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<sst xmlns="http://schemas.openxmlformats.org/spreadsheetml/2006/main" count="705" uniqueCount="705">
  <si>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</si>
  <si>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</si>
  <si>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</si>
  <si>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</si>
  <si>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</si>
  <si>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</si>
  <si>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</si>
  <si>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</si>
  <si>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</si>
  <si>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</si>
  <si>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</si>
  <si>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</si>
  <si>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</si>
  <si>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</si>
  <si>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</si>
  <si>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</si>
  <si>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</si>
  <si>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</si>
  <si>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</si>
  <si>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</si>
  <si>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KOHLDSN</t>
  </si>
  <si>
    <t>JCPENNEY01</t>
  </si>
  <si>
    <t>AMAZON</t>
  </si>
  <si>
    <t>ASHFURNDS</t>
  </si>
  <si>
    <t>HSNDS</t>
  </si>
  <si>
    <t>DESINC</t>
  </si>
  <si>
    <t>AMERSIGNDS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</si>
  <si>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</si>
  <si>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</si>
  <si>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</si>
  <si>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</si>
  <si>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</si>
  <si>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</si>
  <si>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</si>
  <si>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</si>
  <si>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</si>
  <si>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</si>
  <si>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</si>
  <si>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</si>
  <si>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</si>
  <si>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</si>
  <si>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</si>
  <si>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</si>
  <si>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</si>
  <si>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</si>
  <si>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</si>
  <si>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</si>
  <si>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</si>
  <si>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</si>
  <si>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</si>
  <si>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</si>
  <si>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</si>
  <si>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</si>
  <si>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</si>
  <si>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</si>
  <si>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</si>
  <si>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</si>
  <si>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</si>
  <si>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</si>
  <si>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</si>
  <si>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</si>
  <si>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</si>
  <si>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</si>
  <si>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</si>
  <si>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</si>
  <si>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</si>
  <si>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</si>
  <si>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</si>
  <si>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</si>
  <si>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</si>
  <si>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</si>
  <si>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</si>
  <si>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</si>
  <si>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</si>
  <si>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</si>
  <si>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</si>
  <si>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</si>
  <si>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</si>
  <si>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</si>
  <si>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</si>
  <si>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</si>
  <si>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</si>
  <si>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</si>
  <si>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</si>
  <si>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</si>
  <si>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</si>
  <si>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</si>
  <si>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</si>
  <si>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</si>
  <si>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</si>
  <si>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</si>
  <si>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</si>
  <si>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</si>
  <si>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</si>
  <si>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</si>
  <si>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</si>
  <si>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</si>
  <si>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</si>
  <si>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</si>
  <si>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</si>
  <si>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</si>
  <si>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</si>
  <si>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</si>
  <si>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</si>
  <si>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</si>
  <si>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</si>
  <si>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</si>
  <si>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</si>
  <si>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</si>
  <si>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</si>
  <si>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</si>
  <si>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</si>
  <si>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</si>
  <si>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</si>
  <si>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</si>
  <si>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</si>
  <si>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</si>
  <si>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</si>
  <si>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</si>
  <si>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</si>
  <si>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</si>
  <si>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</si>
  <si>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</si>
  <si>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</si>
  <si>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</si>
  <si>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</si>
  <si>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</si>
  <si>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</si>
  <si>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</si>
  <si>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</si>
  <si>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</si>
  <si>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</si>
  <si>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</si>
  <si>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</si>
  <si>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04/22/2025</t>
  </si>
  <si>
    <t>07/23/2025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</si>
  <si>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</si>
  <si>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</si>
  <si>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</si>
  <si>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</si>
  <si>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</si>
  <si>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</si>
  <si>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</si>
  <si>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</si>
  <si>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</si>
  <si>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</si>
  <si>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</si>
  <si>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</si>
  <si>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</si>
  <si>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</si>
  <si>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</si>
  <si>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</si>
  <si>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</si>
  <si>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</si>
  <si>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</si>
  <si>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</si>
  <si>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4/19/2025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</si>
  <si>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</si>
  <si>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</si>
  <si>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</si>
  <si>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</si>
  <si>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</si>
  <si>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</si>
  <si>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</si>
  <si>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</si>
  <si>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11/7/2018</t>
  </si>
  <si>
    <t>12/26/2018</t>
  </si>
  <si>
    <t>5/17/2022</t>
  </si>
  <si>
    <t>7/13/2022</t>
  </si>
  <si>
    <t>Dropped</t>
  </si>
  <si>
    <t>Discontinued</t>
  </si>
  <si>
    <t>2/25/2019</t>
  </si>
  <si>
    <t>1/9/2024</t>
  </si>
  <si>
    <t>9/18/2024</t>
  </si>
  <si>
    <t>1/30/2020</t>
  </si>
  <si>
    <t>2/24/2020</t>
  </si>
  <si>
    <t>6/24/2018</t>
  </si>
  <si>
    <t>11/12/2018</t>
  </si>
  <si>
    <t>11/21/2020</t>
  </si>
  <si>
    <t>1/28/2021</t>
  </si>
  <si>
    <t>8/19/2019</t>
  </si>
  <si>
    <t>7/1/2019</t>
  </si>
  <si>
    <t>3/26/2020</t>
  </si>
  <si>
    <t>8/5/2019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</si>
  <si>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</si>
  <si>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</si>
  <si>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</si>
  <si>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</si>
  <si>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</si>
  <si>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</si>
  <si>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</si>
  <si>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</si>
  <si>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</si>
  <si>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</si>
  <si>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</si>
  <si>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</si>
  <si>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CSNSTORES,JCPENNEY01,KOHLDSN,OLLIIX,OVERSTOCK01</t>
  </si>
  <si>
    <t>12/11/2018</t>
  </si>
  <si>
    <t>1/22/2019</t>
  </si>
  <si>
    <t>11/13/2018</t>
  </si>
  <si>
    <t>4/25/2019</t>
  </si>
  <si>
    <t>12/23/2018</t>
  </si>
  <si>
    <t>5/23/2022</t>
  </si>
  <si>
    <t>3/4/2019</t>
  </si>
  <si>
    <t>1/29/2024</t>
  </si>
  <si>
    <t>4/23/2024</t>
  </si>
  <si>
    <t>12/31/2019</t>
  </si>
  <si>
    <t>2/20/2019</t>
  </si>
  <si>
    <t>1/21/2021</t>
  </si>
  <si>
    <t>7/26/2019</t>
  </si>
  <si>
    <t>3/16/2020</t>
  </si>
  <si>
    <t>8/26/2019</t>
  </si>
  <si>
    <t>10/16/2020</t>
  </si>
  <si>
    <t>5/16/2020</t>
  </si>
  <si>
    <t>7/14/2020</t>
  </si>
  <si>
    <t>NS10-3249</t>
  </si>
  <si>
    <t>Grey</t>
  </si>
  <si>
    <t>PP000991;PF004456</t>
  </si>
  <si>
    <t>KOHLDSN,MACY02,OLLIIX,OVERSTOCK01</t>
  </si>
  <si>
    <t>12/10/2018</t>
  </si>
  <si>
    <t>7/23/2019</t>
  </si>
  <si>
    <t>10/30/2018</t>
  </si>
  <si>
    <t>11/20/2018</t>
  </si>
  <si>
    <t>5/9/2019</t>
  </si>
  <si>
    <t>12/6/2018</t>
  </si>
  <si>
    <t>6/29/2022</t>
  </si>
  <si>
    <t>1/24/2024</t>
  </si>
  <si>
    <t>8/11/2024</t>
  </si>
  <si>
    <t>1/14/2020</t>
  </si>
  <si>
    <t>6/25/2018</t>
  </si>
  <si>
    <t>12/4/2018</t>
  </si>
  <si>
    <t>11/22/2023</t>
  </si>
  <si>
    <t>5/6/2024</t>
  </si>
  <si>
    <t>Open</t>
  </si>
  <si>
    <t>5/27/2020</t>
  </si>
  <si>
    <t>8/7/2019</t>
  </si>
  <si>
    <t>8/18/2020</t>
  </si>
  <si>
    <t>10/1/2020</t>
  </si>
  <si>
    <t>7/7/2020</t>
  </si>
  <si>
    <t>NS10-3250</t>
  </si>
  <si>
    <t>7/23/2025</t>
  </si>
  <si>
    <t>ASHFURNDS,CSNSTORES,HSNDS,KOHLDSN,MACY02,OLLIIX,OVERSTOCK01</t>
  </si>
  <si>
    <t>12/19/2018</t>
  </si>
  <si>
    <t>10/22/2018</t>
  </si>
  <si>
    <t>12/5/2018</t>
  </si>
  <si>
    <t>10/12/2022</t>
  </si>
  <si>
    <t>7/5/2019</t>
  </si>
  <si>
    <t>5/30/2024</t>
  </si>
  <si>
    <t>1/31/2020</t>
  </si>
  <si>
    <t>2/4/2020</t>
  </si>
  <si>
    <t>8/4/2019</t>
  </si>
  <si>
    <t>1/25/2021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</si>
  <si>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</si>
  <si>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</si>
  <si>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</si>
  <si>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</si>
  <si>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</si>
  <si>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</si>
  <si>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</si>
  <si>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</si>
  <si>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</si>
  <si>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</si>
  <si>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</si>
  <si>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</si>
  <si>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</si>
  <si>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</si>
  <si>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</si>
  <si>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</si>
  <si>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</si>
  <si>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</si>
  <si>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</si>
  <si>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</si>
  <si>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</si>
  <si>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</si>
  <si>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</si>
  <si>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</si>
  <si>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</si>
  <si>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</si>
  <si>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</si>
  <si>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</si>
  <si>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</si>
  <si>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</si>
  <si>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</si>
  <si>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Yes</t>
  </si>
  <si>
    <t>NS10-3706</t>
  </si>
  <si>
    <t>King</t>
  </si>
  <si>
    <t>CSNSTORES,KOHLDSN,MACY02,OVERSTOCK01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</si>
  <si>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</si>
  <si>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</si>
  <si>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</si>
  <si>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</si>
  <si>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</si>
  <si>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</si>
  <si>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</si>
  <si>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</si>
  <si>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</si>
  <si>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</si>
  <si>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</si>
  <si>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</si>
  <si>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</si>
  <si>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</si>
  <si>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4/22/2025</t>
  </si>
  <si>
    <t>CSNSTORES,HSNDS,KOHLDSN,MACY02,OVERSTOCK01</t>
  </si>
  <si>
    <t>10/26/2018</t>
  </si>
  <si>
    <t>10/24/2018</t>
  </si>
  <si>
    <t>5/21/2019</t>
  </si>
  <si>
    <t>11/29/2018</t>
  </si>
  <si>
    <t>6/25/2019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</si>
  <si>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</si>
  <si>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</si>
  <si>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</si>
  <si>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</si>
  <si>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</si>
  <si>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</si>
  <si>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</si>
  <si>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</si>
  <si>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</si>
  <si>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</si>
  <si>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</si>
  <si>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</si>
  <si>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AMAZON,CSNSTORES,MACY02</t>
  </si>
  <si>
    <t>11/2/2018</t>
  </si>
  <si>
    <t>11/19/2018</t>
  </si>
  <si>
    <t>1/14/2019</t>
  </si>
  <si>
    <t>12/9/2018</t>
  </si>
  <si>
    <t>1/13/2025</t>
  </si>
  <si>
    <t>3/25/2019</t>
  </si>
  <si>
    <t>9/24/2019</t>
  </si>
  <si>
    <t>6/1/2020</t>
  </si>
  <si>
    <t>9/19/2019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</si>
  <si>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</si>
  <si>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</si>
  <si>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</si>
  <si>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</si>
  <si>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</si>
  <si>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</si>
  <si>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</si>
  <si>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</si>
  <si>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</si>
  <si>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</si>
  <si>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</si>
  <si>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CSNSTORES,JCPENNEY01,MACY02,OLLIIX</t>
  </si>
  <si>
    <t>7/30/2016</t>
  </si>
  <si>
    <t>1/2/2015</t>
  </si>
  <si>
    <t>8/31/2016</t>
  </si>
  <si>
    <t>12/26/2016</t>
  </si>
  <si>
    <t>2/6/2015</t>
  </si>
  <si>
    <t>9/13/2015</t>
  </si>
  <si>
    <t>10/26/2016</t>
  </si>
  <si>
    <t>11/24/2017</t>
  </si>
  <si>
    <t>9/28/2017</t>
  </si>
  <si>
    <t>10/19/2017</t>
  </si>
  <si>
    <t>6/11/2015</t>
  </si>
  <si>
    <t>8/1/2016</t>
  </si>
  <si>
    <t>1/5/2015</t>
  </si>
  <si>
    <t>2/17/2015</t>
  </si>
  <si>
    <t>11/14/2017</t>
  </si>
  <si>
    <t>6/11/2020</t>
  </si>
  <si>
    <t>Accepted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</si>
  <si>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</si>
  <si>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</si>
  <si>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</si>
  <si>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</si>
  <si>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</si>
  <si>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</si>
  <si>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</si>
  <si>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</si>
  <si>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</si>
  <si>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</si>
  <si>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1/9/2015</t>
  </si>
  <si>
    <t>9/9/2015</t>
  </si>
  <si>
    <t>12/6/2017</t>
  </si>
  <si>
    <t>10/27/2017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</si>
  <si>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</si>
  <si>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</si>
  <si>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</si>
  <si>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</si>
  <si>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</si>
  <si>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</si>
  <si>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</si>
  <si>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</si>
  <si>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</si>
  <si>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</si>
  <si>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OLLIIX,OVERSTOCK01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</si>
  <si>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</si>
  <si>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</si>
  <si>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</si>
  <si>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</si>
  <si>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</si>
  <si>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</si>
  <si>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</si>
  <si>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</si>
  <si>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11/3/2021</t>
  </si>
  <si>
    <t>12/9/2021</t>
  </si>
  <si>
    <t>6/6/2022</t>
  </si>
  <si>
    <t>2/20/2023</t>
  </si>
  <si>
    <t>10/29/2024</t>
  </si>
  <si>
    <t>3/25/2024</t>
  </si>
  <si>
    <t>10/22/2024</t>
  </si>
  <si>
    <t>9/20/2022</t>
  </si>
  <si>
    <t>NS10-3654</t>
  </si>
  <si>
    <t>AMAZON,CSNSTORES,KOHLDSN,OLLIIX,OVERSTOCK01</t>
  </si>
  <si>
    <t>4/21/2022</t>
  </si>
  <si>
    <t>2/23/2022</t>
  </si>
  <si>
    <t>2/9/2022</t>
  </si>
  <si>
    <t>6/13/2022</t>
  </si>
  <si>
    <t>1/19/2023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</si>
  <si>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</si>
  <si>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</si>
  <si>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</si>
  <si>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</si>
  <si>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</si>
  <si>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</si>
  <si>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</si>
  <si>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</si>
  <si>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</si>
  <si>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12/27/2021</t>
  </si>
  <si>
    <t>3/30/2022</t>
  </si>
  <si>
    <t>12/4/2021</t>
  </si>
  <si>
    <t>5/30/2022</t>
  </si>
  <si>
    <t>2/2/2023</t>
  </si>
  <si>
    <t>NS10-3659</t>
  </si>
  <si>
    <t>4/26/2022</t>
  </si>
  <si>
    <t>1/6/2022</t>
  </si>
  <si>
    <t>2/20/2022</t>
  </si>
  <si>
    <t>6/21/2022</t>
  </si>
  <si>
    <t>1/27/2023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</si>
  <si>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</si>
  <si>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</si>
  <si>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</si>
  <si>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</si>
  <si>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</si>
  <si>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</si>
  <si>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</si>
  <si>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</si>
  <si>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</si>
  <si>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</si>
  <si>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</si>
  <si>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</si>
  <si>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AMAZON,MACY02,OVERSTOCK01</t>
  </si>
  <si>
    <t>11/6/2018</t>
  </si>
  <si>
    <t>1/15/2019</t>
  </si>
  <si>
    <t>7/12/2019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</si>
  <si>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</si>
  <si>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</si>
  <si>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</si>
  <si>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</si>
  <si>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</si>
  <si>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</si>
  <si>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</si>
  <si>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AMAZON,JCPENNEY01,MACY02</t>
  </si>
  <si>
    <t>1/8/2019</t>
  </si>
  <si>
    <t>11/26/2018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</si>
  <si>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</si>
  <si>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</si>
  <si>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</si>
  <si>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</si>
  <si>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</si>
  <si>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</si>
  <si>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</si>
  <si>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</si>
  <si>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</si>
  <si>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2/5/2019</t>
  </si>
  <si>
    <t>7/8/2019</t>
  </si>
  <si>
    <t>11/22/2018</t>
  </si>
  <si>
    <t>12/20/2018</t>
  </si>
  <si>
    <t>8/4/2022</t>
  </si>
  <si>
    <t>2/26/2019</t>
  </si>
  <si>
    <t>8/13/2024</t>
  </si>
  <si>
    <t>7/27/2020</t>
  </si>
  <si>
    <t>8/6/2020</t>
  </si>
  <si>
    <t>6/22/2020</t>
  </si>
  <si>
    <t>NS12-3252</t>
  </si>
  <si>
    <t>DESINC,HSNDS,MACY02</t>
  </si>
  <si>
    <t>2/7/2019</t>
  </si>
  <si>
    <t>9/1/2022</t>
  </si>
  <si>
    <t>10/4/2024</t>
  </si>
  <si>
    <t>12/8/2020</t>
  </si>
  <si>
    <t>7/12/2020</t>
  </si>
  <si>
    <t>8/26/2020</t>
  </si>
  <si>
    <t>NS12-3245</t>
  </si>
  <si>
    <t>MACY02,OVERSTOCK01</t>
  </si>
  <si>
    <t>5/15/2019</t>
  </si>
  <si>
    <t>1/25/2019</t>
  </si>
  <si>
    <t>11/1/2018</t>
  </si>
  <si>
    <t>5/27/2019</t>
  </si>
  <si>
    <t>2/12/2019</t>
  </si>
  <si>
    <t>8/8/2022</t>
  </si>
  <si>
    <t>3/20/2019</t>
  </si>
  <si>
    <t>4/21/2020</t>
  </si>
  <si>
    <t>10/31/2018</t>
  </si>
  <si>
    <t>7/3/2019</t>
  </si>
  <si>
    <t>8/5/2020</t>
  </si>
  <si>
    <t>8/19/2020</t>
  </si>
  <si>
    <t>NS12-3246</t>
  </si>
  <si>
    <t>DESINC,MACY02,OLLIIX,OVERSTOCK01</t>
  </si>
  <si>
    <t>1/2/2019</t>
  </si>
  <si>
    <t>4/22/2019</t>
  </si>
  <si>
    <t>10/14/2018</t>
  </si>
  <si>
    <t>4/19/2019</t>
  </si>
  <si>
    <t>7/14/2022</t>
  </si>
  <si>
    <t>7/3/2024</t>
  </si>
  <si>
    <t>Temp Discontinued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</si>
  <si>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</si>
  <si>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</si>
  <si>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</si>
  <si>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</si>
  <si>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</si>
  <si>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</si>
  <si>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</si>
  <si>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AMAZON,OVERSTOCK01</t>
  </si>
  <si>
    <t>9/12/2016</t>
  </si>
  <si>
    <t>3/30/2015</t>
  </si>
  <si>
    <t>7/27/2016</t>
  </si>
  <si>
    <t>12/7/2017</t>
  </si>
  <si>
    <t>10/12/2017</t>
  </si>
  <si>
    <t>7/9/2015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</si>
  <si>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</si>
  <si>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</si>
  <si>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</si>
  <si>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</si>
  <si>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</si>
  <si>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</si>
  <si>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</si>
  <si>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</si>
  <si>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</si>
  <si>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4/20/2016</t>
  </si>
  <si>
    <t>12/27/2017</t>
  </si>
  <si>
    <t>11/6/2017</t>
  </si>
  <si>
    <t>8/7/2015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</si>
  <si>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</si>
  <si>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</si>
  <si>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</si>
  <si>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</si>
  <si>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</si>
  <si>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</si>
  <si>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</si>
  <si>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</si>
  <si>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1/3/2022</t>
  </si>
  <si>
    <t>12/14/2021</t>
  </si>
  <si>
    <t>4/20/2022</t>
  </si>
  <si>
    <t>11/5/2021</t>
  </si>
  <si>
    <t>7/29/2022</t>
  </si>
  <si>
    <t>4/10/2023</t>
  </si>
  <si>
    <t>7/16/2024</t>
  </si>
  <si>
    <t>1/25/2024</t>
  </si>
  <si>
    <t>NS12-3656</t>
  </si>
  <si>
    <t>CSNSTORES,MACY02,OLLIIX,OVERSTOCK01</t>
  </si>
  <si>
    <t>11/29/2021</t>
  </si>
  <si>
    <t>4/3/2022</t>
  </si>
  <si>
    <t>11/21/2021</t>
  </si>
  <si>
    <t>7/12/2022</t>
  </si>
  <si>
    <t>2/3/2023</t>
  </si>
  <si>
    <t>2/4/2025</t>
  </si>
  <si>
    <t>NS12-3707</t>
  </si>
  <si>
    <t>3 Piece Oversized Reversible Seersucker Duvet Cover Mini Set</t>
  </si>
  <si>
    <t>AMAZONDS,CSNSTORES,JCPENNEY01,MACY02,OVERSTOCK01</t>
  </si>
  <si>
    <t>5/25/2022</t>
  </si>
  <si>
    <t>9/19/2022</t>
  </si>
  <si>
    <t>7/25/2022</t>
  </si>
  <si>
    <t>1/12/2023</t>
  </si>
  <si>
    <t>9/28/2022</t>
  </si>
  <si>
    <t>5/16/2022</t>
  </si>
  <si>
    <t>10/8/2023</t>
  </si>
  <si>
    <t>7/22/2022</t>
  </si>
  <si>
    <t>NS12-3708</t>
  </si>
  <si>
    <t>CSNSTORES,JCPENNEY01,KOHLDSN,MACY02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</si>
  <si>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</si>
  <si>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</si>
  <si>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</si>
  <si>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</si>
  <si>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</si>
  <si>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</si>
  <si>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</si>
  <si>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</si>
  <si>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C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</si>
  <si>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</si>
  <si>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</si>
  <si>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</si>
  <si>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</si>
  <si>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</si>
  <si>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</si>
  <si>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</si>
  <si>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</si>
  <si>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</si>
  <si>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</si>
  <si>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</si>
  <si>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</si>
  <si>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</si>
  <si>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</si>
  <si>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</si>
  <si>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</si>
  <si>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</si>
  <si>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</si>
  <si>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</si>
  <si>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</si>
  <si>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</si>
  <si>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</si>
  <si>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</si>
  <si>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</si>
  <si>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</si>
  <si>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</si>
  <si>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</si>
  <si>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</si>
  <si>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</si>
  <si>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ASHFURNDS,CSNSTORES,MACY02</t>
  </si>
  <si>
    <t>5/22/2019</t>
  </si>
  <si>
    <t>11/27/2018</t>
  </si>
  <si>
    <t>10/3/2018</t>
  </si>
  <si>
    <t>6/1/2022</t>
  </si>
  <si>
    <t>9/30/2020</t>
  </si>
  <si>
    <t>2/12/2025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</si>
  <si>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</si>
  <si>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</si>
  <si>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</si>
  <si>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</si>
  <si>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</si>
  <si>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</si>
  <si>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</si>
  <si>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</si>
  <si>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</si>
  <si>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</si>
  <si>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</si>
  <si>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</si>
  <si>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</si>
  <si>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</si>
  <si>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</si>
  <si>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AMAZONDS,OLLIIX,OVERSTOCK01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</si>
  <si>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</si>
  <si>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</si>
  <si>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</si>
  <si>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</si>
  <si>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</si>
  <si>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</si>
  <si>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</si>
  <si>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5/6/2022</t>
  </si>
  <si>
    <t>2/2/2022</t>
  </si>
  <si>
    <t>3/31/2022</t>
  </si>
  <si>
    <t>11/30/2021</t>
  </si>
  <si>
    <t>7/19/2022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</si>
  <si>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</si>
  <si>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</si>
  <si>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</si>
  <si>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</si>
  <si>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</si>
  <si>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</si>
  <si>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</si>
  <si>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</si>
  <si>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</si>
  <si>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</si>
  <si>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11/12/2024</t>
  </si>
  <si>
    <t>11/5/2018</t>
  </si>
  <si>
    <t>9/18/2019</t>
  </si>
  <si>
    <t>NS30-3254</t>
  </si>
  <si>
    <t>PP000991</t>
  </si>
  <si>
    <t>ASHFURNDS,CSNSTORES,KOHLDSN,MACY02,OVERSTOCK01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</si>
  <si>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</si>
  <si>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</si>
  <si>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</si>
  <si>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</si>
  <si>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</si>
  <si>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</si>
  <si>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</si>
  <si>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</si>
  <si>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</si>
  <si>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</si>
  <si>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10/12/2018</t>
  </si>
  <si>
    <t>12/28/2018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</si>
  <si>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</si>
  <si>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</si>
  <si>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</si>
  <si>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</si>
  <si>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</si>
  <si>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</si>
  <si>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</si>
  <si>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</si>
  <si>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AMAZON,AMAZONDS,CSNSTORES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</si>
  <si>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</si>
  <si>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</si>
  <si>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</si>
  <si>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</si>
  <si>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</si>
  <si>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</si>
  <si>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</si>
  <si>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</si>
  <si>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</si>
  <si>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</si>
  <si>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Donation</t>
  </si>
  <si>
    <t>PF002592</t>
  </si>
  <si>
    <t>Transitional Modern</t>
  </si>
  <si>
    <t>AMAZON,CSNSTORES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</si>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</sst>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  <c r="RF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  <c r="RF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  <c r="RF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228</v>
      </c>
      <c r="AA6" s="4">
        <f>=ROUNDDOWN(71.25,0)</f>
      </c>
      <c r="AB6" s="5">
        <v>3.2</v>
      </c>
      <c r="AC6" s="2" t="s">
        <v>156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</v>
      </c>
      <c r="AQ6" s="8">
        <v>186.26</v>
      </c>
      <c r="AR6" s="4">
        <v>4</v>
      </c>
      <c r="AS6" s="8">
        <v>372.52</v>
      </c>
      <c r="AT6" s="7">
        <v>-0.5</v>
      </c>
      <c r="AU6" s="7">
        <v>-0.5</v>
      </c>
      <c r="AV6" s="4">
        <v>15</v>
      </c>
      <c r="AW6" s="8">
        <v>1519.17</v>
      </c>
      <c r="AX6" s="4">
        <v>14</v>
      </c>
      <c r="AY6" s="8">
        <v>1402.88</v>
      </c>
      <c r="AZ6" s="7">
        <v>0.0714</v>
      </c>
      <c r="BA6" s="7">
        <v>0.0829</v>
      </c>
      <c r="BB6" s="7">
        <v>0.1226</v>
      </c>
      <c r="BC6" s="4">
        <v>23</v>
      </c>
      <c r="BD6" s="8">
        <v>2305.35</v>
      </c>
      <c r="BE6" s="4">
        <v>28</v>
      </c>
      <c r="BF6" s="8">
        <v>2786.62</v>
      </c>
      <c r="BG6" s="7">
        <v>-0.1786</v>
      </c>
      <c r="BH6" s="7">
        <v>-0.1727</v>
      </c>
      <c r="BI6" s="7">
        <v>0.659</v>
      </c>
      <c r="BJ6" s="4">
        <v>2</v>
      </c>
      <c r="BK6" s="8">
        <v>186.26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2</v>
      </c>
      <c r="CC6" s="8">
        <v>186.26</v>
      </c>
      <c r="CD6" s="4">
        <v>4</v>
      </c>
      <c r="CE6" s="8">
        <v>372.52</v>
      </c>
      <c r="CF6" s="7">
        <v>-0.5</v>
      </c>
      <c r="CG6" s="7">
        <v>-0.5</v>
      </c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/>
      <c r="CP6" s="8"/>
      <c r="CQ6" s="4"/>
      <c r="CR6" s="8"/>
      <c r="CS6" s="7"/>
      <c r="CT6" s="7"/>
      <c r="CU6" s="2" t="s">
        <v>157</v>
      </c>
      <c r="CV6" s="2" t="s">
        <v>145</v>
      </c>
      <c r="CW6" s="2" t="s">
        <v>158</v>
      </c>
      <c r="CX6" s="2" t="s">
        <v>162</v>
      </c>
      <c r="CY6" s="2" t="s">
        <v>160</v>
      </c>
      <c r="CZ6" s="2" t="s">
        <v>160</v>
      </c>
      <c r="DA6" s="2" t="s">
        <v>148</v>
      </c>
      <c r="DB6" s="4"/>
      <c r="DC6" s="8"/>
      <c r="DD6" s="4"/>
      <c r="DE6" s="8"/>
      <c r="DF6" s="7"/>
      <c r="DG6" s="7"/>
      <c r="DH6" s="2" t="s">
        <v>157</v>
      </c>
      <c r="DI6" s="2" t="s">
        <v>145</v>
      </c>
      <c r="DJ6" s="2" t="s">
        <v>163</v>
      </c>
      <c r="DK6" s="2" t="s">
        <v>164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157</v>
      </c>
      <c r="DV6" s="2" t="s">
        <v>145</v>
      </c>
      <c r="DW6" s="2" t="s">
        <v>165</v>
      </c>
      <c r="DX6" s="2" t="s">
        <v>166</v>
      </c>
      <c r="DY6" s="2" t="s">
        <v>160</v>
      </c>
      <c r="DZ6" s="2" t="s">
        <v>160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167</v>
      </c>
      <c r="EK6" s="2" t="s">
        <v>168</v>
      </c>
      <c r="EL6" s="2" t="s">
        <v>160</v>
      </c>
      <c r="EM6" s="2" t="s">
        <v>160</v>
      </c>
      <c r="EN6" s="2" t="s">
        <v>148</v>
      </c>
      <c r="EO6" s="4"/>
      <c r="EP6" s="8"/>
      <c r="EQ6" s="4"/>
      <c r="ER6" s="8"/>
      <c r="ES6" s="7"/>
      <c r="ET6" s="7"/>
      <c r="EU6" s="2" t="s">
        <v>169</v>
      </c>
      <c r="EV6" s="2" t="s">
        <v>170</v>
      </c>
      <c r="EW6" s="2" t="s">
        <v>148</v>
      </c>
      <c r="EX6" s="2" t="s">
        <v>171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145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145</v>
      </c>
      <c r="GJ6" s="2" t="s">
        <v>176</v>
      </c>
      <c r="GK6" s="2" t="s">
        <v>177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157</v>
      </c>
      <c r="GV6" s="2" t="s">
        <v>145</v>
      </c>
      <c r="GW6" s="2" t="s">
        <v>178</v>
      </c>
      <c r="GX6" s="2" t="s">
        <v>179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157</v>
      </c>
      <c r="HI6" s="2" t="s">
        <v>145</v>
      </c>
      <c r="HJ6" s="2" t="s">
        <v>180</v>
      </c>
      <c r="HK6" s="2" t="s">
        <v>148</v>
      </c>
      <c r="HL6" s="2" t="s">
        <v>160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145</v>
      </c>
      <c r="IJ6" s="2" t="s">
        <v>181</v>
      </c>
      <c r="IK6" s="2" t="s">
        <v>182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157</v>
      </c>
      <c r="IV6" s="2" t="s">
        <v>145</v>
      </c>
      <c r="IW6" s="2" t="s">
        <v>148</v>
      </c>
      <c r="IX6" s="2" t="s">
        <v>183</v>
      </c>
      <c r="IY6" s="2" t="s">
        <v>160</v>
      </c>
      <c r="IZ6" s="2" t="s">
        <v>160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184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157</v>
      </c>
      <c r="KI6" s="2" t="s">
        <v>170</v>
      </c>
      <c r="KJ6" s="2" t="s">
        <v>185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184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186</v>
      </c>
      <c r="LI6" s="2" t="s">
        <v>145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184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184</v>
      </c>
      <c r="MI6" s="2" t="s">
        <v>145</v>
      </c>
      <c r="MJ6" s="2" t="s">
        <v>148</v>
      </c>
      <c r="MK6" s="2" t="s">
        <v>148</v>
      </c>
      <c r="ML6" s="2" t="s">
        <v>160</v>
      </c>
      <c r="MM6" s="2" t="s">
        <v>160</v>
      </c>
      <c r="MN6" s="2" t="s">
        <v>148</v>
      </c>
      <c r="MO6" s="4"/>
      <c r="MP6" s="8"/>
      <c r="MQ6" s="4"/>
      <c r="MR6" s="8"/>
      <c r="MS6" s="7"/>
      <c r="MT6" s="7"/>
      <c r="MU6" s="2" t="s">
        <v>157</v>
      </c>
      <c r="MV6" s="2" t="s">
        <v>170</v>
      </c>
      <c r="MW6" s="2" t="s">
        <v>187</v>
      </c>
      <c r="MX6" s="2" t="s">
        <v>188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184</v>
      </c>
      <c r="NV6" s="2" t="s">
        <v>145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184</v>
      </c>
      <c r="OI6" s="2" t="s">
        <v>170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8"/>
      <c r="OQ6" s="4"/>
      <c r="OR6" s="8"/>
      <c r="OS6" s="7"/>
      <c r="OT6" s="7"/>
      <c r="OU6" s="2" t="s">
        <v>157</v>
      </c>
      <c r="OV6" s="2" t="s">
        <v>170</v>
      </c>
      <c r="OW6" s="2" t="s">
        <v>189</v>
      </c>
      <c r="OX6" s="2" t="s">
        <v>190</v>
      </c>
      <c r="OY6" s="2" t="s">
        <v>160</v>
      </c>
      <c r="OZ6" s="2" t="s">
        <v>160</v>
      </c>
      <c r="PA6" s="2" t="s">
        <v>148</v>
      </c>
      <c r="PB6" s="4"/>
      <c r="PC6" s="8"/>
      <c r="PD6" s="4"/>
      <c r="PE6" s="8"/>
      <c r="PF6" s="7"/>
      <c r="PG6" s="7"/>
      <c r="PH6" s="2" t="s">
        <v>184</v>
      </c>
      <c r="PI6" s="2" t="s">
        <v>145</v>
      </c>
      <c r="PJ6" s="2" t="s">
        <v>148</v>
      </c>
      <c r="PK6" s="2" t="s">
        <v>148</v>
      </c>
      <c r="PL6" s="2" t="s">
        <v>160</v>
      </c>
      <c r="PM6" s="2" t="s">
        <v>160</v>
      </c>
      <c r="PN6" s="2" t="s">
        <v>148</v>
      </c>
      <c r="PO6" s="4"/>
      <c r="PP6" s="8"/>
      <c r="PQ6" s="4"/>
      <c r="PR6" s="8"/>
      <c r="PS6" s="7"/>
      <c r="PT6" s="7"/>
      <c r="PU6" s="2" t="s">
        <v>191</v>
      </c>
      <c r="PV6" s="2" t="s">
        <v>145</v>
      </c>
      <c r="PW6" s="2" t="s">
        <v>148</v>
      </c>
      <c r="PX6" s="2" t="s">
        <v>148</v>
      </c>
      <c r="PY6" s="2" t="s">
        <v>160</v>
      </c>
      <c r="PZ6" s="2" t="s">
        <v>160</v>
      </c>
      <c r="QA6" s="2" t="s">
        <v>148</v>
      </c>
      <c r="QB6" s="4"/>
      <c r="QC6" s="8"/>
      <c r="QD6" s="4"/>
      <c r="QE6" s="8"/>
      <c r="QF6" s="7"/>
      <c r="QG6" s="7"/>
      <c r="QH6" s="2" t="s">
        <v>157</v>
      </c>
      <c r="QI6" s="2" t="s">
        <v>170</v>
      </c>
      <c r="QJ6" s="2" t="s">
        <v>192</v>
      </c>
      <c r="QK6" s="2" t="s">
        <v>193</v>
      </c>
      <c r="QL6" s="2" t="s">
        <v>160</v>
      </c>
      <c r="QM6" s="2" t="s">
        <v>160</v>
      </c>
      <c r="QN6" s="2" t="s">
        <v>148</v>
      </c>
      <c r="QO6" s="4">
        <v>1</v>
      </c>
      <c r="QP6" s="4"/>
      <c r="QQ6" s="4"/>
      <c r="QR6" s="4">
        <v>227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40</v>
      </c>
      <c r="RE6" s="4"/>
      <c r="RF6" s="4"/>
    </row>
    <row r="7">
      <c r="A7" s="2" t="s">
        <v>194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195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15</v>
      </c>
      <c r="AA7" s="4">
        <f>=ROUNDDOWN(1.07142857142857,0)</f>
      </c>
      <c r="AB7" s="5">
        <v>14</v>
      </c>
      <c r="AC7" s="2" t="s">
        <v>156</v>
      </c>
      <c r="AD7" s="4">
        <v>160</v>
      </c>
      <c r="AE7" s="4">
        <v>660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13</v>
      </c>
      <c r="AQ7" s="8">
        <v>1332.91</v>
      </c>
      <c r="AR7" s="4">
        <v>10</v>
      </c>
      <c r="AS7" s="8">
        <v>1030.36</v>
      </c>
      <c r="AT7" s="7">
        <v>0.3</v>
      </c>
      <c r="AU7" s="7">
        <v>0.2936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0.8774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13</v>
      </c>
      <c r="BK7" s="8">
        <v>1332.91</v>
      </c>
      <c r="BL7" s="2" t="s">
        <v>196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157</v>
      </c>
      <c r="BV7" s="2" t="s">
        <v>145</v>
      </c>
      <c r="BW7" s="2" t="s">
        <v>158</v>
      </c>
      <c r="BX7" s="2" t="s">
        <v>197</v>
      </c>
      <c r="BY7" s="2" t="s">
        <v>160</v>
      </c>
      <c r="BZ7" s="2" t="s">
        <v>160</v>
      </c>
      <c r="CA7" s="2" t="s">
        <v>148</v>
      </c>
      <c r="CB7" s="4">
        <v>7</v>
      </c>
      <c r="CC7" s="8">
        <v>724.36</v>
      </c>
      <c r="CD7" s="4">
        <v>5</v>
      </c>
      <c r="CE7" s="8">
        <v>517.4</v>
      </c>
      <c r="CF7" s="7">
        <v>0.4</v>
      </c>
      <c r="CG7" s="7">
        <v>0.4</v>
      </c>
      <c r="CH7" s="2" t="s">
        <v>157</v>
      </c>
      <c r="CI7" s="2" t="s">
        <v>145</v>
      </c>
      <c r="CJ7" s="2" t="s">
        <v>158</v>
      </c>
      <c r="CK7" s="2" t="s">
        <v>198</v>
      </c>
      <c r="CL7" s="2" t="s">
        <v>160</v>
      </c>
      <c r="CM7" s="2" t="s">
        <v>160</v>
      </c>
      <c r="CN7" s="2" t="s">
        <v>148</v>
      </c>
      <c r="CO7" s="4">
        <v>2</v>
      </c>
      <c r="CP7" s="8">
        <v>194.82</v>
      </c>
      <c r="CQ7" s="4">
        <v>3</v>
      </c>
      <c r="CR7" s="8">
        <v>292.23</v>
      </c>
      <c r="CS7" s="7">
        <v>-0.3333</v>
      </c>
      <c r="CT7" s="7">
        <v>-0.3333</v>
      </c>
      <c r="CU7" s="2" t="s">
        <v>157</v>
      </c>
      <c r="CV7" s="2" t="s">
        <v>145</v>
      </c>
      <c r="CW7" s="2" t="s">
        <v>158</v>
      </c>
      <c r="CX7" s="2" t="s">
        <v>199</v>
      </c>
      <c r="CY7" s="2" t="s">
        <v>160</v>
      </c>
      <c r="CZ7" s="2" t="s">
        <v>160</v>
      </c>
      <c r="DA7" s="2" t="s">
        <v>148</v>
      </c>
      <c r="DB7" s="4">
        <v>2</v>
      </c>
      <c r="DC7" s="8">
        <v>207.26</v>
      </c>
      <c r="DD7" s="4">
        <v>2</v>
      </c>
      <c r="DE7" s="8">
        <v>220.73</v>
      </c>
      <c r="DF7" s="7"/>
      <c r="DG7" s="7">
        <v>-0.061</v>
      </c>
      <c r="DH7" s="2" t="s">
        <v>157</v>
      </c>
      <c r="DI7" s="2" t="s">
        <v>145</v>
      </c>
      <c r="DJ7" s="2" t="s">
        <v>163</v>
      </c>
      <c r="DK7" s="2" t="s">
        <v>200</v>
      </c>
      <c r="DL7" s="2" t="s">
        <v>160</v>
      </c>
      <c r="DM7" s="2" t="s">
        <v>160</v>
      </c>
      <c r="DN7" s="2" t="s">
        <v>148</v>
      </c>
      <c r="DO7" s="4">
        <v>1</v>
      </c>
      <c r="DP7" s="8">
        <v>97.65</v>
      </c>
      <c r="DQ7" s="4"/>
      <c r="DR7" s="8"/>
      <c r="DS7" s="7"/>
      <c r="DT7" s="7"/>
      <c r="DU7" s="2" t="s">
        <v>157</v>
      </c>
      <c r="DV7" s="2" t="s">
        <v>145</v>
      </c>
      <c r="DW7" s="2" t="s">
        <v>165</v>
      </c>
      <c r="DX7" s="2" t="s">
        <v>201</v>
      </c>
      <c r="DY7" s="2" t="s">
        <v>160</v>
      </c>
      <c r="DZ7" s="2" t="s">
        <v>160</v>
      </c>
      <c r="EA7" s="2" t="s">
        <v>148</v>
      </c>
      <c r="EB7" s="4">
        <v>1</v>
      </c>
      <c r="EC7" s="8">
        <v>108.82</v>
      </c>
      <c r="ED7" s="4"/>
      <c r="EE7" s="8"/>
      <c r="EF7" s="7"/>
      <c r="EG7" s="7"/>
      <c r="EH7" s="2" t="s">
        <v>157</v>
      </c>
      <c r="EI7" s="2" t="s">
        <v>145</v>
      </c>
      <c r="EJ7" s="2" t="s">
        <v>167</v>
      </c>
      <c r="EK7" s="2" t="s">
        <v>202</v>
      </c>
      <c r="EL7" s="2" t="s">
        <v>160</v>
      </c>
      <c r="EM7" s="2" t="s">
        <v>160</v>
      </c>
      <c r="EN7" s="2" t="s">
        <v>148</v>
      </c>
      <c r="EO7" s="4"/>
      <c r="EP7" s="8"/>
      <c r="EQ7" s="4"/>
      <c r="ER7" s="8"/>
      <c r="ES7" s="7"/>
      <c r="ET7" s="7"/>
      <c r="EU7" s="2" t="s">
        <v>169</v>
      </c>
      <c r="EV7" s="2" t="s">
        <v>170</v>
      </c>
      <c r="EW7" s="2" t="s">
        <v>148</v>
      </c>
      <c r="EX7" s="2" t="s">
        <v>203</v>
      </c>
      <c r="EY7" s="2" t="s">
        <v>160</v>
      </c>
      <c r="EZ7" s="2" t="s">
        <v>160</v>
      </c>
      <c r="FA7" s="2" t="s">
        <v>148</v>
      </c>
      <c r="FB7" s="4"/>
      <c r="FC7" s="8"/>
      <c r="FD7" s="4"/>
      <c r="FE7" s="8"/>
      <c r="FF7" s="7"/>
      <c r="FG7" s="7"/>
      <c r="FH7" s="2" t="s">
        <v>157</v>
      </c>
      <c r="FI7" s="2" t="s">
        <v>145</v>
      </c>
      <c r="FJ7" s="2" t="s">
        <v>204</v>
      </c>
      <c r="FK7" s="2" t="s">
        <v>205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145</v>
      </c>
      <c r="FW7" s="2" t="s">
        <v>206</v>
      </c>
      <c r="FX7" s="2" t="s">
        <v>175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157</v>
      </c>
      <c r="GI7" s="2" t="s">
        <v>145</v>
      </c>
      <c r="GJ7" s="2" t="s">
        <v>176</v>
      </c>
      <c r="GK7" s="2" t="s">
        <v>207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157</v>
      </c>
      <c r="GV7" s="2" t="s">
        <v>145</v>
      </c>
      <c r="GW7" s="2" t="s">
        <v>178</v>
      </c>
      <c r="GX7" s="2" t="s">
        <v>208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145</v>
      </c>
      <c r="HJ7" s="2" t="s">
        <v>180</v>
      </c>
      <c r="HK7" s="2" t="s">
        <v>148</v>
      </c>
      <c r="HL7" s="2" t="s">
        <v>160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145</v>
      </c>
      <c r="IJ7" s="2" t="s">
        <v>209</v>
      </c>
      <c r="IK7" s="2" t="s">
        <v>210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157</v>
      </c>
      <c r="IV7" s="2" t="s">
        <v>145</v>
      </c>
      <c r="IW7" s="2" t="s">
        <v>148</v>
      </c>
      <c r="IX7" s="2" t="s">
        <v>211</v>
      </c>
      <c r="IY7" s="2" t="s">
        <v>160</v>
      </c>
      <c r="IZ7" s="2" t="s">
        <v>160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184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157</v>
      </c>
      <c r="KI7" s="2" t="s">
        <v>170</v>
      </c>
      <c r="KJ7" s="2" t="s">
        <v>185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184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186</v>
      </c>
      <c r="LI7" s="2" t="s">
        <v>145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184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184</v>
      </c>
      <c r="MI7" s="2" t="s">
        <v>145</v>
      </c>
      <c r="MJ7" s="2" t="s">
        <v>148</v>
      </c>
      <c r="MK7" s="2" t="s">
        <v>148</v>
      </c>
      <c r="ML7" s="2" t="s">
        <v>160</v>
      </c>
      <c r="MM7" s="2" t="s">
        <v>160</v>
      </c>
      <c r="MN7" s="2" t="s">
        <v>148</v>
      </c>
      <c r="MO7" s="4"/>
      <c r="MP7" s="8"/>
      <c r="MQ7" s="4"/>
      <c r="MR7" s="8"/>
      <c r="MS7" s="7"/>
      <c r="MT7" s="7"/>
      <c r="MU7" s="2" t="s">
        <v>157</v>
      </c>
      <c r="MV7" s="2" t="s">
        <v>170</v>
      </c>
      <c r="MW7" s="2" t="s">
        <v>187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184</v>
      </c>
      <c r="NV7" s="2" t="s">
        <v>145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184</v>
      </c>
      <c r="OI7" s="2" t="s">
        <v>170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8"/>
      <c r="OQ7" s="4"/>
      <c r="OR7" s="8"/>
      <c r="OS7" s="7"/>
      <c r="OT7" s="7"/>
      <c r="OU7" s="2" t="s">
        <v>157</v>
      </c>
      <c r="OV7" s="2" t="s">
        <v>170</v>
      </c>
      <c r="OW7" s="2" t="s">
        <v>189</v>
      </c>
      <c r="OX7" s="2" t="s">
        <v>212</v>
      </c>
      <c r="OY7" s="2" t="s">
        <v>160</v>
      </c>
      <c r="OZ7" s="2" t="s">
        <v>160</v>
      </c>
      <c r="PA7" s="2" t="s">
        <v>148</v>
      </c>
      <c r="PB7" s="4"/>
      <c r="PC7" s="8"/>
      <c r="PD7" s="4"/>
      <c r="PE7" s="8"/>
      <c r="PF7" s="7"/>
      <c r="PG7" s="7"/>
      <c r="PH7" s="2" t="s">
        <v>184</v>
      </c>
      <c r="PI7" s="2" t="s">
        <v>145</v>
      </c>
      <c r="PJ7" s="2" t="s">
        <v>148</v>
      </c>
      <c r="PK7" s="2" t="s">
        <v>148</v>
      </c>
      <c r="PL7" s="2" t="s">
        <v>160</v>
      </c>
      <c r="PM7" s="2" t="s">
        <v>160</v>
      </c>
      <c r="PN7" s="2" t="s">
        <v>148</v>
      </c>
      <c r="PO7" s="4"/>
      <c r="PP7" s="8"/>
      <c r="PQ7" s="4"/>
      <c r="PR7" s="8"/>
      <c r="PS7" s="7"/>
      <c r="PT7" s="7"/>
      <c r="PU7" s="2" t="s">
        <v>191</v>
      </c>
      <c r="PV7" s="2" t="s">
        <v>145</v>
      </c>
      <c r="PW7" s="2" t="s">
        <v>148</v>
      </c>
      <c r="PX7" s="2" t="s">
        <v>148</v>
      </c>
      <c r="PY7" s="2" t="s">
        <v>160</v>
      </c>
      <c r="PZ7" s="2" t="s">
        <v>160</v>
      </c>
      <c r="QA7" s="2" t="s">
        <v>148</v>
      </c>
      <c r="QB7" s="4"/>
      <c r="QC7" s="8"/>
      <c r="QD7" s="4"/>
      <c r="QE7" s="8"/>
      <c r="QF7" s="7"/>
      <c r="QG7" s="7"/>
      <c r="QH7" s="2" t="s">
        <v>157</v>
      </c>
      <c r="QI7" s="2" t="s">
        <v>170</v>
      </c>
      <c r="QJ7" s="2" t="s">
        <v>213</v>
      </c>
      <c r="QK7" s="2" t="s">
        <v>214</v>
      </c>
      <c r="QL7" s="2" t="s">
        <v>160</v>
      </c>
      <c r="QM7" s="2" t="s">
        <v>160</v>
      </c>
      <c r="QN7" s="2" t="s">
        <v>148</v>
      </c>
      <c r="QO7" s="4"/>
      <c r="QP7" s="4"/>
      <c r="QQ7" s="4"/>
      <c r="QR7" s="4">
        <v>15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160</v>
      </c>
      <c r="RE7" s="4"/>
      <c r="RF7" s="4">
        <v>500</v>
      </c>
    </row>
    <row r="8">
      <c r="A8" s="2" t="s">
        <v>215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191</v>
      </c>
      <c r="AA8" s="4">
        <f>=ROUNDDOWN(63.6666666666667,0)</f>
      </c>
      <c r="AB8" s="5">
        <v>3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/>
      <c r="AQ8" s="8"/>
      <c r="AR8" s="4">
        <v>6</v>
      </c>
      <c r="AS8" s="8">
        <v>548.38</v>
      </c>
      <c r="AT8" s="7">
        <v>-1</v>
      </c>
      <c r="AU8" s="7">
        <v>-1</v>
      </c>
      <c r="AV8" s="4">
        <v>8</v>
      </c>
      <c r="AW8" s="8">
        <v>786.18</v>
      </c>
      <c r="AX8" s="4">
        <v>14</v>
      </c>
      <c r="AY8" s="8">
        <v>1383.74</v>
      </c>
      <c r="AZ8" s="7">
        <v>-0.4286</v>
      </c>
      <c r="BA8" s="7">
        <v>-0.4318</v>
      </c>
      <c r="BB8" s="7"/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0.341</v>
      </c>
      <c r="BJ8" s="4"/>
      <c r="BK8" s="8"/>
      <c r="BL8" s="2" t="s">
        <v>218</v>
      </c>
      <c r="BM8" s="7"/>
      <c r="BN8" s="7"/>
      <c r="BO8" s="4"/>
      <c r="BP8" s="8"/>
      <c r="BQ8" s="4">
        <v>3</v>
      </c>
      <c r="BR8" s="8">
        <v>273.6</v>
      </c>
      <c r="BS8" s="7">
        <v>-1</v>
      </c>
      <c r="BT8" s="7">
        <v>-1</v>
      </c>
      <c r="BU8" s="2" t="s">
        <v>157</v>
      </c>
      <c r="BV8" s="2" t="s">
        <v>145</v>
      </c>
      <c r="BW8" s="2" t="s">
        <v>158</v>
      </c>
      <c r="BX8" s="2" t="s">
        <v>219</v>
      </c>
      <c r="BY8" s="2" t="s">
        <v>160</v>
      </c>
      <c r="BZ8" s="2" t="s">
        <v>160</v>
      </c>
      <c r="CA8" s="2" t="s">
        <v>148</v>
      </c>
      <c r="CB8" s="4"/>
      <c r="CC8" s="8"/>
      <c r="CD8" s="4">
        <v>1</v>
      </c>
      <c r="CE8" s="8">
        <v>93.13</v>
      </c>
      <c r="CF8" s="7">
        <v>-1</v>
      </c>
      <c r="CG8" s="7">
        <v>-1</v>
      </c>
      <c r="CH8" s="2" t="s">
        <v>157</v>
      </c>
      <c r="CI8" s="2" t="s">
        <v>145</v>
      </c>
      <c r="CJ8" s="2" t="s">
        <v>158</v>
      </c>
      <c r="CK8" s="2" t="s">
        <v>220</v>
      </c>
      <c r="CL8" s="2" t="s">
        <v>160</v>
      </c>
      <c r="CM8" s="2" t="s">
        <v>160</v>
      </c>
      <c r="CN8" s="2" t="s">
        <v>148</v>
      </c>
      <c r="CO8" s="4"/>
      <c r="CP8" s="8"/>
      <c r="CQ8" s="4"/>
      <c r="CR8" s="8"/>
      <c r="CS8" s="7"/>
      <c r="CT8" s="7"/>
      <c r="CU8" s="2" t="s">
        <v>157</v>
      </c>
      <c r="CV8" s="2" t="s">
        <v>145</v>
      </c>
      <c r="CW8" s="2" t="s">
        <v>158</v>
      </c>
      <c r="CX8" s="2" t="s">
        <v>221</v>
      </c>
      <c r="CY8" s="2" t="s">
        <v>160</v>
      </c>
      <c r="CZ8" s="2" t="s">
        <v>160</v>
      </c>
      <c r="DA8" s="2" t="s">
        <v>148</v>
      </c>
      <c r="DB8" s="4"/>
      <c r="DC8" s="8"/>
      <c r="DD8" s="4">
        <v>1</v>
      </c>
      <c r="DE8" s="8">
        <v>93.76</v>
      </c>
      <c r="DF8" s="7">
        <v>-1</v>
      </c>
      <c r="DG8" s="7">
        <v>-1</v>
      </c>
      <c r="DH8" s="2" t="s">
        <v>157</v>
      </c>
      <c r="DI8" s="2" t="s">
        <v>145</v>
      </c>
      <c r="DJ8" s="2" t="s">
        <v>222</v>
      </c>
      <c r="DK8" s="2" t="s">
        <v>223</v>
      </c>
      <c r="DL8" s="2" t="s">
        <v>160</v>
      </c>
      <c r="DM8" s="2" t="s">
        <v>160</v>
      </c>
      <c r="DN8" s="2" t="s">
        <v>148</v>
      </c>
      <c r="DO8" s="4"/>
      <c r="DP8" s="8"/>
      <c r="DQ8" s="4">
        <v>1</v>
      </c>
      <c r="DR8" s="8">
        <v>87.89</v>
      </c>
      <c r="DS8" s="7">
        <v>-1</v>
      </c>
      <c r="DT8" s="7">
        <v>-1</v>
      </c>
      <c r="DU8" s="2" t="s">
        <v>157</v>
      </c>
      <c r="DV8" s="2" t="s">
        <v>145</v>
      </c>
      <c r="DW8" s="2" t="s">
        <v>165</v>
      </c>
      <c r="DX8" s="2" t="s">
        <v>224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167</v>
      </c>
      <c r="EK8" s="2" t="s">
        <v>225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169</v>
      </c>
      <c r="EV8" s="2" t="s">
        <v>170</v>
      </c>
      <c r="EW8" s="2" t="s">
        <v>148</v>
      </c>
      <c r="EX8" s="2" t="s">
        <v>171</v>
      </c>
      <c r="EY8" s="2" t="s">
        <v>160</v>
      </c>
      <c r="EZ8" s="2" t="s">
        <v>160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226</v>
      </c>
      <c r="FK8" s="2" t="s">
        <v>227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206</v>
      </c>
      <c r="FX8" s="2" t="s">
        <v>228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229</v>
      </c>
      <c r="GK8" s="2" t="s">
        <v>230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157</v>
      </c>
      <c r="GV8" s="2" t="s">
        <v>145</v>
      </c>
      <c r="GW8" s="2" t="s">
        <v>231</v>
      </c>
      <c r="GX8" s="2" t="s">
        <v>232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233</v>
      </c>
      <c r="HI8" s="2" t="s">
        <v>145</v>
      </c>
      <c r="HJ8" s="2" t="s">
        <v>148</v>
      </c>
      <c r="HK8" s="2" t="s">
        <v>148</v>
      </c>
      <c r="HL8" s="2" t="s">
        <v>160</v>
      </c>
      <c r="HM8" s="2" t="s">
        <v>160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157</v>
      </c>
      <c r="II8" s="2" t="s">
        <v>145</v>
      </c>
      <c r="IJ8" s="2" t="s">
        <v>181</v>
      </c>
      <c r="IK8" s="2" t="s">
        <v>234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157</v>
      </c>
      <c r="IV8" s="2" t="s">
        <v>145</v>
      </c>
      <c r="IW8" s="2" t="s">
        <v>148</v>
      </c>
      <c r="IX8" s="2" t="s">
        <v>235</v>
      </c>
      <c r="IY8" s="2" t="s">
        <v>160</v>
      </c>
      <c r="IZ8" s="2" t="s">
        <v>160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184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157</v>
      </c>
      <c r="KI8" s="2" t="s">
        <v>170</v>
      </c>
      <c r="KJ8" s="2" t="s">
        <v>185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184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186</v>
      </c>
      <c r="LI8" s="2" t="s">
        <v>145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184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184</v>
      </c>
      <c r="MI8" s="2" t="s">
        <v>145</v>
      </c>
      <c r="MJ8" s="2" t="s">
        <v>148</v>
      </c>
      <c r="MK8" s="2" t="s">
        <v>148</v>
      </c>
      <c r="ML8" s="2" t="s">
        <v>160</v>
      </c>
      <c r="MM8" s="2" t="s">
        <v>160</v>
      </c>
      <c r="MN8" s="2" t="s">
        <v>148</v>
      </c>
      <c r="MO8" s="4"/>
      <c r="MP8" s="8"/>
      <c r="MQ8" s="4"/>
      <c r="MR8" s="8"/>
      <c r="MS8" s="7"/>
      <c r="MT8" s="7"/>
      <c r="MU8" s="2" t="s">
        <v>157</v>
      </c>
      <c r="MV8" s="2" t="s">
        <v>170</v>
      </c>
      <c r="MW8" s="2" t="s">
        <v>187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184</v>
      </c>
      <c r="NV8" s="2" t="s">
        <v>145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184</v>
      </c>
      <c r="OI8" s="2" t="s">
        <v>170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8"/>
      <c r="OQ8" s="4"/>
      <c r="OR8" s="8"/>
      <c r="OS8" s="7"/>
      <c r="OT8" s="7"/>
      <c r="OU8" s="2" t="s">
        <v>157</v>
      </c>
      <c r="OV8" s="2" t="s">
        <v>170</v>
      </c>
      <c r="OW8" s="2" t="s">
        <v>236</v>
      </c>
      <c r="OX8" s="2" t="s">
        <v>237</v>
      </c>
      <c r="OY8" s="2" t="s">
        <v>160</v>
      </c>
      <c r="OZ8" s="2" t="s">
        <v>160</v>
      </c>
      <c r="PA8" s="2" t="s">
        <v>148</v>
      </c>
      <c r="PB8" s="4"/>
      <c r="PC8" s="8"/>
      <c r="PD8" s="4"/>
      <c r="PE8" s="8"/>
      <c r="PF8" s="7"/>
      <c r="PG8" s="7"/>
      <c r="PH8" s="2" t="s">
        <v>184</v>
      </c>
      <c r="PI8" s="2" t="s">
        <v>145</v>
      </c>
      <c r="PJ8" s="2" t="s">
        <v>148</v>
      </c>
      <c r="PK8" s="2" t="s">
        <v>148</v>
      </c>
      <c r="PL8" s="2" t="s">
        <v>160</v>
      </c>
      <c r="PM8" s="2" t="s">
        <v>160</v>
      </c>
      <c r="PN8" s="2" t="s">
        <v>148</v>
      </c>
      <c r="PO8" s="4"/>
      <c r="PP8" s="8"/>
      <c r="PQ8" s="4"/>
      <c r="PR8" s="8"/>
      <c r="PS8" s="7"/>
      <c r="PT8" s="7"/>
      <c r="PU8" s="2" t="s">
        <v>191</v>
      </c>
      <c r="PV8" s="2" t="s">
        <v>145</v>
      </c>
      <c r="PW8" s="2" t="s">
        <v>148</v>
      </c>
      <c r="PX8" s="2" t="s">
        <v>148</v>
      </c>
      <c r="PY8" s="2" t="s">
        <v>160</v>
      </c>
      <c r="PZ8" s="2" t="s">
        <v>160</v>
      </c>
      <c r="QA8" s="2" t="s">
        <v>148</v>
      </c>
      <c r="QB8" s="4"/>
      <c r="QC8" s="8"/>
      <c r="QD8" s="4"/>
      <c r="QE8" s="8"/>
      <c r="QF8" s="7"/>
      <c r="QG8" s="7"/>
      <c r="QH8" s="2" t="s">
        <v>157</v>
      </c>
      <c r="QI8" s="2" t="s">
        <v>170</v>
      </c>
      <c r="QJ8" s="2" t="s">
        <v>192</v>
      </c>
      <c r="QK8" s="2" t="s">
        <v>238</v>
      </c>
      <c r="QL8" s="2" t="s">
        <v>160</v>
      </c>
      <c r="QM8" s="2" t="s">
        <v>160</v>
      </c>
      <c r="QN8" s="2" t="s">
        <v>148</v>
      </c>
      <c r="QO8" s="4">
        <v>116</v>
      </c>
      <c r="QP8" s="4">
        <v>75</v>
      </c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</row>
    <row r="9">
      <c r="A9" s="2" t="s">
        <v>239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195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217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181</v>
      </c>
      <c r="AA9" s="4">
        <f>=ROUNDDOWN(18.1,0)</f>
      </c>
      <c r="AB9" s="5">
        <v>10</v>
      </c>
      <c r="AC9" s="2" t="s">
        <v>240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786.18</v>
      </c>
      <c r="AR9" s="4">
        <v>8</v>
      </c>
      <c r="AS9" s="8">
        <v>835.36</v>
      </c>
      <c r="AT9" s="7"/>
      <c r="AU9" s="7">
        <v>-0.0589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8</v>
      </c>
      <c r="BK9" s="8">
        <v>786.18</v>
      </c>
      <c r="BL9" s="2" t="s">
        <v>241</v>
      </c>
      <c r="BM9" s="7">
        <v>1</v>
      </c>
      <c r="BN9" s="7">
        <v>1</v>
      </c>
      <c r="BO9" s="4">
        <v>3</v>
      </c>
      <c r="BP9" s="8">
        <v>302.4</v>
      </c>
      <c r="BQ9" s="4">
        <v>2</v>
      </c>
      <c r="BR9" s="8">
        <v>201.6</v>
      </c>
      <c r="BS9" s="7">
        <v>0.5</v>
      </c>
      <c r="BT9" s="7">
        <v>0.5</v>
      </c>
      <c r="BU9" s="2" t="s">
        <v>157</v>
      </c>
      <c r="BV9" s="2" t="s">
        <v>145</v>
      </c>
      <c r="BW9" s="2" t="s">
        <v>158</v>
      </c>
      <c r="BX9" s="2" t="s">
        <v>219</v>
      </c>
      <c r="BY9" s="2" t="s">
        <v>160</v>
      </c>
      <c r="BZ9" s="2" t="s">
        <v>160</v>
      </c>
      <c r="CA9" s="2" t="s">
        <v>148</v>
      </c>
      <c r="CB9" s="4"/>
      <c r="CC9" s="8"/>
      <c r="CD9" s="4">
        <v>3</v>
      </c>
      <c r="CE9" s="8">
        <v>310.44</v>
      </c>
      <c r="CF9" s="7">
        <v>-1</v>
      </c>
      <c r="CG9" s="7">
        <v>-1</v>
      </c>
      <c r="CH9" s="2" t="s">
        <v>157</v>
      </c>
      <c r="CI9" s="2" t="s">
        <v>145</v>
      </c>
      <c r="CJ9" s="2" t="s">
        <v>158</v>
      </c>
      <c r="CK9" s="2" t="s">
        <v>242</v>
      </c>
      <c r="CL9" s="2" t="s">
        <v>160</v>
      </c>
      <c r="CM9" s="2" t="s">
        <v>160</v>
      </c>
      <c r="CN9" s="2" t="s">
        <v>148</v>
      </c>
      <c r="CO9" s="4">
        <v>3</v>
      </c>
      <c r="CP9" s="8">
        <v>282.49</v>
      </c>
      <c r="CQ9" s="4">
        <v>1</v>
      </c>
      <c r="CR9" s="8">
        <v>97.41</v>
      </c>
      <c r="CS9" s="7">
        <v>2</v>
      </c>
      <c r="CT9" s="7">
        <v>1.9</v>
      </c>
      <c r="CU9" s="2" t="s">
        <v>157</v>
      </c>
      <c r="CV9" s="2" t="s">
        <v>145</v>
      </c>
      <c r="CW9" s="2" t="s">
        <v>158</v>
      </c>
      <c r="CX9" s="2" t="s">
        <v>243</v>
      </c>
      <c r="CY9" s="2" t="s">
        <v>160</v>
      </c>
      <c r="CZ9" s="2" t="s">
        <v>160</v>
      </c>
      <c r="DA9" s="2" t="s">
        <v>148</v>
      </c>
      <c r="DB9" s="4"/>
      <c r="DC9" s="8"/>
      <c r="DD9" s="4">
        <v>1</v>
      </c>
      <c r="DE9" s="8">
        <v>111.91</v>
      </c>
      <c r="DF9" s="7">
        <v>-1</v>
      </c>
      <c r="DG9" s="7">
        <v>-1</v>
      </c>
      <c r="DH9" s="2" t="s">
        <v>157</v>
      </c>
      <c r="DI9" s="2" t="s">
        <v>145</v>
      </c>
      <c r="DJ9" s="2" t="s">
        <v>222</v>
      </c>
      <c r="DK9" s="2" t="s">
        <v>197</v>
      </c>
      <c r="DL9" s="2" t="s">
        <v>160</v>
      </c>
      <c r="DM9" s="2" t="s">
        <v>160</v>
      </c>
      <c r="DN9" s="2" t="s">
        <v>148</v>
      </c>
      <c r="DO9" s="4">
        <v>1</v>
      </c>
      <c r="DP9" s="8">
        <v>97.65</v>
      </c>
      <c r="DQ9" s="4"/>
      <c r="DR9" s="8"/>
      <c r="DS9" s="7"/>
      <c r="DT9" s="7"/>
      <c r="DU9" s="2" t="s">
        <v>157</v>
      </c>
      <c r="DV9" s="2" t="s">
        <v>145</v>
      </c>
      <c r="DW9" s="2" t="s">
        <v>165</v>
      </c>
      <c r="DX9" s="2" t="s">
        <v>244</v>
      </c>
      <c r="DY9" s="2" t="s">
        <v>160</v>
      </c>
      <c r="DZ9" s="2" t="s">
        <v>160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167</v>
      </c>
      <c r="EK9" s="2" t="s">
        <v>245</v>
      </c>
      <c r="EL9" s="2" t="s">
        <v>160</v>
      </c>
      <c r="EM9" s="2" t="s">
        <v>160</v>
      </c>
      <c r="EN9" s="2" t="s">
        <v>148</v>
      </c>
      <c r="EO9" s="4"/>
      <c r="EP9" s="8"/>
      <c r="EQ9" s="4"/>
      <c r="ER9" s="8"/>
      <c r="ES9" s="7"/>
      <c r="ET9" s="7"/>
      <c r="EU9" s="2" t="s">
        <v>169</v>
      </c>
      <c r="EV9" s="2" t="s">
        <v>170</v>
      </c>
      <c r="EW9" s="2" t="s">
        <v>148</v>
      </c>
      <c r="EX9" s="2" t="s">
        <v>246</v>
      </c>
      <c r="EY9" s="2" t="s">
        <v>160</v>
      </c>
      <c r="EZ9" s="2" t="s">
        <v>160</v>
      </c>
      <c r="FA9" s="2" t="s">
        <v>148</v>
      </c>
      <c r="FB9" s="4">
        <v>1</v>
      </c>
      <c r="FC9" s="8">
        <v>103.64</v>
      </c>
      <c r="FD9" s="4"/>
      <c r="FE9" s="8"/>
      <c r="FF9" s="7"/>
      <c r="FG9" s="7"/>
      <c r="FH9" s="2" t="s">
        <v>157</v>
      </c>
      <c r="FI9" s="2" t="s">
        <v>145</v>
      </c>
      <c r="FJ9" s="2" t="s">
        <v>172</v>
      </c>
      <c r="FK9" s="2" t="s">
        <v>247</v>
      </c>
      <c r="FL9" s="2" t="s">
        <v>160</v>
      </c>
      <c r="FM9" s="2" t="s">
        <v>160</v>
      </c>
      <c r="FN9" s="2" t="s">
        <v>148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157</v>
      </c>
      <c r="FV9" s="2" t="s">
        <v>145</v>
      </c>
      <c r="FW9" s="2" t="s">
        <v>206</v>
      </c>
      <c r="FX9" s="2" t="s">
        <v>248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229</v>
      </c>
      <c r="GK9" s="2" t="s">
        <v>198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233</v>
      </c>
      <c r="GV9" s="2" t="s">
        <v>145</v>
      </c>
      <c r="GW9" s="2" t="s">
        <v>148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/>
      <c r="HE9" s="8"/>
      <c r="HF9" s="7"/>
      <c r="HG9" s="7"/>
      <c r="HH9" s="2" t="s">
        <v>233</v>
      </c>
      <c r="HI9" s="2" t="s">
        <v>145</v>
      </c>
      <c r="HJ9" s="2" t="s">
        <v>148</v>
      </c>
      <c r="HK9" s="2" t="s">
        <v>148</v>
      </c>
      <c r="HL9" s="2" t="s">
        <v>160</v>
      </c>
      <c r="HM9" s="2" t="s">
        <v>160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157</v>
      </c>
      <c r="II9" s="2" t="s">
        <v>145</v>
      </c>
      <c r="IJ9" s="2" t="s">
        <v>181</v>
      </c>
      <c r="IK9" s="2" t="s">
        <v>249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157</v>
      </c>
      <c r="IV9" s="2" t="s">
        <v>145</v>
      </c>
      <c r="IW9" s="2" t="s">
        <v>148</v>
      </c>
      <c r="IX9" s="2" t="s">
        <v>250</v>
      </c>
      <c r="IY9" s="2" t="s">
        <v>160</v>
      </c>
      <c r="IZ9" s="2" t="s">
        <v>160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184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157</v>
      </c>
      <c r="KI9" s="2" t="s">
        <v>170</v>
      </c>
      <c r="KJ9" s="2" t="s">
        <v>185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184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186</v>
      </c>
      <c r="LI9" s="2" t="s">
        <v>145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184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184</v>
      </c>
      <c r="MI9" s="2" t="s">
        <v>145</v>
      </c>
      <c r="MJ9" s="2" t="s">
        <v>148</v>
      </c>
      <c r="MK9" s="2" t="s">
        <v>148</v>
      </c>
      <c r="ML9" s="2" t="s">
        <v>160</v>
      </c>
      <c r="MM9" s="2" t="s">
        <v>160</v>
      </c>
      <c r="MN9" s="2" t="s">
        <v>148</v>
      </c>
      <c r="MO9" s="4"/>
      <c r="MP9" s="8"/>
      <c r="MQ9" s="4"/>
      <c r="MR9" s="8"/>
      <c r="MS9" s="7"/>
      <c r="MT9" s="7"/>
      <c r="MU9" s="2" t="s">
        <v>157</v>
      </c>
      <c r="MV9" s="2" t="s">
        <v>170</v>
      </c>
      <c r="MW9" s="2" t="s">
        <v>187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184</v>
      </c>
      <c r="NV9" s="2" t="s">
        <v>145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184</v>
      </c>
      <c r="OI9" s="2" t="s">
        <v>170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8"/>
      <c r="OQ9" s="4"/>
      <c r="OR9" s="8"/>
      <c r="OS9" s="7"/>
      <c r="OT9" s="7"/>
      <c r="OU9" s="2" t="s">
        <v>157</v>
      </c>
      <c r="OV9" s="2" t="s">
        <v>170</v>
      </c>
      <c r="OW9" s="2" t="s">
        <v>236</v>
      </c>
      <c r="OX9" s="2" t="s">
        <v>251</v>
      </c>
      <c r="OY9" s="2" t="s">
        <v>160</v>
      </c>
      <c r="OZ9" s="2" t="s">
        <v>160</v>
      </c>
      <c r="PA9" s="2" t="s">
        <v>148</v>
      </c>
      <c r="PB9" s="4"/>
      <c r="PC9" s="8"/>
      <c r="PD9" s="4"/>
      <c r="PE9" s="8"/>
      <c r="PF9" s="7"/>
      <c r="PG9" s="7"/>
      <c r="PH9" s="2" t="s">
        <v>184</v>
      </c>
      <c r="PI9" s="2" t="s">
        <v>145</v>
      </c>
      <c r="PJ9" s="2" t="s">
        <v>148</v>
      </c>
      <c r="PK9" s="2" t="s">
        <v>148</v>
      </c>
      <c r="PL9" s="2" t="s">
        <v>160</v>
      </c>
      <c r="PM9" s="2" t="s">
        <v>160</v>
      </c>
      <c r="PN9" s="2" t="s">
        <v>148</v>
      </c>
      <c r="PO9" s="4"/>
      <c r="PP9" s="8"/>
      <c r="PQ9" s="4"/>
      <c r="PR9" s="8"/>
      <c r="PS9" s="7"/>
      <c r="PT9" s="7"/>
      <c r="PU9" s="2" t="s">
        <v>191</v>
      </c>
      <c r="PV9" s="2" t="s">
        <v>145</v>
      </c>
      <c r="PW9" s="2" t="s">
        <v>148</v>
      </c>
      <c r="PX9" s="2" t="s">
        <v>148</v>
      </c>
      <c r="PY9" s="2" t="s">
        <v>160</v>
      </c>
      <c r="PZ9" s="2" t="s">
        <v>160</v>
      </c>
      <c r="QA9" s="2" t="s">
        <v>148</v>
      </c>
      <c r="QB9" s="4"/>
      <c r="QC9" s="8"/>
      <c r="QD9" s="4"/>
      <c r="QE9" s="8"/>
      <c r="QF9" s="7"/>
      <c r="QG9" s="7"/>
      <c r="QH9" s="2" t="s">
        <v>157</v>
      </c>
      <c r="QI9" s="2" t="s">
        <v>170</v>
      </c>
      <c r="QJ9" s="2" t="s">
        <v>192</v>
      </c>
      <c r="QK9" s="2" t="s">
        <v>252</v>
      </c>
      <c r="QL9" s="2" t="s">
        <v>160</v>
      </c>
      <c r="QM9" s="2" t="s">
        <v>160</v>
      </c>
      <c r="QN9" s="2" t="s">
        <v>148</v>
      </c>
      <c r="QO9" s="4">
        <v>181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280</v>
      </c>
    </row>
    <row r="10">
      <c r="A10" s="2" t="s">
        <v>253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143</v>
      </c>
      <c r="K10" s="2" t="s">
        <v>256</v>
      </c>
      <c r="L10" s="3">
        <v>67.5</v>
      </c>
      <c r="M10" s="3">
        <v>70.88</v>
      </c>
      <c r="N10" s="3">
        <v>149.99</v>
      </c>
      <c r="O10" s="2" t="s">
        <v>145</v>
      </c>
      <c r="P10" s="2" t="s">
        <v>257</v>
      </c>
      <c r="Q10" s="2" t="s">
        <v>147</v>
      </c>
      <c r="R10" s="2" t="s">
        <v>148</v>
      </c>
      <c r="S10" s="2" t="s">
        <v>258</v>
      </c>
      <c r="T10" s="2" t="s">
        <v>259</v>
      </c>
      <c r="U10" s="2" t="s">
        <v>260</v>
      </c>
      <c r="V10" s="2" t="s">
        <v>261</v>
      </c>
      <c r="W10" s="2" t="s">
        <v>154</v>
      </c>
      <c r="X10" s="2" t="s">
        <v>148</v>
      </c>
      <c r="Y10" s="2" t="s">
        <v>262</v>
      </c>
      <c r="Z10" s="4">
        <v>187</v>
      </c>
      <c r="AA10" s="4">
        <f>=ROUNDDOWN(89.047619047619,0)</f>
      </c>
      <c r="AB10" s="5">
        <v>2.1</v>
      </c>
      <c r="AC10" s="2" t="s">
        <v>148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383.42</v>
      </c>
      <c r="AR10" s="4">
        <v>4</v>
      </c>
      <c r="AS10" s="8">
        <v>293.43</v>
      </c>
      <c r="AT10" s="7">
        <v>0.25</v>
      </c>
      <c r="AU10" s="7">
        <v>0.3067</v>
      </c>
      <c r="AV10" s="4">
        <v>8</v>
      </c>
      <c r="AW10" s="8">
        <v>640.45</v>
      </c>
      <c r="AX10" s="4">
        <v>9</v>
      </c>
      <c r="AY10" s="8">
        <v>723.96</v>
      </c>
      <c r="AZ10" s="7">
        <v>-0.1111</v>
      </c>
      <c r="BA10" s="7">
        <v>-0.1154</v>
      </c>
      <c r="BB10" s="7">
        <v>0.5987</v>
      </c>
      <c r="BC10" s="4">
        <v>8</v>
      </c>
      <c r="BD10" s="8">
        <v>640.45</v>
      </c>
      <c r="BE10" s="4">
        <v>9</v>
      </c>
      <c r="BF10" s="8">
        <v>723.96</v>
      </c>
      <c r="BG10" s="7">
        <v>-0.1111</v>
      </c>
      <c r="BH10" s="7">
        <v>-0.1154</v>
      </c>
      <c r="BI10" s="7">
        <v>1</v>
      </c>
      <c r="BJ10" s="4">
        <v>5</v>
      </c>
      <c r="BK10" s="8">
        <v>383.42</v>
      </c>
      <c r="BL10" s="2" t="s">
        <v>263</v>
      </c>
      <c r="BM10" s="7">
        <v>1</v>
      </c>
      <c r="BN10" s="7">
        <v>1</v>
      </c>
      <c r="BO10" s="4">
        <v>1</v>
      </c>
      <c r="BP10" s="8">
        <v>79.38</v>
      </c>
      <c r="BQ10" s="4">
        <v>2</v>
      </c>
      <c r="BR10" s="8">
        <v>158.76</v>
      </c>
      <c r="BS10" s="7">
        <v>-0.5</v>
      </c>
      <c r="BT10" s="7">
        <v>-0.5</v>
      </c>
      <c r="BU10" s="2" t="s">
        <v>157</v>
      </c>
      <c r="BV10" s="2" t="s">
        <v>145</v>
      </c>
      <c r="BW10" s="2" t="s">
        <v>264</v>
      </c>
      <c r="BX10" s="2" t="s">
        <v>265</v>
      </c>
      <c r="BY10" s="2" t="s">
        <v>160</v>
      </c>
      <c r="BZ10" s="2" t="s">
        <v>160</v>
      </c>
      <c r="CA10" s="2" t="s">
        <v>148</v>
      </c>
      <c r="CB10" s="4">
        <v>2</v>
      </c>
      <c r="CC10" s="8">
        <v>153.08</v>
      </c>
      <c r="CD10" s="4"/>
      <c r="CE10" s="8"/>
      <c r="CF10" s="7"/>
      <c r="CG10" s="7"/>
      <c r="CH10" s="2" t="s">
        <v>157</v>
      </c>
      <c r="CI10" s="2" t="s">
        <v>145</v>
      </c>
      <c r="CJ10" s="2" t="s">
        <v>266</v>
      </c>
      <c r="CK10" s="2" t="s">
        <v>267</v>
      </c>
      <c r="CL10" s="2" t="s">
        <v>160</v>
      </c>
      <c r="CM10" s="2" t="s">
        <v>160</v>
      </c>
      <c r="CN10" s="2" t="s">
        <v>148</v>
      </c>
      <c r="CO10" s="4"/>
      <c r="CP10" s="8"/>
      <c r="CQ10" s="4">
        <v>2</v>
      </c>
      <c r="CR10" s="8">
        <v>134.67</v>
      </c>
      <c r="CS10" s="7">
        <v>-1</v>
      </c>
      <c r="CT10" s="7">
        <v>-1</v>
      </c>
      <c r="CU10" s="2" t="s">
        <v>157</v>
      </c>
      <c r="CV10" s="2" t="s">
        <v>145</v>
      </c>
      <c r="CW10" s="2" t="s">
        <v>268</v>
      </c>
      <c r="CX10" s="2" t="s">
        <v>269</v>
      </c>
      <c r="CY10" s="2" t="s">
        <v>160</v>
      </c>
      <c r="CZ10" s="2" t="s">
        <v>160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270</v>
      </c>
      <c r="DK10" s="2" t="s">
        <v>271</v>
      </c>
      <c r="DL10" s="2" t="s">
        <v>160</v>
      </c>
      <c r="DM10" s="2" t="s">
        <v>160</v>
      </c>
      <c r="DN10" s="2" t="s">
        <v>148</v>
      </c>
      <c r="DO10" s="4">
        <v>1</v>
      </c>
      <c r="DP10" s="8">
        <v>76.54</v>
      </c>
      <c r="DQ10" s="4"/>
      <c r="DR10" s="8"/>
      <c r="DS10" s="7"/>
      <c r="DT10" s="7"/>
      <c r="DU10" s="2" t="s">
        <v>157</v>
      </c>
      <c r="DV10" s="2" t="s">
        <v>145</v>
      </c>
      <c r="DW10" s="2" t="s">
        <v>272</v>
      </c>
      <c r="DX10" s="2" t="s">
        <v>273</v>
      </c>
      <c r="DY10" s="2" t="s">
        <v>160</v>
      </c>
      <c r="DZ10" s="2" t="s">
        <v>160</v>
      </c>
      <c r="EA10" s="2" t="s">
        <v>148</v>
      </c>
      <c r="EB10" s="4">
        <v>1</v>
      </c>
      <c r="EC10" s="8">
        <v>74.42</v>
      </c>
      <c r="ED10" s="4"/>
      <c r="EE10" s="8"/>
      <c r="EF10" s="7"/>
      <c r="EG10" s="7"/>
      <c r="EH10" s="2" t="s">
        <v>157</v>
      </c>
      <c r="EI10" s="2" t="s">
        <v>145</v>
      </c>
      <c r="EJ10" s="2" t="s">
        <v>274</v>
      </c>
      <c r="EK10" s="2" t="s">
        <v>275</v>
      </c>
      <c r="EL10" s="2" t="s">
        <v>160</v>
      </c>
      <c r="EM10" s="2" t="s">
        <v>160</v>
      </c>
      <c r="EN10" s="2" t="s">
        <v>148</v>
      </c>
      <c r="EO10" s="4"/>
      <c r="EP10" s="8"/>
      <c r="EQ10" s="4"/>
      <c r="ER10" s="8"/>
      <c r="ES10" s="7"/>
      <c r="ET10" s="7"/>
      <c r="EU10" s="2" t="s">
        <v>157</v>
      </c>
      <c r="EV10" s="2" t="s">
        <v>145</v>
      </c>
      <c r="EW10" s="2" t="s">
        <v>148</v>
      </c>
      <c r="EX10" s="2" t="s">
        <v>148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233</v>
      </c>
      <c r="FI10" s="2" t="s">
        <v>145</v>
      </c>
      <c r="FJ10" s="2" t="s">
        <v>148</v>
      </c>
      <c r="FK10" s="2" t="s">
        <v>148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186</v>
      </c>
      <c r="FV10" s="2" t="s">
        <v>145</v>
      </c>
      <c r="FW10" s="2" t="s">
        <v>148</v>
      </c>
      <c r="FX10" s="2" t="s">
        <v>148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157</v>
      </c>
      <c r="GI10" s="2" t="s">
        <v>145</v>
      </c>
      <c r="GJ10" s="2" t="s">
        <v>167</v>
      </c>
      <c r="GK10" s="2" t="s">
        <v>276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233</v>
      </c>
      <c r="GV10" s="2" t="s">
        <v>145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233</v>
      </c>
      <c r="HI10" s="2" t="s">
        <v>145</v>
      </c>
      <c r="HJ10" s="2" t="s">
        <v>148</v>
      </c>
      <c r="HK10" s="2" t="s">
        <v>148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184</v>
      </c>
      <c r="HV10" s="2" t="s">
        <v>170</v>
      </c>
      <c r="HW10" s="2" t="s">
        <v>148</v>
      </c>
      <c r="HX10" s="2" t="s">
        <v>148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157</v>
      </c>
      <c r="II10" s="2" t="s">
        <v>145</v>
      </c>
      <c r="IJ10" s="2" t="s">
        <v>277</v>
      </c>
      <c r="IK10" s="2" t="s">
        <v>278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233</v>
      </c>
      <c r="IV10" s="2" t="s">
        <v>145</v>
      </c>
      <c r="IW10" s="2" t="s">
        <v>148</v>
      </c>
      <c r="IX10" s="2" t="s">
        <v>148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184</v>
      </c>
      <c r="JI10" s="2" t="s">
        <v>145</v>
      </c>
      <c r="JJ10" s="2" t="s">
        <v>148</v>
      </c>
      <c r="JK10" s="2" t="s">
        <v>148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184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184</v>
      </c>
      <c r="KV10" s="2" t="s">
        <v>145</v>
      </c>
      <c r="KW10" s="2" t="s">
        <v>148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279</v>
      </c>
      <c r="LI10" s="2" t="s">
        <v>145</v>
      </c>
      <c r="LJ10" s="2" t="s">
        <v>280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184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184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233</v>
      </c>
      <c r="MV10" s="2" t="s">
        <v>170</v>
      </c>
      <c r="MW10" s="2" t="s">
        <v>148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233</v>
      </c>
      <c r="NI10" s="2" t="s">
        <v>145</v>
      </c>
      <c r="NJ10" s="2" t="s">
        <v>148</v>
      </c>
      <c r="NK10" s="2" t="s">
        <v>148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157</v>
      </c>
      <c r="OV10" s="2" t="s">
        <v>170</v>
      </c>
      <c r="OW10" s="2" t="s">
        <v>281</v>
      </c>
      <c r="OX10" s="2" t="s">
        <v>282</v>
      </c>
      <c r="OY10" s="2" t="s">
        <v>160</v>
      </c>
      <c r="OZ10" s="2" t="s">
        <v>160</v>
      </c>
      <c r="PA10" s="2" t="s">
        <v>283</v>
      </c>
      <c r="PB10" s="4"/>
      <c r="PC10" s="8"/>
      <c r="PD10" s="4"/>
      <c r="PE10" s="8"/>
      <c r="PF10" s="7"/>
      <c r="PG10" s="7"/>
      <c r="PH10" s="2" t="s">
        <v>184</v>
      </c>
      <c r="PI10" s="2" t="s">
        <v>145</v>
      </c>
      <c r="PJ10" s="2" t="s">
        <v>148</v>
      </c>
      <c r="PK10" s="2" t="s">
        <v>148</v>
      </c>
      <c r="PL10" s="2" t="s">
        <v>160</v>
      </c>
      <c r="PM10" s="2" t="s">
        <v>160</v>
      </c>
      <c r="PN10" s="2" t="s">
        <v>148</v>
      </c>
      <c r="PO10" s="4"/>
      <c r="PP10" s="8"/>
      <c r="PQ10" s="4"/>
      <c r="PR10" s="8"/>
      <c r="PS10" s="7"/>
      <c r="PT10" s="7"/>
      <c r="PU10" s="2" t="s">
        <v>233</v>
      </c>
      <c r="PV10" s="2" t="s">
        <v>145</v>
      </c>
      <c r="PW10" s="2" t="s">
        <v>148</v>
      </c>
      <c r="PX10" s="2" t="s">
        <v>148</v>
      </c>
      <c r="PY10" s="2" t="s">
        <v>160</v>
      </c>
      <c r="PZ10" s="2" t="s">
        <v>160</v>
      </c>
      <c r="QA10" s="2" t="s">
        <v>148</v>
      </c>
      <c r="QB10" s="4"/>
      <c r="QC10" s="8"/>
      <c r="QD10" s="4"/>
      <c r="QE10" s="8"/>
      <c r="QF10" s="7"/>
      <c r="QG10" s="7"/>
      <c r="QH10" s="2" t="s">
        <v>184</v>
      </c>
      <c r="QI10" s="2" t="s">
        <v>170</v>
      </c>
      <c r="QJ10" s="2" t="s">
        <v>148</v>
      </c>
      <c r="QK10" s="2" t="s">
        <v>148</v>
      </c>
      <c r="QL10" s="2" t="s">
        <v>160</v>
      </c>
      <c r="QM10" s="2" t="s">
        <v>160</v>
      </c>
      <c r="QN10" s="2" t="s">
        <v>148</v>
      </c>
      <c r="QO10" s="4">
        <v>57</v>
      </c>
      <c r="QP10" s="4"/>
      <c r="QQ10" s="4"/>
      <c r="QR10" s="4">
        <v>130</v>
      </c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284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285</v>
      </c>
      <c r="K11" s="2" t="s">
        <v>256</v>
      </c>
      <c r="L11" s="3">
        <v>76.5</v>
      </c>
      <c r="M11" s="3">
        <v>80.33</v>
      </c>
      <c r="N11" s="3">
        <v>169.99</v>
      </c>
      <c r="O11" s="2" t="s">
        <v>145</v>
      </c>
      <c r="P11" s="2" t="s">
        <v>257</v>
      </c>
      <c r="Q11" s="2" t="s">
        <v>147</v>
      </c>
      <c r="R11" s="2" t="s">
        <v>148</v>
      </c>
      <c r="S11" s="2" t="s">
        <v>258</v>
      </c>
      <c r="T11" s="2" t="s">
        <v>259</v>
      </c>
      <c r="U11" s="2" t="s">
        <v>260</v>
      </c>
      <c r="V11" s="2" t="s">
        <v>261</v>
      </c>
      <c r="W11" s="2" t="s">
        <v>154</v>
      </c>
      <c r="X11" s="2" t="s">
        <v>148</v>
      </c>
      <c r="Y11" s="2" t="s">
        <v>262</v>
      </c>
      <c r="Z11" s="4">
        <v>218</v>
      </c>
      <c r="AA11" s="4">
        <f>=ROUNDDOWN(68.125,0)</f>
      </c>
      <c r="AB11" s="5">
        <v>3.2</v>
      </c>
      <c r="AC11" s="2" t="s">
        <v>148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3</v>
      </c>
      <c r="AQ11" s="8">
        <v>257.03</v>
      </c>
      <c r="AR11" s="4">
        <v>5</v>
      </c>
      <c r="AS11" s="8">
        <v>430.53</v>
      </c>
      <c r="AT11" s="7">
        <v>-0.4</v>
      </c>
      <c r="AU11" s="7">
        <v>-0.403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0.4013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</v>
      </c>
      <c r="BK11" s="8">
        <v>257.03</v>
      </c>
      <c r="BL11" s="2" t="s">
        <v>286</v>
      </c>
      <c r="BM11" s="7">
        <v>1</v>
      </c>
      <c r="BN11" s="7">
        <v>1</v>
      </c>
      <c r="BO11" s="4">
        <v>1</v>
      </c>
      <c r="BP11" s="8">
        <v>89.96</v>
      </c>
      <c r="BQ11" s="4">
        <v>1</v>
      </c>
      <c r="BR11" s="8">
        <v>89.96</v>
      </c>
      <c r="BS11" s="7"/>
      <c r="BT11" s="7"/>
      <c r="BU11" s="2" t="s">
        <v>157</v>
      </c>
      <c r="BV11" s="2" t="s">
        <v>145</v>
      </c>
      <c r="BW11" s="2" t="s">
        <v>264</v>
      </c>
      <c r="BX11" s="2" t="s">
        <v>287</v>
      </c>
      <c r="BY11" s="2" t="s">
        <v>160</v>
      </c>
      <c r="BZ11" s="2" t="s">
        <v>160</v>
      </c>
      <c r="CA11" s="2" t="s">
        <v>148</v>
      </c>
      <c r="CB11" s="4">
        <v>1</v>
      </c>
      <c r="CC11" s="8">
        <v>86.75</v>
      </c>
      <c r="CD11" s="4">
        <v>2</v>
      </c>
      <c r="CE11" s="8">
        <v>173.5</v>
      </c>
      <c r="CF11" s="7">
        <v>-0.5</v>
      </c>
      <c r="CG11" s="7">
        <v>-0.5</v>
      </c>
      <c r="CH11" s="2" t="s">
        <v>157</v>
      </c>
      <c r="CI11" s="2" t="s">
        <v>145</v>
      </c>
      <c r="CJ11" s="2" t="s">
        <v>266</v>
      </c>
      <c r="CK11" s="2" t="s">
        <v>288</v>
      </c>
      <c r="CL11" s="2" t="s">
        <v>160</v>
      </c>
      <c r="CM11" s="2" t="s">
        <v>160</v>
      </c>
      <c r="CN11" s="2" t="s">
        <v>148</v>
      </c>
      <c r="CO11" s="4">
        <v>1</v>
      </c>
      <c r="CP11" s="8">
        <v>80.32</v>
      </c>
      <c r="CQ11" s="4">
        <v>1</v>
      </c>
      <c r="CR11" s="8">
        <v>80.32</v>
      </c>
      <c r="CS11" s="7"/>
      <c r="CT11" s="7"/>
      <c r="CU11" s="2" t="s">
        <v>157</v>
      </c>
      <c r="CV11" s="2" t="s">
        <v>145</v>
      </c>
      <c r="CW11" s="2" t="s">
        <v>268</v>
      </c>
      <c r="CX11" s="2" t="s">
        <v>269</v>
      </c>
      <c r="CY11" s="2" t="s">
        <v>160</v>
      </c>
      <c r="CZ11" s="2" t="s">
        <v>160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270</v>
      </c>
      <c r="DK11" s="2" t="s">
        <v>289</v>
      </c>
      <c r="DL11" s="2" t="s">
        <v>160</v>
      </c>
      <c r="DM11" s="2" t="s">
        <v>160</v>
      </c>
      <c r="DN11" s="2" t="s">
        <v>148</v>
      </c>
      <c r="DO11" s="4"/>
      <c r="DP11" s="8"/>
      <c r="DQ11" s="4">
        <v>1</v>
      </c>
      <c r="DR11" s="8">
        <v>86.75</v>
      </c>
      <c r="DS11" s="7">
        <v>-1</v>
      </c>
      <c r="DT11" s="7">
        <v>-1</v>
      </c>
      <c r="DU11" s="2" t="s">
        <v>157</v>
      </c>
      <c r="DV11" s="2" t="s">
        <v>145</v>
      </c>
      <c r="DW11" s="2" t="s">
        <v>272</v>
      </c>
      <c r="DX11" s="2" t="s">
        <v>269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157</v>
      </c>
      <c r="EI11" s="2" t="s">
        <v>145</v>
      </c>
      <c r="EJ11" s="2" t="s">
        <v>274</v>
      </c>
      <c r="EK11" s="2" t="s">
        <v>290</v>
      </c>
      <c r="EL11" s="2" t="s">
        <v>160</v>
      </c>
      <c r="EM11" s="2" t="s">
        <v>160</v>
      </c>
      <c r="EN11" s="2" t="s">
        <v>148</v>
      </c>
      <c r="EO11" s="4"/>
      <c r="EP11" s="8"/>
      <c r="EQ11" s="4"/>
      <c r="ER11" s="8"/>
      <c r="ES11" s="7"/>
      <c r="ET11" s="7"/>
      <c r="EU11" s="2" t="s">
        <v>157</v>
      </c>
      <c r="EV11" s="2" t="s">
        <v>145</v>
      </c>
      <c r="EW11" s="2" t="s">
        <v>148</v>
      </c>
      <c r="EX11" s="2" t="s">
        <v>148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233</v>
      </c>
      <c r="FI11" s="2" t="s">
        <v>145</v>
      </c>
      <c r="FJ11" s="2" t="s">
        <v>148</v>
      </c>
      <c r="FK11" s="2" t="s">
        <v>148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186</v>
      </c>
      <c r="FV11" s="2" t="s">
        <v>145</v>
      </c>
      <c r="FW11" s="2" t="s">
        <v>148</v>
      </c>
      <c r="FX11" s="2" t="s">
        <v>148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157</v>
      </c>
      <c r="GI11" s="2" t="s">
        <v>145</v>
      </c>
      <c r="GJ11" s="2" t="s">
        <v>167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233</v>
      </c>
      <c r="GV11" s="2" t="s">
        <v>145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233</v>
      </c>
      <c r="HI11" s="2" t="s">
        <v>145</v>
      </c>
      <c r="HJ11" s="2" t="s">
        <v>148</v>
      </c>
      <c r="HK11" s="2" t="s">
        <v>148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184</v>
      </c>
      <c r="HV11" s="2" t="s">
        <v>170</v>
      </c>
      <c r="HW11" s="2" t="s">
        <v>148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157</v>
      </c>
      <c r="II11" s="2" t="s">
        <v>145</v>
      </c>
      <c r="IJ11" s="2" t="s">
        <v>277</v>
      </c>
      <c r="IK11" s="2" t="s">
        <v>291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233</v>
      </c>
      <c r="IV11" s="2" t="s">
        <v>145</v>
      </c>
      <c r="IW11" s="2" t="s">
        <v>148</v>
      </c>
      <c r="IX11" s="2" t="s">
        <v>148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184</v>
      </c>
      <c r="JI11" s="2" t="s">
        <v>145</v>
      </c>
      <c r="JJ11" s="2" t="s">
        <v>148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184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184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279</v>
      </c>
      <c r="LI11" s="2" t="s">
        <v>145</v>
      </c>
      <c r="LJ11" s="2" t="s">
        <v>292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184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184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233</v>
      </c>
      <c r="MV11" s="2" t="s">
        <v>170</v>
      </c>
      <c r="MW11" s="2" t="s">
        <v>148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233</v>
      </c>
      <c r="NI11" s="2" t="s">
        <v>145</v>
      </c>
      <c r="NJ11" s="2" t="s">
        <v>148</v>
      </c>
      <c r="NK11" s="2" t="s">
        <v>148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157</v>
      </c>
      <c r="OV11" s="2" t="s">
        <v>170</v>
      </c>
      <c r="OW11" s="2" t="s">
        <v>281</v>
      </c>
      <c r="OX11" s="2" t="s">
        <v>293</v>
      </c>
      <c r="OY11" s="2" t="s">
        <v>160</v>
      </c>
      <c r="OZ11" s="2" t="s">
        <v>160</v>
      </c>
      <c r="PA11" s="2" t="s">
        <v>283</v>
      </c>
      <c r="PB11" s="4"/>
      <c r="PC11" s="8"/>
      <c r="PD11" s="4"/>
      <c r="PE11" s="8"/>
      <c r="PF11" s="7"/>
      <c r="PG11" s="7"/>
      <c r="PH11" s="2" t="s">
        <v>184</v>
      </c>
      <c r="PI11" s="2" t="s">
        <v>145</v>
      </c>
      <c r="PJ11" s="2" t="s">
        <v>148</v>
      </c>
      <c r="PK11" s="2" t="s">
        <v>148</v>
      </c>
      <c r="PL11" s="2" t="s">
        <v>160</v>
      </c>
      <c r="PM11" s="2" t="s">
        <v>160</v>
      </c>
      <c r="PN11" s="2" t="s">
        <v>148</v>
      </c>
      <c r="PO11" s="4"/>
      <c r="PP11" s="8"/>
      <c r="PQ11" s="4"/>
      <c r="PR11" s="8"/>
      <c r="PS11" s="7"/>
      <c r="PT11" s="7"/>
      <c r="PU11" s="2" t="s">
        <v>233</v>
      </c>
      <c r="PV11" s="2" t="s">
        <v>145</v>
      </c>
      <c r="PW11" s="2" t="s">
        <v>148</v>
      </c>
      <c r="PX11" s="2" t="s">
        <v>148</v>
      </c>
      <c r="PY11" s="2" t="s">
        <v>160</v>
      </c>
      <c r="PZ11" s="2" t="s">
        <v>160</v>
      </c>
      <c r="QA11" s="2" t="s">
        <v>148</v>
      </c>
      <c r="QB11" s="4"/>
      <c r="QC11" s="8"/>
      <c r="QD11" s="4"/>
      <c r="QE11" s="8"/>
      <c r="QF11" s="7"/>
      <c r="QG11" s="7"/>
      <c r="QH11" s="2" t="s">
        <v>184</v>
      </c>
      <c r="QI11" s="2" t="s">
        <v>170</v>
      </c>
      <c r="QJ11" s="2" t="s">
        <v>148</v>
      </c>
      <c r="QK11" s="2" t="s">
        <v>148</v>
      </c>
      <c r="QL11" s="2" t="s">
        <v>160</v>
      </c>
      <c r="QM11" s="2" t="s">
        <v>160</v>
      </c>
      <c r="QN11" s="2" t="s">
        <v>148</v>
      </c>
      <c r="QO11" s="4">
        <v>76</v>
      </c>
      <c r="QP11" s="4"/>
      <c r="QQ11" s="4"/>
      <c r="QR11" s="4">
        <v>142</v>
      </c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294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295</v>
      </c>
      <c r="G12" s="2" t="s">
        <v>295</v>
      </c>
      <c r="H12" s="2" t="s">
        <v>295</v>
      </c>
      <c r="I12" s="2" t="s">
        <v>296</v>
      </c>
      <c r="J12" s="2" t="s">
        <v>143</v>
      </c>
      <c r="K12" s="2" t="s">
        <v>297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298</v>
      </c>
      <c r="T12" s="2" t="s">
        <v>150</v>
      </c>
      <c r="U12" s="2" t="s">
        <v>151</v>
      </c>
      <c r="V12" s="2" t="s">
        <v>299</v>
      </c>
      <c r="W12" s="2" t="s">
        <v>154</v>
      </c>
      <c r="X12" s="2" t="s">
        <v>148</v>
      </c>
      <c r="Y12" s="2" t="s">
        <v>300</v>
      </c>
      <c r="Z12" s="4">
        <v>91</v>
      </c>
      <c r="AA12" s="4">
        <f>=ROUNDDOWN(20.6818181818182,0)</f>
      </c>
      <c r="AB12" s="5">
        <v>4.4</v>
      </c>
      <c r="AC12" s="2" t="s">
        <v>301</v>
      </c>
      <c r="AD12" s="4">
        <v>145</v>
      </c>
      <c r="AE12" s="4">
        <v>145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4</v>
      </c>
      <c r="AQ12" s="8">
        <v>336.63</v>
      </c>
      <c r="AR12" s="4">
        <v>10</v>
      </c>
      <c r="AS12" s="8">
        <v>917.71</v>
      </c>
      <c r="AT12" s="7">
        <v>-0.6</v>
      </c>
      <c r="AU12" s="7">
        <v>-0.6332</v>
      </c>
      <c r="AV12" s="4">
        <v>6</v>
      </c>
      <c r="AW12" s="8">
        <v>534.03</v>
      </c>
      <c r="AX12" s="4">
        <v>16</v>
      </c>
      <c r="AY12" s="8">
        <v>1531.16</v>
      </c>
      <c r="AZ12" s="7">
        <v>-0.625</v>
      </c>
      <c r="BA12" s="7">
        <v>-0.6512</v>
      </c>
      <c r="BB12" s="7">
        <v>0.6304</v>
      </c>
      <c r="BC12" s="4">
        <v>6</v>
      </c>
      <c r="BD12" s="8">
        <v>534.03</v>
      </c>
      <c r="BE12" s="4">
        <v>16</v>
      </c>
      <c r="BF12" s="8">
        <v>1531.16</v>
      </c>
      <c r="BG12" s="7">
        <v>-0.625</v>
      </c>
      <c r="BH12" s="7">
        <v>-0.6512</v>
      </c>
      <c r="BI12" s="7">
        <v>1</v>
      </c>
      <c r="BJ12" s="4">
        <v>4</v>
      </c>
      <c r="BK12" s="8">
        <v>336.63</v>
      </c>
      <c r="BL12" s="2" t="s">
        <v>302</v>
      </c>
      <c r="BM12" s="7">
        <v>1</v>
      </c>
      <c r="BN12" s="7">
        <v>1</v>
      </c>
      <c r="BO12" s="4">
        <v>2</v>
      </c>
      <c r="BP12" s="8">
        <v>178.6</v>
      </c>
      <c r="BQ12" s="4">
        <v>2</v>
      </c>
      <c r="BR12" s="8">
        <v>178.6</v>
      </c>
      <c r="BS12" s="7"/>
      <c r="BT12" s="7"/>
      <c r="BU12" s="2" t="s">
        <v>157</v>
      </c>
      <c r="BV12" s="2" t="s">
        <v>145</v>
      </c>
      <c r="BW12" s="2" t="s">
        <v>300</v>
      </c>
      <c r="BX12" s="2" t="s">
        <v>219</v>
      </c>
      <c r="BY12" s="2" t="s">
        <v>160</v>
      </c>
      <c r="BZ12" s="2" t="s">
        <v>160</v>
      </c>
      <c r="CA12" s="2" t="s">
        <v>148</v>
      </c>
      <c r="CB12" s="4"/>
      <c r="CC12" s="8"/>
      <c r="CD12" s="4">
        <v>4</v>
      </c>
      <c r="CE12" s="8">
        <v>372.52</v>
      </c>
      <c r="CF12" s="7">
        <v>-1</v>
      </c>
      <c r="CG12" s="7">
        <v>-1</v>
      </c>
      <c r="CH12" s="2" t="s">
        <v>157</v>
      </c>
      <c r="CI12" s="2" t="s">
        <v>145</v>
      </c>
      <c r="CJ12" s="2" t="s">
        <v>303</v>
      </c>
      <c r="CK12" s="2" t="s">
        <v>219</v>
      </c>
      <c r="CL12" s="2" t="s">
        <v>160</v>
      </c>
      <c r="CM12" s="2" t="s">
        <v>160</v>
      </c>
      <c r="CN12" s="2" t="s">
        <v>148</v>
      </c>
      <c r="CO12" s="4">
        <v>1</v>
      </c>
      <c r="CP12" s="8">
        <v>70.14</v>
      </c>
      <c r="CQ12" s="4">
        <v>1</v>
      </c>
      <c r="CR12" s="8">
        <v>87.67</v>
      </c>
      <c r="CS12" s="7"/>
      <c r="CT12" s="7">
        <v>-0.2</v>
      </c>
      <c r="CU12" s="2" t="s">
        <v>157</v>
      </c>
      <c r="CV12" s="2" t="s">
        <v>145</v>
      </c>
      <c r="CW12" s="2" t="s">
        <v>304</v>
      </c>
      <c r="CX12" s="2" t="s">
        <v>199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222</v>
      </c>
      <c r="DK12" s="2" t="s">
        <v>305</v>
      </c>
      <c r="DL12" s="2" t="s">
        <v>160</v>
      </c>
      <c r="DM12" s="2" t="s">
        <v>160</v>
      </c>
      <c r="DN12" s="2" t="s">
        <v>148</v>
      </c>
      <c r="DO12" s="4">
        <v>1</v>
      </c>
      <c r="DP12" s="8">
        <v>87.89</v>
      </c>
      <c r="DQ12" s="4">
        <v>2</v>
      </c>
      <c r="DR12" s="8">
        <v>175.78</v>
      </c>
      <c r="DS12" s="7">
        <v>-0.5</v>
      </c>
      <c r="DT12" s="7">
        <v>-0.5</v>
      </c>
      <c r="DU12" s="2" t="s">
        <v>157</v>
      </c>
      <c r="DV12" s="2" t="s">
        <v>145</v>
      </c>
      <c r="DW12" s="2" t="s">
        <v>165</v>
      </c>
      <c r="DX12" s="2" t="s">
        <v>224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306</v>
      </c>
      <c r="EK12" s="2" t="s">
        <v>219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157</v>
      </c>
      <c r="EV12" s="2" t="s">
        <v>145</v>
      </c>
      <c r="EW12" s="2" t="s">
        <v>148</v>
      </c>
      <c r="EX12" s="2" t="s">
        <v>307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157</v>
      </c>
      <c r="FI12" s="2" t="s">
        <v>145</v>
      </c>
      <c r="FJ12" s="2" t="s">
        <v>172</v>
      </c>
      <c r="FK12" s="2" t="s">
        <v>308</v>
      </c>
      <c r="FL12" s="2" t="s">
        <v>160</v>
      </c>
      <c r="FM12" s="2" t="s">
        <v>160</v>
      </c>
      <c r="FN12" s="2" t="s">
        <v>148</v>
      </c>
      <c r="FO12" s="4"/>
      <c r="FP12" s="8"/>
      <c r="FQ12" s="4">
        <v>1</v>
      </c>
      <c r="FR12" s="8">
        <v>103.14</v>
      </c>
      <c r="FS12" s="7">
        <v>-1</v>
      </c>
      <c r="FT12" s="7">
        <v>-1</v>
      </c>
      <c r="FU12" s="2" t="s">
        <v>157</v>
      </c>
      <c r="FV12" s="2" t="s">
        <v>145</v>
      </c>
      <c r="FW12" s="2" t="s">
        <v>206</v>
      </c>
      <c r="FX12" s="2" t="s">
        <v>309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157</v>
      </c>
      <c r="GI12" s="2" t="s">
        <v>145</v>
      </c>
      <c r="GJ12" s="2" t="s">
        <v>176</v>
      </c>
      <c r="GK12" s="2" t="s">
        <v>219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233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157</v>
      </c>
      <c r="HI12" s="2" t="s">
        <v>145</v>
      </c>
      <c r="HJ12" s="2" t="s">
        <v>310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157</v>
      </c>
      <c r="II12" s="2" t="s">
        <v>145</v>
      </c>
      <c r="IJ12" s="2" t="s">
        <v>181</v>
      </c>
      <c r="IK12" s="2" t="s">
        <v>175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157</v>
      </c>
      <c r="IV12" s="2" t="s">
        <v>145</v>
      </c>
      <c r="IW12" s="2" t="s">
        <v>148</v>
      </c>
      <c r="IX12" s="2" t="s">
        <v>311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184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157</v>
      </c>
      <c r="KI12" s="2" t="s">
        <v>170</v>
      </c>
      <c r="KJ12" s="2" t="s">
        <v>185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184</v>
      </c>
      <c r="KV12" s="2" t="s">
        <v>145</v>
      </c>
      <c r="KW12" s="2" t="s">
        <v>148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157</v>
      </c>
      <c r="LI12" s="2" t="s">
        <v>145</v>
      </c>
      <c r="LJ12" s="2" t="s">
        <v>312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184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184</v>
      </c>
      <c r="MI12" s="2" t="s">
        <v>145</v>
      </c>
      <c r="MJ12" s="2" t="s">
        <v>148</v>
      </c>
      <c r="MK12" s="2" t="s">
        <v>148</v>
      </c>
      <c r="ML12" s="2" t="s">
        <v>160</v>
      </c>
      <c r="MM12" s="2" t="s">
        <v>160</v>
      </c>
      <c r="MN12" s="2" t="s">
        <v>148</v>
      </c>
      <c r="MO12" s="4"/>
      <c r="MP12" s="8"/>
      <c r="MQ12" s="4"/>
      <c r="MR12" s="8"/>
      <c r="MS12" s="7"/>
      <c r="MT12" s="7"/>
      <c r="MU12" s="2" t="s">
        <v>157</v>
      </c>
      <c r="MV12" s="2" t="s">
        <v>170</v>
      </c>
      <c r="MW12" s="2" t="s">
        <v>313</v>
      </c>
      <c r="MX12" s="2" t="s">
        <v>314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157</v>
      </c>
      <c r="NV12" s="2" t="s">
        <v>145</v>
      </c>
      <c r="NW12" s="2" t="s">
        <v>315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184</v>
      </c>
      <c r="OI12" s="2" t="s">
        <v>170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/>
      <c r="OP12" s="8"/>
      <c r="OQ12" s="4"/>
      <c r="OR12" s="8"/>
      <c r="OS12" s="7"/>
      <c r="OT12" s="7"/>
      <c r="OU12" s="2" t="s">
        <v>157</v>
      </c>
      <c r="OV12" s="2" t="s">
        <v>170</v>
      </c>
      <c r="OW12" s="2" t="s">
        <v>316</v>
      </c>
      <c r="OX12" s="2" t="s">
        <v>317</v>
      </c>
      <c r="OY12" s="2" t="s">
        <v>160</v>
      </c>
      <c r="OZ12" s="2" t="s">
        <v>160</v>
      </c>
      <c r="PA12" s="2" t="s">
        <v>283</v>
      </c>
      <c r="PB12" s="4"/>
      <c r="PC12" s="8"/>
      <c r="PD12" s="4"/>
      <c r="PE12" s="8"/>
      <c r="PF12" s="7"/>
      <c r="PG12" s="7"/>
      <c r="PH12" s="2" t="s">
        <v>184</v>
      </c>
      <c r="PI12" s="2" t="s">
        <v>145</v>
      </c>
      <c r="PJ12" s="2" t="s">
        <v>148</v>
      </c>
      <c r="PK12" s="2" t="s">
        <v>148</v>
      </c>
      <c r="PL12" s="2" t="s">
        <v>160</v>
      </c>
      <c r="PM12" s="2" t="s">
        <v>160</v>
      </c>
      <c r="PN12" s="2" t="s">
        <v>148</v>
      </c>
      <c r="PO12" s="4"/>
      <c r="PP12" s="8"/>
      <c r="PQ12" s="4"/>
      <c r="PR12" s="8"/>
      <c r="PS12" s="7"/>
      <c r="PT12" s="7"/>
      <c r="PU12" s="2" t="s">
        <v>191</v>
      </c>
      <c r="PV12" s="2" t="s">
        <v>145</v>
      </c>
      <c r="PW12" s="2" t="s">
        <v>148</v>
      </c>
      <c r="PX12" s="2" t="s">
        <v>148</v>
      </c>
      <c r="PY12" s="2" t="s">
        <v>160</v>
      </c>
      <c r="PZ12" s="2" t="s">
        <v>160</v>
      </c>
      <c r="QA12" s="2" t="s">
        <v>148</v>
      </c>
      <c r="QB12" s="4"/>
      <c r="QC12" s="8"/>
      <c r="QD12" s="4"/>
      <c r="QE12" s="8"/>
      <c r="QF12" s="7"/>
      <c r="QG12" s="7"/>
      <c r="QH12" s="2" t="s">
        <v>157</v>
      </c>
      <c r="QI12" s="2" t="s">
        <v>170</v>
      </c>
      <c r="QJ12" s="2" t="s">
        <v>192</v>
      </c>
      <c r="QK12" s="2" t="s">
        <v>318</v>
      </c>
      <c r="QL12" s="2" t="s">
        <v>160</v>
      </c>
      <c r="QM12" s="2" t="s">
        <v>160</v>
      </c>
      <c r="QN12" s="2" t="s">
        <v>148</v>
      </c>
      <c r="QO12" s="4">
        <v>91</v>
      </c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145</v>
      </c>
      <c r="RF12" s="4"/>
    </row>
    <row r="13">
      <c r="A13" s="2" t="s">
        <v>319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295</v>
      </c>
      <c r="G13" s="2" t="s">
        <v>295</v>
      </c>
      <c r="H13" s="2" t="s">
        <v>295</v>
      </c>
      <c r="I13" s="2" t="s">
        <v>296</v>
      </c>
      <c r="J13" s="2" t="s">
        <v>285</v>
      </c>
      <c r="K13" s="2" t="s">
        <v>297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298</v>
      </c>
      <c r="T13" s="2" t="s">
        <v>150</v>
      </c>
      <c r="U13" s="2" t="s">
        <v>151</v>
      </c>
      <c r="V13" s="2" t="s">
        <v>299</v>
      </c>
      <c r="W13" s="2" t="s">
        <v>154</v>
      </c>
      <c r="X13" s="2" t="s">
        <v>148</v>
      </c>
      <c r="Y13" s="2" t="s">
        <v>300</v>
      </c>
      <c r="Z13" s="4">
        <v>101</v>
      </c>
      <c r="AA13" s="4">
        <f>=ROUNDDOWN(13.1168831168831,0)</f>
      </c>
      <c r="AB13" s="5">
        <v>7.7</v>
      </c>
      <c r="AC13" s="2" t="s">
        <v>301</v>
      </c>
      <c r="AD13" s="4">
        <v>120</v>
      </c>
      <c r="AE13" s="4">
        <v>120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197.4</v>
      </c>
      <c r="AR13" s="4">
        <v>6</v>
      </c>
      <c r="AS13" s="8">
        <v>613.45</v>
      </c>
      <c r="AT13" s="7">
        <v>-0.6667</v>
      </c>
      <c r="AU13" s="7">
        <v>-0.6782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0.3696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197.4</v>
      </c>
      <c r="BL13" s="2" t="s">
        <v>320</v>
      </c>
      <c r="BM13" s="7">
        <v>1</v>
      </c>
      <c r="BN13" s="7">
        <v>1</v>
      </c>
      <c r="BO13" s="4">
        <v>2</v>
      </c>
      <c r="BP13" s="8">
        <v>197.4</v>
      </c>
      <c r="BQ13" s="4">
        <v>1</v>
      </c>
      <c r="BR13" s="8">
        <v>98.7</v>
      </c>
      <c r="BS13" s="7">
        <v>1</v>
      </c>
      <c r="BT13" s="7">
        <v>1</v>
      </c>
      <c r="BU13" s="2" t="s">
        <v>157</v>
      </c>
      <c r="BV13" s="2" t="s">
        <v>145</v>
      </c>
      <c r="BW13" s="2" t="s">
        <v>300</v>
      </c>
      <c r="BX13" s="2" t="s">
        <v>219</v>
      </c>
      <c r="BY13" s="2" t="s">
        <v>160</v>
      </c>
      <c r="BZ13" s="2" t="s">
        <v>160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303</v>
      </c>
      <c r="CK13" s="2" t="s">
        <v>321</v>
      </c>
      <c r="CL13" s="2" t="s">
        <v>160</v>
      </c>
      <c r="CM13" s="2" t="s">
        <v>160</v>
      </c>
      <c r="CN13" s="2" t="s">
        <v>148</v>
      </c>
      <c r="CO13" s="4"/>
      <c r="CP13" s="8"/>
      <c r="CQ13" s="4">
        <v>3</v>
      </c>
      <c r="CR13" s="8">
        <v>292.23</v>
      </c>
      <c r="CS13" s="7">
        <v>-1</v>
      </c>
      <c r="CT13" s="7">
        <v>-1</v>
      </c>
      <c r="CU13" s="2" t="s">
        <v>157</v>
      </c>
      <c r="CV13" s="2" t="s">
        <v>145</v>
      </c>
      <c r="CW13" s="2" t="s">
        <v>304</v>
      </c>
      <c r="CX13" s="2" t="s">
        <v>322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222</v>
      </c>
      <c r="DK13" s="2" t="s">
        <v>323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165</v>
      </c>
      <c r="DX13" s="2" t="s">
        <v>166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306</v>
      </c>
      <c r="EK13" s="2" t="s">
        <v>324</v>
      </c>
      <c r="EL13" s="2" t="s">
        <v>160</v>
      </c>
      <c r="EM13" s="2" t="s">
        <v>160</v>
      </c>
      <c r="EN13" s="2" t="s">
        <v>148</v>
      </c>
      <c r="EO13" s="4"/>
      <c r="EP13" s="8"/>
      <c r="EQ13" s="4">
        <v>2</v>
      </c>
      <c r="ER13" s="8">
        <v>222.52</v>
      </c>
      <c r="ES13" s="7">
        <v>-1</v>
      </c>
      <c r="ET13" s="7">
        <v>-1</v>
      </c>
      <c r="EU13" s="2" t="s">
        <v>157</v>
      </c>
      <c r="EV13" s="2" t="s">
        <v>145</v>
      </c>
      <c r="EW13" s="2" t="s">
        <v>148</v>
      </c>
      <c r="EX13" s="2" t="s">
        <v>307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172</v>
      </c>
      <c r="FK13" s="2" t="s">
        <v>325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157</v>
      </c>
      <c r="FV13" s="2" t="s">
        <v>145</v>
      </c>
      <c r="FW13" s="2" t="s">
        <v>206</v>
      </c>
      <c r="FX13" s="2" t="s">
        <v>309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157</v>
      </c>
      <c r="GI13" s="2" t="s">
        <v>145</v>
      </c>
      <c r="GJ13" s="2" t="s">
        <v>229</v>
      </c>
      <c r="GK13" s="2" t="s">
        <v>326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233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157</v>
      </c>
      <c r="HI13" s="2" t="s">
        <v>145</v>
      </c>
      <c r="HJ13" s="2" t="s">
        <v>310</v>
      </c>
      <c r="HK13" s="2" t="s">
        <v>327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157</v>
      </c>
      <c r="II13" s="2" t="s">
        <v>145</v>
      </c>
      <c r="IJ13" s="2" t="s">
        <v>181</v>
      </c>
      <c r="IK13" s="2" t="s">
        <v>328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157</v>
      </c>
      <c r="IV13" s="2" t="s">
        <v>145</v>
      </c>
      <c r="IW13" s="2" t="s">
        <v>148</v>
      </c>
      <c r="IX13" s="2" t="s">
        <v>329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184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157</v>
      </c>
      <c r="KI13" s="2" t="s">
        <v>170</v>
      </c>
      <c r="KJ13" s="2" t="s">
        <v>185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184</v>
      </c>
      <c r="KV13" s="2" t="s">
        <v>145</v>
      </c>
      <c r="KW13" s="2" t="s">
        <v>148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157</v>
      </c>
      <c r="LI13" s="2" t="s">
        <v>145</v>
      </c>
      <c r="LJ13" s="2" t="s">
        <v>312</v>
      </c>
      <c r="LK13" s="2" t="s">
        <v>330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184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184</v>
      </c>
      <c r="MI13" s="2" t="s">
        <v>145</v>
      </c>
      <c r="MJ13" s="2" t="s">
        <v>148</v>
      </c>
      <c r="MK13" s="2" t="s">
        <v>148</v>
      </c>
      <c r="ML13" s="2" t="s">
        <v>160</v>
      </c>
      <c r="MM13" s="2" t="s">
        <v>160</v>
      </c>
      <c r="MN13" s="2" t="s">
        <v>148</v>
      </c>
      <c r="MO13" s="4"/>
      <c r="MP13" s="8"/>
      <c r="MQ13" s="4"/>
      <c r="MR13" s="8"/>
      <c r="MS13" s="7"/>
      <c r="MT13" s="7"/>
      <c r="MU13" s="2" t="s">
        <v>157</v>
      </c>
      <c r="MV13" s="2" t="s">
        <v>170</v>
      </c>
      <c r="MW13" s="2" t="s">
        <v>313</v>
      </c>
      <c r="MX13" s="2" t="s">
        <v>331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157</v>
      </c>
      <c r="NV13" s="2" t="s">
        <v>145</v>
      </c>
      <c r="NW13" s="2" t="s">
        <v>315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184</v>
      </c>
      <c r="OI13" s="2" t="s">
        <v>170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/>
      <c r="OP13" s="8"/>
      <c r="OQ13" s="4"/>
      <c r="OR13" s="8"/>
      <c r="OS13" s="7"/>
      <c r="OT13" s="7"/>
      <c r="OU13" s="2" t="s">
        <v>157</v>
      </c>
      <c r="OV13" s="2" t="s">
        <v>170</v>
      </c>
      <c r="OW13" s="2" t="s">
        <v>316</v>
      </c>
      <c r="OX13" s="2" t="s">
        <v>332</v>
      </c>
      <c r="OY13" s="2" t="s">
        <v>160</v>
      </c>
      <c r="OZ13" s="2" t="s">
        <v>160</v>
      </c>
      <c r="PA13" s="2" t="s">
        <v>283</v>
      </c>
      <c r="PB13" s="4"/>
      <c r="PC13" s="8"/>
      <c r="PD13" s="4"/>
      <c r="PE13" s="8"/>
      <c r="PF13" s="7"/>
      <c r="PG13" s="7"/>
      <c r="PH13" s="2" t="s">
        <v>184</v>
      </c>
      <c r="PI13" s="2" t="s">
        <v>145</v>
      </c>
      <c r="PJ13" s="2" t="s">
        <v>148</v>
      </c>
      <c r="PK13" s="2" t="s">
        <v>148</v>
      </c>
      <c r="PL13" s="2" t="s">
        <v>160</v>
      </c>
      <c r="PM13" s="2" t="s">
        <v>160</v>
      </c>
      <c r="PN13" s="2" t="s">
        <v>148</v>
      </c>
      <c r="PO13" s="4"/>
      <c r="PP13" s="8"/>
      <c r="PQ13" s="4"/>
      <c r="PR13" s="8"/>
      <c r="PS13" s="7"/>
      <c r="PT13" s="7"/>
      <c r="PU13" s="2" t="s">
        <v>191</v>
      </c>
      <c r="PV13" s="2" t="s">
        <v>145</v>
      </c>
      <c r="PW13" s="2" t="s">
        <v>148</v>
      </c>
      <c r="PX13" s="2" t="s">
        <v>148</v>
      </c>
      <c r="PY13" s="2" t="s">
        <v>160</v>
      </c>
      <c r="PZ13" s="2" t="s">
        <v>160</v>
      </c>
      <c r="QA13" s="2" t="s">
        <v>148</v>
      </c>
      <c r="QB13" s="4"/>
      <c r="QC13" s="8"/>
      <c r="QD13" s="4"/>
      <c r="QE13" s="8"/>
      <c r="QF13" s="7"/>
      <c r="QG13" s="7"/>
      <c r="QH13" s="2" t="s">
        <v>157</v>
      </c>
      <c r="QI13" s="2" t="s">
        <v>170</v>
      </c>
      <c r="QJ13" s="2" t="s">
        <v>192</v>
      </c>
      <c r="QK13" s="2" t="s">
        <v>333</v>
      </c>
      <c r="QL13" s="2" t="s">
        <v>160</v>
      </c>
      <c r="QM13" s="2" t="s">
        <v>160</v>
      </c>
      <c r="QN13" s="2" t="s">
        <v>148</v>
      </c>
      <c r="QO13" s="4">
        <v>101</v>
      </c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120</v>
      </c>
      <c r="RF13" s="4"/>
    </row>
    <row r="14">
      <c r="A14" s="2" t="s">
        <v>334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335</v>
      </c>
      <c r="G14" s="2" t="s">
        <v>148</v>
      </c>
      <c r="H14" s="2" t="s">
        <v>148</v>
      </c>
      <c r="I14" s="2" t="s">
        <v>336</v>
      </c>
      <c r="J14" s="2" t="s">
        <v>337</v>
      </c>
      <c r="K14" s="2" t="s">
        <v>338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257</v>
      </c>
      <c r="Q14" s="2" t="s">
        <v>147</v>
      </c>
      <c r="R14" s="2" t="s">
        <v>148</v>
      </c>
      <c r="S14" s="2" t="s">
        <v>339</v>
      </c>
      <c r="T14" s="2" t="s">
        <v>148</v>
      </c>
      <c r="U14" s="2" t="s">
        <v>151</v>
      </c>
      <c r="V14" s="2" t="s">
        <v>299</v>
      </c>
      <c r="W14" s="2" t="s">
        <v>154</v>
      </c>
      <c r="X14" s="2" t="s">
        <v>148</v>
      </c>
      <c r="Y14" s="2" t="s">
        <v>340</v>
      </c>
      <c r="Z14" s="4">
        <v>26</v>
      </c>
      <c r="AA14" s="4">
        <f>=ROUNDDOWN(17.3333333333333,0)</f>
      </c>
      <c r="AB14" s="5">
        <v>1.5</v>
      </c>
      <c r="AC14" s="2" t="s">
        <v>148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3</v>
      </c>
      <c r="AQ14" s="8">
        <v>269.45</v>
      </c>
      <c r="AR14" s="4">
        <v>2</v>
      </c>
      <c r="AS14" s="8">
        <v>188.44</v>
      </c>
      <c r="AT14" s="7">
        <v>0.5</v>
      </c>
      <c r="AU14" s="7">
        <v>0.4299</v>
      </c>
      <c r="AV14" s="4">
        <v>3</v>
      </c>
      <c r="AW14" s="8">
        <v>269.45</v>
      </c>
      <c r="AX14" s="4">
        <v>5</v>
      </c>
      <c r="AY14" s="8">
        <v>471.94</v>
      </c>
      <c r="AZ14" s="7">
        <v>-0.4</v>
      </c>
      <c r="BA14" s="7">
        <v>-0.4291</v>
      </c>
      <c r="BB14" s="7">
        <v>1</v>
      </c>
      <c r="BC14" s="4">
        <v>3</v>
      </c>
      <c r="BD14" s="8">
        <v>269.45</v>
      </c>
      <c r="BE14" s="4">
        <v>5</v>
      </c>
      <c r="BF14" s="8">
        <v>471.94</v>
      </c>
      <c r="BG14" s="7">
        <v>-0.4</v>
      </c>
      <c r="BH14" s="7">
        <v>-0.4291</v>
      </c>
      <c r="BI14" s="7">
        <v>1</v>
      </c>
      <c r="BJ14" s="4">
        <v>3</v>
      </c>
      <c r="BK14" s="8">
        <v>269.45</v>
      </c>
      <c r="BL14" s="2" t="s">
        <v>341</v>
      </c>
      <c r="BM14" s="7">
        <v>1</v>
      </c>
      <c r="BN14" s="7">
        <v>1</v>
      </c>
      <c r="BO14" s="4">
        <v>2</v>
      </c>
      <c r="BP14" s="8">
        <v>171</v>
      </c>
      <c r="BQ14" s="4"/>
      <c r="BR14" s="8"/>
      <c r="BS14" s="7"/>
      <c r="BT14" s="7"/>
      <c r="BU14" s="2" t="s">
        <v>157</v>
      </c>
      <c r="BV14" s="2" t="s">
        <v>145</v>
      </c>
      <c r="BW14" s="2" t="s">
        <v>342</v>
      </c>
      <c r="BX14" s="2" t="s">
        <v>343</v>
      </c>
      <c r="BY14" s="2" t="s">
        <v>160</v>
      </c>
      <c r="BZ14" s="2" t="s">
        <v>160</v>
      </c>
      <c r="CA14" s="2" t="s">
        <v>148</v>
      </c>
      <c r="CB14" s="4"/>
      <c r="CC14" s="8"/>
      <c r="CD14" s="4"/>
      <c r="CE14" s="8"/>
      <c r="CF14" s="7"/>
      <c r="CG14" s="7"/>
      <c r="CH14" s="2" t="s">
        <v>157</v>
      </c>
      <c r="CI14" s="2" t="s">
        <v>145</v>
      </c>
      <c r="CJ14" s="2" t="s">
        <v>344</v>
      </c>
      <c r="CK14" s="2" t="s">
        <v>345</v>
      </c>
      <c r="CL14" s="2" t="s">
        <v>160</v>
      </c>
      <c r="CM14" s="2" t="s">
        <v>160</v>
      </c>
      <c r="CN14" s="2" t="s">
        <v>148</v>
      </c>
      <c r="CO14" s="4"/>
      <c r="CP14" s="8"/>
      <c r="CQ14" s="4">
        <v>1</v>
      </c>
      <c r="CR14" s="8">
        <v>94.68</v>
      </c>
      <c r="CS14" s="7">
        <v>-1</v>
      </c>
      <c r="CT14" s="7">
        <v>-1</v>
      </c>
      <c r="CU14" s="2" t="s">
        <v>157</v>
      </c>
      <c r="CV14" s="2" t="s">
        <v>145</v>
      </c>
      <c r="CW14" s="2" t="s">
        <v>342</v>
      </c>
      <c r="CX14" s="2" t="s">
        <v>346</v>
      </c>
      <c r="CY14" s="2" t="s">
        <v>160</v>
      </c>
      <c r="CZ14" s="2" t="s">
        <v>160</v>
      </c>
      <c r="DA14" s="2" t="s">
        <v>148</v>
      </c>
      <c r="DB14" s="4"/>
      <c r="DC14" s="8"/>
      <c r="DD14" s="4">
        <v>1</v>
      </c>
      <c r="DE14" s="8">
        <v>93.76</v>
      </c>
      <c r="DF14" s="7">
        <v>-1</v>
      </c>
      <c r="DG14" s="7">
        <v>-1</v>
      </c>
      <c r="DH14" s="2" t="s">
        <v>157</v>
      </c>
      <c r="DI14" s="2" t="s">
        <v>145</v>
      </c>
      <c r="DJ14" s="2" t="s">
        <v>342</v>
      </c>
      <c r="DK14" s="2" t="s">
        <v>347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348</v>
      </c>
      <c r="DX14" s="2" t="s">
        <v>349</v>
      </c>
      <c r="DY14" s="2" t="s">
        <v>160</v>
      </c>
      <c r="DZ14" s="2" t="s">
        <v>160</v>
      </c>
      <c r="EA14" s="2" t="s">
        <v>148</v>
      </c>
      <c r="EB14" s="4">
        <v>1</v>
      </c>
      <c r="EC14" s="8">
        <v>98.45</v>
      </c>
      <c r="ED14" s="4"/>
      <c r="EE14" s="8"/>
      <c r="EF14" s="7"/>
      <c r="EG14" s="7"/>
      <c r="EH14" s="2" t="s">
        <v>157</v>
      </c>
      <c r="EI14" s="2" t="s">
        <v>145</v>
      </c>
      <c r="EJ14" s="2" t="s">
        <v>350</v>
      </c>
      <c r="EK14" s="2" t="s">
        <v>351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169</v>
      </c>
      <c r="EV14" s="2" t="s">
        <v>170</v>
      </c>
      <c r="EW14" s="2" t="s">
        <v>148</v>
      </c>
      <c r="EX14" s="2" t="s">
        <v>352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233</v>
      </c>
      <c r="FI14" s="2" t="s">
        <v>145</v>
      </c>
      <c r="FJ14" s="2" t="s">
        <v>148</v>
      </c>
      <c r="FK14" s="2" t="s">
        <v>148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157</v>
      </c>
      <c r="FV14" s="2" t="s">
        <v>170</v>
      </c>
      <c r="FW14" s="2" t="s">
        <v>353</v>
      </c>
      <c r="FX14" s="2" t="s">
        <v>354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145</v>
      </c>
      <c r="GJ14" s="2" t="s">
        <v>342</v>
      </c>
      <c r="GK14" s="2" t="s">
        <v>355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186</v>
      </c>
      <c r="GV14" s="2" t="s">
        <v>145</v>
      </c>
      <c r="GW14" s="2" t="s">
        <v>148</v>
      </c>
      <c r="GX14" s="2" t="s">
        <v>148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233</v>
      </c>
      <c r="HI14" s="2" t="s">
        <v>145</v>
      </c>
      <c r="HJ14" s="2" t="s">
        <v>356</v>
      </c>
      <c r="HK14" s="2" t="s">
        <v>148</v>
      </c>
      <c r="HL14" s="2" t="s">
        <v>160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181</v>
      </c>
      <c r="IK14" s="2" t="s">
        <v>357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358</v>
      </c>
      <c r="IV14" s="2" t="s">
        <v>145</v>
      </c>
      <c r="IW14" s="2" t="s">
        <v>148</v>
      </c>
      <c r="IX14" s="2" t="s">
        <v>148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184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157</v>
      </c>
      <c r="KI14" s="2" t="s">
        <v>170</v>
      </c>
      <c r="KJ14" s="2" t="s">
        <v>359</v>
      </c>
      <c r="KK14" s="2" t="s">
        <v>360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184</v>
      </c>
      <c r="KV14" s="2" t="s">
        <v>145</v>
      </c>
      <c r="KW14" s="2" t="s">
        <v>148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279</v>
      </c>
      <c r="LI14" s="2" t="s">
        <v>145</v>
      </c>
      <c r="LJ14" s="2" t="s">
        <v>361</v>
      </c>
      <c r="LK14" s="2" t="s">
        <v>362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184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184</v>
      </c>
      <c r="MI14" s="2" t="s">
        <v>145</v>
      </c>
      <c r="MJ14" s="2" t="s">
        <v>148</v>
      </c>
      <c r="MK14" s="2" t="s">
        <v>148</v>
      </c>
      <c r="ML14" s="2" t="s">
        <v>160</v>
      </c>
      <c r="MM14" s="2" t="s">
        <v>160</v>
      </c>
      <c r="MN14" s="2" t="s">
        <v>148</v>
      </c>
      <c r="MO14" s="4"/>
      <c r="MP14" s="8"/>
      <c r="MQ14" s="4"/>
      <c r="MR14" s="8"/>
      <c r="MS14" s="7"/>
      <c r="MT14" s="7"/>
      <c r="MU14" s="2" t="s">
        <v>233</v>
      </c>
      <c r="MV14" s="2" t="s">
        <v>170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184</v>
      </c>
      <c r="NV14" s="2" t="s">
        <v>145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184</v>
      </c>
      <c r="OI14" s="2" t="s">
        <v>170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/>
      <c r="OP14" s="8"/>
      <c r="OQ14" s="4"/>
      <c r="OR14" s="8"/>
      <c r="OS14" s="7"/>
      <c r="OT14" s="7"/>
      <c r="OU14" s="2" t="s">
        <v>157</v>
      </c>
      <c r="OV14" s="2" t="s">
        <v>170</v>
      </c>
      <c r="OW14" s="2" t="s">
        <v>363</v>
      </c>
      <c r="OX14" s="2" t="s">
        <v>364</v>
      </c>
      <c r="OY14" s="2" t="s">
        <v>160</v>
      </c>
      <c r="OZ14" s="2" t="s">
        <v>160</v>
      </c>
      <c r="PA14" s="2" t="s">
        <v>148</v>
      </c>
      <c r="PB14" s="4"/>
      <c r="PC14" s="8"/>
      <c r="PD14" s="4"/>
      <c r="PE14" s="8"/>
      <c r="PF14" s="7"/>
      <c r="PG14" s="7"/>
      <c r="PH14" s="2" t="s">
        <v>184</v>
      </c>
      <c r="PI14" s="2" t="s">
        <v>145</v>
      </c>
      <c r="PJ14" s="2" t="s">
        <v>148</v>
      </c>
      <c r="PK14" s="2" t="s">
        <v>148</v>
      </c>
      <c r="PL14" s="2" t="s">
        <v>160</v>
      </c>
      <c r="PM14" s="2" t="s">
        <v>160</v>
      </c>
      <c r="PN14" s="2" t="s">
        <v>148</v>
      </c>
      <c r="PO14" s="4"/>
      <c r="PP14" s="8"/>
      <c r="PQ14" s="4"/>
      <c r="PR14" s="8"/>
      <c r="PS14" s="7"/>
      <c r="PT14" s="7"/>
      <c r="PU14" s="2" t="s">
        <v>191</v>
      </c>
      <c r="PV14" s="2" t="s">
        <v>145</v>
      </c>
      <c r="PW14" s="2" t="s">
        <v>148</v>
      </c>
      <c r="PX14" s="2" t="s">
        <v>148</v>
      </c>
      <c r="PY14" s="2" t="s">
        <v>160</v>
      </c>
      <c r="PZ14" s="2" t="s">
        <v>160</v>
      </c>
      <c r="QA14" s="2" t="s">
        <v>148</v>
      </c>
      <c r="QB14" s="4"/>
      <c r="QC14" s="8"/>
      <c r="QD14" s="4"/>
      <c r="QE14" s="8"/>
      <c r="QF14" s="7"/>
      <c r="QG14" s="7"/>
      <c r="QH14" s="2" t="s">
        <v>157</v>
      </c>
      <c r="QI14" s="2" t="s">
        <v>170</v>
      </c>
      <c r="QJ14" s="2" t="s">
        <v>365</v>
      </c>
      <c r="QK14" s="2" t="s">
        <v>148</v>
      </c>
      <c r="QL14" s="2" t="s">
        <v>160</v>
      </c>
      <c r="QM14" s="2" t="s">
        <v>160</v>
      </c>
      <c r="QN14" s="2" t="s">
        <v>148</v>
      </c>
      <c r="QO14" s="4">
        <v>18</v>
      </c>
      <c r="QP14" s="4"/>
      <c r="QQ14" s="4"/>
      <c r="QR14" s="4"/>
      <c r="QS14" s="4"/>
      <c r="QT14" s="4"/>
      <c r="QU14" s="4"/>
      <c r="QV14" s="4">
        <v>8</v>
      </c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335</v>
      </c>
      <c r="G15" s="2" t="s">
        <v>148</v>
      </c>
      <c r="H15" s="2" t="s">
        <v>148</v>
      </c>
      <c r="I15" s="2" t="s">
        <v>336</v>
      </c>
      <c r="J15" s="2" t="s">
        <v>285</v>
      </c>
      <c r="K15" s="2" t="s">
        <v>338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257</v>
      </c>
      <c r="Q15" s="2" t="s">
        <v>147</v>
      </c>
      <c r="R15" s="2" t="s">
        <v>148</v>
      </c>
      <c r="S15" s="2" t="s">
        <v>339</v>
      </c>
      <c r="T15" s="2" t="s">
        <v>148</v>
      </c>
      <c r="U15" s="2" t="s">
        <v>151</v>
      </c>
      <c r="V15" s="2" t="s">
        <v>299</v>
      </c>
      <c r="W15" s="2" t="s">
        <v>154</v>
      </c>
      <c r="X15" s="2" t="s">
        <v>148</v>
      </c>
      <c r="Y15" s="2" t="s">
        <v>340</v>
      </c>
      <c r="Z15" s="4">
        <v>25</v>
      </c>
      <c r="AA15" s="4">
        <f>=ROUNDDOWN(15.625,0)</f>
      </c>
      <c r="AB15" s="5">
        <v>1.6</v>
      </c>
      <c r="AC15" s="2" t="s">
        <v>148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3</v>
      </c>
      <c r="AS15" s="8">
        <v>283.5</v>
      </c>
      <c r="AT15" s="7">
        <v>-1</v>
      </c>
      <c r="AU15" s="7">
        <v>-1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/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/>
      <c r="BK15" s="8"/>
      <c r="BL15" s="2" t="s">
        <v>16</v>
      </c>
      <c r="BM15" s="7"/>
      <c r="BN15" s="7"/>
      <c r="BO15" s="4"/>
      <c r="BP15" s="8"/>
      <c r="BQ15" s="4">
        <v>3</v>
      </c>
      <c r="BR15" s="8">
        <v>283.5</v>
      </c>
      <c r="BS15" s="7">
        <v>-1</v>
      </c>
      <c r="BT15" s="7">
        <v>-1</v>
      </c>
      <c r="BU15" s="2" t="s">
        <v>157</v>
      </c>
      <c r="BV15" s="2" t="s">
        <v>145</v>
      </c>
      <c r="BW15" s="2" t="s">
        <v>342</v>
      </c>
      <c r="BX15" s="2" t="s">
        <v>367</v>
      </c>
      <c r="BY15" s="2" t="s">
        <v>160</v>
      </c>
      <c r="BZ15" s="2" t="s">
        <v>160</v>
      </c>
      <c r="CA15" s="2" t="s">
        <v>148</v>
      </c>
      <c r="CB15" s="4"/>
      <c r="CC15" s="8"/>
      <c r="CD15" s="4"/>
      <c r="CE15" s="8"/>
      <c r="CF15" s="7"/>
      <c r="CG15" s="7"/>
      <c r="CH15" s="2" t="s">
        <v>157</v>
      </c>
      <c r="CI15" s="2" t="s">
        <v>145</v>
      </c>
      <c r="CJ15" s="2" t="s">
        <v>344</v>
      </c>
      <c r="CK15" s="2" t="s">
        <v>368</v>
      </c>
      <c r="CL15" s="2" t="s">
        <v>160</v>
      </c>
      <c r="CM15" s="2" t="s">
        <v>160</v>
      </c>
      <c r="CN15" s="2" t="s">
        <v>148</v>
      </c>
      <c r="CO15" s="4"/>
      <c r="CP15" s="8"/>
      <c r="CQ15" s="4"/>
      <c r="CR15" s="8"/>
      <c r="CS15" s="7"/>
      <c r="CT15" s="7"/>
      <c r="CU15" s="2" t="s">
        <v>157</v>
      </c>
      <c r="CV15" s="2" t="s">
        <v>145</v>
      </c>
      <c r="CW15" s="2" t="s">
        <v>342</v>
      </c>
      <c r="CX15" s="2" t="s">
        <v>369</v>
      </c>
      <c r="CY15" s="2" t="s">
        <v>160</v>
      </c>
      <c r="CZ15" s="2" t="s">
        <v>160</v>
      </c>
      <c r="DA15" s="2" t="s">
        <v>148</v>
      </c>
      <c r="DB15" s="4"/>
      <c r="DC15" s="8"/>
      <c r="DD15" s="4"/>
      <c r="DE15" s="8"/>
      <c r="DF15" s="7"/>
      <c r="DG15" s="7"/>
      <c r="DH15" s="2" t="s">
        <v>157</v>
      </c>
      <c r="DI15" s="2" t="s">
        <v>145</v>
      </c>
      <c r="DJ15" s="2" t="s">
        <v>342</v>
      </c>
      <c r="DK15" s="2" t="s">
        <v>370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348</v>
      </c>
      <c r="DX15" s="2" t="s">
        <v>371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350</v>
      </c>
      <c r="EK15" s="2" t="s">
        <v>372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169</v>
      </c>
      <c r="EV15" s="2" t="s">
        <v>170</v>
      </c>
      <c r="EW15" s="2" t="s">
        <v>148</v>
      </c>
      <c r="EX15" s="2" t="s">
        <v>373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233</v>
      </c>
      <c r="FI15" s="2" t="s">
        <v>145</v>
      </c>
      <c r="FJ15" s="2" t="s">
        <v>148</v>
      </c>
      <c r="FK15" s="2" t="s">
        <v>148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170</v>
      </c>
      <c r="FW15" s="2" t="s">
        <v>353</v>
      </c>
      <c r="FX15" s="2" t="s">
        <v>374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342</v>
      </c>
      <c r="GK15" s="2" t="s">
        <v>375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186</v>
      </c>
      <c r="GV15" s="2" t="s">
        <v>145</v>
      </c>
      <c r="GW15" s="2" t="s">
        <v>148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233</v>
      </c>
      <c r="HI15" s="2" t="s">
        <v>145</v>
      </c>
      <c r="HJ15" s="2" t="s">
        <v>356</v>
      </c>
      <c r="HK15" s="2" t="s">
        <v>148</v>
      </c>
      <c r="HL15" s="2" t="s">
        <v>160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170</v>
      </c>
      <c r="IJ15" s="2" t="s">
        <v>181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358</v>
      </c>
      <c r="IV15" s="2" t="s">
        <v>145</v>
      </c>
      <c r="IW15" s="2" t="s">
        <v>148</v>
      </c>
      <c r="IX15" s="2" t="s">
        <v>148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184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157</v>
      </c>
      <c r="KI15" s="2" t="s">
        <v>170</v>
      </c>
      <c r="KJ15" s="2" t="s">
        <v>359</v>
      </c>
      <c r="KK15" s="2" t="s">
        <v>221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184</v>
      </c>
      <c r="KV15" s="2" t="s">
        <v>145</v>
      </c>
      <c r="KW15" s="2" t="s">
        <v>148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279</v>
      </c>
      <c r="LI15" s="2" t="s">
        <v>145</v>
      </c>
      <c r="LJ15" s="2" t="s">
        <v>361</v>
      </c>
      <c r="LK15" s="2" t="s">
        <v>376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184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184</v>
      </c>
      <c r="MI15" s="2" t="s">
        <v>145</v>
      </c>
      <c r="MJ15" s="2" t="s">
        <v>148</v>
      </c>
      <c r="MK15" s="2" t="s">
        <v>148</v>
      </c>
      <c r="ML15" s="2" t="s">
        <v>160</v>
      </c>
      <c r="MM15" s="2" t="s">
        <v>160</v>
      </c>
      <c r="MN15" s="2" t="s">
        <v>148</v>
      </c>
      <c r="MO15" s="4"/>
      <c r="MP15" s="8"/>
      <c r="MQ15" s="4"/>
      <c r="MR15" s="8"/>
      <c r="MS15" s="7"/>
      <c r="MT15" s="7"/>
      <c r="MU15" s="2" t="s">
        <v>233</v>
      </c>
      <c r="MV15" s="2" t="s">
        <v>170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184</v>
      </c>
      <c r="NV15" s="2" t="s">
        <v>145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184</v>
      </c>
      <c r="OI15" s="2" t="s">
        <v>170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/>
      <c r="OP15" s="8"/>
      <c r="OQ15" s="4"/>
      <c r="OR15" s="8"/>
      <c r="OS15" s="7"/>
      <c r="OT15" s="7"/>
      <c r="OU15" s="2" t="s">
        <v>157</v>
      </c>
      <c r="OV15" s="2" t="s">
        <v>170</v>
      </c>
      <c r="OW15" s="2" t="s">
        <v>363</v>
      </c>
      <c r="OX15" s="2" t="s">
        <v>377</v>
      </c>
      <c r="OY15" s="2" t="s">
        <v>160</v>
      </c>
      <c r="OZ15" s="2" t="s">
        <v>160</v>
      </c>
      <c r="PA15" s="2" t="s">
        <v>148</v>
      </c>
      <c r="PB15" s="4"/>
      <c r="PC15" s="8"/>
      <c r="PD15" s="4"/>
      <c r="PE15" s="8"/>
      <c r="PF15" s="7"/>
      <c r="PG15" s="7"/>
      <c r="PH15" s="2" t="s">
        <v>184</v>
      </c>
      <c r="PI15" s="2" t="s">
        <v>145</v>
      </c>
      <c r="PJ15" s="2" t="s">
        <v>148</v>
      </c>
      <c r="PK15" s="2" t="s">
        <v>148</v>
      </c>
      <c r="PL15" s="2" t="s">
        <v>160</v>
      </c>
      <c r="PM15" s="2" t="s">
        <v>160</v>
      </c>
      <c r="PN15" s="2" t="s">
        <v>148</v>
      </c>
      <c r="PO15" s="4"/>
      <c r="PP15" s="8"/>
      <c r="PQ15" s="4"/>
      <c r="PR15" s="8"/>
      <c r="PS15" s="7"/>
      <c r="PT15" s="7"/>
      <c r="PU15" s="2" t="s">
        <v>191</v>
      </c>
      <c r="PV15" s="2" t="s">
        <v>145</v>
      </c>
      <c r="PW15" s="2" t="s">
        <v>148</v>
      </c>
      <c r="PX15" s="2" t="s">
        <v>148</v>
      </c>
      <c r="PY15" s="2" t="s">
        <v>160</v>
      </c>
      <c r="PZ15" s="2" t="s">
        <v>160</v>
      </c>
      <c r="QA15" s="2" t="s">
        <v>148</v>
      </c>
      <c r="QB15" s="4"/>
      <c r="QC15" s="8"/>
      <c r="QD15" s="4"/>
      <c r="QE15" s="8"/>
      <c r="QF15" s="7"/>
      <c r="QG15" s="7"/>
      <c r="QH15" s="2" t="s">
        <v>157</v>
      </c>
      <c r="QI15" s="2" t="s">
        <v>170</v>
      </c>
      <c r="QJ15" s="2" t="s">
        <v>365</v>
      </c>
      <c r="QK15" s="2" t="s">
        <v>148</v>
      </c>
      <c r="QL15" s="2" t="s">
        <v>160</v>
      </c>
      <c r="QM15" s="2" t="s">
        <v>160</v>
      </c>
      <c r="QN15" s="2" t="s">
        <v>148</v>
      </c>
      <c r="QO15" s="4">
        <v>25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378</v>
      </c>
      <c r="B16" s="2" t="s">
        <v>137</v>
      </c>
      <c r="C16" s="2" t="s">
        <v>138</v>
      </c>
      <c r="D16" s="2" t="s">
        <v>139</v>
      </c>
      <c r="E16" s="2" t="s">
        <v>336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257</v>
      </c>
      <c r="Q16" s="2" t="s">
        <v>147</v>
      </c>
      <c r="R16" s="2" t="s">
        <v>148</v>
      </c>
      <c r="S16" s="2" t="s">
        <v>381</v>
      </c>
      <c r="T16" s="2" t="s">
        <v>259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382</v>
      </c>
      <c r="Z16" s="4">
        <v>14</v>
      </c>
      <c r="AA16" s="4">
        <f>=ROUNDDOWN(2.97872340425532,0)</f>
      </c>
      <c r="AB16" s="5">
        <v>4.7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</v>
      </c>
      <c r="AQ16" s="8">
        <v>163.29</v>
      </c>
      <c r="AR16" s="4">
        <v>1</v>
      </c>
      <c r="AS16" s="8">
        <v>75.6</v>
      </c>
      <c r="AT16" s="7">
        <v>1</v>
      </c>
      <c r="AU16" s="7">
        <v>1.1599</v>
      </c>
      <c r="AV16" s="4">
        <v>5</v>
      </c>
      <c r="AW16" s="8">
        <v>439.37</v>
      </c>
      <c r="AX16" s="4">
        <v>8</v>
      </c>
      <c r="AY16" s="8">
        <v>764.07</v>
      </c>
      <c r="AZ16" s="7">
        <v>-0.375</v>
      </c>
      <c r="BA16" s="7">
        <v>-0.425</v>
      </c>
      <c r="BB16" s="7">
        <v>0.3716</v>
      </c>
      <c r="BC16" s="4">
        <v>5</v>
      </c>
      <c r="BD16" s="8">
        <v>439.37</v>
      </c>
      <c r="BE16" s="4">
        <v>11</v>
      </c>
      <c r="BF16" s="8">
        <v>1043.48</v>
      </c>
      <c r="BG16" s="7">
        <v>-0.5455</v>
      </c>
      <c r="BH16" s="7">
        <v>-0.5789</v>
      </c>
      <c r="BI16" s="7">
        <v>1</v>
      </c>
      <c r="BJ16" s="4">
        <v>2</v>
      </c>
      <c r="BK16" s="8">
        <v>163.29</v>
      </c>
      <c r="BL16" s="2" t="s">
        <v>383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384</v>
      </c>
      <c r="BX16" s="2" t="s">
        <v>385</v>
      </c>
      <c r="BY16" s="2" t="s">
        <v>160</v>
      </c>
      <c r="BZ16" s="2" t="s">
        <v>160</v>
      </c>
      <c r="CA16" s="2" t="s">
        <v>148</v>
      </c>
      <c r="CB16" s="4">
        <v>1</v>
      </c>
      <c r="CC16" s="8">
        <v>81.65</v>
      </c>
      <c r="CD16" s="4"/>
      <c r="CE16" s="8"/>
      <c r="CF16" s="7"/>
      <c r="CG16" s="7"/>
      <c r="CH16" s="2" t="s">
        <v>157</v>
      </c>
      <c r="CI16" s="2" t="s">
        <v>145</v>
      </c>
      <c r="CJ16" s="2" t="s">
        <v>386</v>
      </c>
      <c r="CK16" s="2" t="s">
        <v>387</v>
      </c>
      <c r="CL16" s="2" t="s">
        <v>160</v>
      </c>
      <c r="CM16" s="2" t="s">
        <v>160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145</v>
      </c>
      <c r="CW16" s="2" t="s">
        <v>388</v>
      </c>
      <c r="CX16" s="2" t="s">
        <v>389</v>
      </c>
      <c r="CY16" s="2" t="s">
        <v>160</v>
      </c>
      <c r="CZ16" s="2" t="s">
        <v>160</v>
      </c>
      <c r="DA16" s="2" t="s">
        <v>148</v>
      </c>
      <c r="DB16" s="4">
        <v>1</v>
      </c>
      <c r="DC16" s="8">
        <v>81.64</v>
      </c>
      <c r="DD16" s="4">
        <v>1</v>
      </c>
      <c r="DE16" s="8">
        <v>75.6</v>
      </c>
      <c r="DF16" s="7"/>
      <c r="DG16" s="7">
        <v>0.0799</v>
      </c>
      <c r="DH16" s="2" t="s">
        <v>157</v>
      </c>
      <c r="DI16" s="2" t="s">
        <v>145</v>
      </c>
      <c r="DJ16" s="2" t="s">
        <v>390</v>
      </c>
      <c r="DK16" s="2" t="s">
        <v>391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392</v>
      </c>
      <c r="DX16" s="2" t="s">
        <v>393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167</v>
      </c>
      <c r="EK16" s="2" t="s">
        <v>394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148</v>
      </c>
      <c r="EX16" s="2" t="s">
        <v>395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172</v>
      </c>
      <c r="FK16" s="2" t="s">
        <v>396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186</v>
      </c>
      <c r="FV16" s="2" t="s">
        <v>145</v>
      </c>
      <c r="FW16" s="2" t="s">
        <v>148</v>
      </c>
      <c r="FX16" s="2" t="s">
        <v>148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157</v>
      </c>
      <c r="GI16" s="2" t="s">
        <v>145</v>
      </c>
      <c r="GJ16" s="2" t="s">
        <v>392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157</v>
      </c>
      <c r="GV16" s="2" t="s">
        <v>145</v>
      </c>
      <c r="GW16" s="2" t="s">
        <v>231</v>
      </c>
      <c r="GX16" s="2" t="s">
        <v>397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233</v>
      </c>
      <c r="HI16" s="2" t="s">
        <v>145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184</v>
      </c>
      <c r="HV16" s="2" t="s">
        <v>170</v>
      </c>
      <c r="HW16" s="2" t="s">
        <v>148</v>
      </c>
      <c r="HX16" s="2" t="s">
        <v>148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157</v>
      </c>
      <c r="II16" s="2" t="s">
        <v>145</v>
      </c>
      <c r="IJ16" s="2" t="s">
        <v>277</v>
      </c>
      <c r="IK16" s="2" t="s">
        <v>398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233</v>
      </c>
      <c r="IV16" s="2" t="s">
        <v>145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184</v>
      </c>
      <c r="JI16" s="2" t="s">
        <v>145</v>
      </c>
      <c r="JJ16" s="2" t="s">
        <v>148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184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233</v>
      </c>
      <c r="KI16" s="2" t="s">
        <v>170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184</v>
      </c>
      <c r="KV16" s="2" t="s">
        <v>145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279</v>
      </c>
      <c r="LI16" s="2" t="s">
        <v>145</v>
      </c>
      <c r="LJ16" s="2" t="s">
        <v>399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184</v>
      </c>
      <c r="LV16" s="2" t="s">
        <v>145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184</v>
      </c>
      <c r="MI16" s="2" t="s">
        <v>145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233</v>
      </c>
      <c r="MV16" s="2" t="s">
        <v>170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233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184</v>
      </c>
      <c r="OI16" s="2" t="s">
        <v>170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8"/>
      <c r="OQ16" s="4"/>
      <c r="OR16" s="8"/>
      <c r="OS16" s="7"/>
      <c r="OT16" s="7"/>
      <c r="OU16" s="2" t="s">
        <v>191</v>
      </c>
      <c r="OV16" s="2" t="s">
        <v>145</v>
      </c>
      <c r="OW16" s="2" t="s">
        <v>148</v>
      </c>
      <c r="OX16" s="2" t="s">
        <v>148</v>
      </c>
      <c r="OY16" s="2" t="s">
        <v>160</v>
      </c>
      <c r="OZ16" s="2" t="s">
        <v>160</v>
      </c>
      <c r="PA16" s="2" t="s">
        <v>148</v>
      </c>
      <c r="PB16" s="4"/>
      <c r="PC16" s="8"/>
      <c r="PD16" s="4"/>
      <c r="PE16" s="8"/>
      <c r="PF16" s="7"/>
      <c r="PG16" s="7"/>
      <c r="PH16" s="2" t="s">
        <v>184</v>
      </c>
      <c r="PI16" s="2" t="s">
        <v>145</v>
      </c>
      <c r="PJ16" s="2" t="s">
        <v>148</v>
      </c>
      <c r="PK16" s="2" t="s">
        <v>148</v>
      </c>
      <c r="PL16" s="2" t="s">
        <v>160</v>
      </c>
      <c r="PM16" s="2" t="s">
        <v>160</v>
      </c>
      <c r="PN16" s="2" t="s">
        <v>148</v>
      </c>
      <c r="PO16" s="4"/>
      <c r="PP16" s="8"/>
      <c r="PQ16" s="4"/>
      <c r="PR16" s="8"/>
      <c r="PS16" s="7"/>
      <c r="PT16" s="7"/>
      <c r="PU16" s="2" t="s">
        <v>233</v>
      </c>
      <c r="PV16" s="2" t="s">
        <v>145</v>
      </c>
      <c r="PW16" s="2" t="s">
        <v>148</v>
      </c>
      <c r="PX16" s="2" t="s">
        <v>148</v>
      </c>
      <c r="PY16" s="2" t="s">
        <v>160</v>
      </c>
      <c r="PZ16" s="2" t="s">
        <v>160</v>
      </c>
      <c r="QA16" s="2" t="s">
        <v>148</v>
      </c>
      <c r="QB16" s="4"/>
      <c r="QC16" s="8"/>
      <c r="QD16" s="4"/>
      <c r="QE16" s="8"/>
      <c r="QF16" s="7"/>
      <c r="QG16" s="7"/>
      <c r="QH16" s="2" t="s">
        <v>184</v>
      </c>
      <c r="QI16" s="2" t="s">
        <v>170</v>
      </c>
      <c r="QJ16" s="2" t="s">
        <v>148</v>
      </c>
      <c r="QK16" s="2" t="s">
        <v>148</v>
      </c>
      <c r="QL16" s="2" t="s">
        <v>160</v>
      </c>
      <c r="QM16" s="2" t="s">
        <v>160</v>
      </c>
      <c r="QN16" s="2" t="s">
        <v>148</v>
      </c>
      <c r="QO16" s="4">
        <v>14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400</v>
      </c>
      <c r="B17" s="2" t="s">
        <v>137</v>
      </c>
      <c r="C17" s="2" t="s">
        <v>138</v>
      </c>
      <c r="D17" s="2" t="s">
        <v>139</v>
      </c>
      <c r="E17" s="2" t="s">
        <v>336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195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257</v>
      </c>
      <c r="Q17" s="2" t="s">
        <v>147</v>
      </c>
      <c r="R17" s="2" t="s">
        <v>148</v>
      </c>
      <c r="S17" s="2" t="s">
        <v>381</v>
      </c>
      <c r="T17" s="2" t="s">
        <v>259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382</v>
      </c>
      <c r="Z17" s="4">
        <v>293</v>
      </c>
      <c r="AA17" s="4">
        <f>=ROUNDDOWN(65.1111111111111,0)</f>
      </c>
      <c r="AB17" s="5">
        <v>4.5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276.08</v>
      </c>
      <c r="AR17" s="4">
        <v>7</v>
      </c>
      <c r="AS17" s="8">
        <v>688.47</v>
      </c>
      <c r="AT17" s="7">
        <v>-0.5714</v>
      </c>
      <c r="AU17" s="7">
        <v>-0.599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0.6284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276.08</v>
      </c>
      <c r="BL17" s="2" t="s">
        <v>401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384</v>
      </c>
      <c r="BX17" s="2" t="s">
        <v>402</v>
      </c>
      <c r="BY17" s="2" t="s">
        <v>160</v>
      </c>
      <c r="BZ17" s="2" t="s">
        <v>160</v>
      </c>
      <c r="CA17" s="2" t="s">
        <v>148</v>
      </c>
      <c r="CB17" s="4">
        <v>1</v>
      </c>
      <c r="CC17" s="8">
        <v>96.96</v>
      </c>
      <c r="CD17" s="4">
        <v>2</v>
      </c>
      <c r="CE17" s="8">
        <v>193.92</v>
      </c>
      <c r="CF17" s="7">
        <v>-0.5</v>
      </c>
      <c r="CG17" s="7">
        <v>-0.5</v>
      </c>
      <c r="CH17" s="2" t="s">
        <v>157</v>
      </c>
      <c r="CI17" s="2" t="s">
        <v>145</v>
      </c>
      <c r="CJ17" s="2" t="s">
        <v>386</v>
      </c>
      <c r="CK17" s="2" t="s">
        <v>403</v>
      </c>
      <c r="CL17" s="2" t="s">
        <v>160</v>
      </c>
      <c r="CM17" s="2" t="s">
        <v>160</v>
      </c>
      <c r="CN17" s="2" t="s">
        <v>148</v>
      </c>
      <c r="CO17" s="4">
        <v>1</v>
      </c>
      <c r="CP17" s="8">
        <v>80.8</v>
      </c>
      <c r="CQ17" s="4"/>
      <c r="CR17" s="8"/>
      <c r="CS17" s="7"/>
      <c r="CT17" s="7"/>
      <c r="CU17" s="2" t="s">
        <v>157</v>
      </c>
      <c r="CV17" s="2" t="s">
        <v>145</v>
      </c>
      <c r="CW17" s="2" t="s">
        <v>388</v>
      </c>
      <c r="CX17" s="2" t="s">
        <v>389</v>
      </c>
      <c r="CY17" s="2" t="s">
        <v>160</v>
      </c>
      <c r="CZ17" s="2" t="s">
        <v>160</v>
      </c>
      <c r="DA17" s="2" t="s">
        <v>148</v>
      </c>
      <c r="DB17" s="4"/>
      <c r="DC17" s="8"/>
      <c r="DD17" s="4">
        <v>3</v>
      </c>
      <c r="DE17" s="8">
        <v>299.27</v>
      </c>
      <c r="DF17" s="7">
        <v>-1</v>
      </c>
      <c r="DG17" s="7">
        <v>-1</v>
      </c>
      <c r="DH17" s="2" t="s">
        <v>157</v>
      </c>
      <c r="DI17" s="2" t="s">
        <v>145</v>
      </c>
      <c r="DJ17" s="2" t="s">
        <v>390</v>
      </c>
      <c r="DK17" s="2" t="s">
        <v>404</v>
      </c>
      <c r="DL17" s="2" t="s">
        <v>160</v>
      </c>
      <c r="DM17" s="2" t="s">
        <v>160</v>
      </c>
      <c r="DN17" s="2" t="s">
        <v>148</v>
      </c>
      <c r="DO17" s="4"/>
      <c r="DP17" s="8"/>
      <c r="DQ17" s="4">
        <v>1</v>
      </c>
      <c r="DR17" s="8">
        <v>96.96</v>
      </c>
      <c r="DS17" s="7">
        <v>-1</v>
      </c>
      <c r="DT17" s="7">
        <v>-1</v>
      </c>
      <c r="DU17" s="2" t="s">
        <v>157</v>
      </c>
      <c r="DV17" s="2" t="s">
        <v>145</v>
      </c>
      <c r="DW17" s="2" t="s">
        <v>392</v>
      </c>
      <c r="DX17" s="2" t="s">
        <v>389</v>
      </c>
      <c r="DY17" s="2" t="s">
        <v>160</v>
      </c>
      <c r="DZ17" s="2" t="s">
        <v>160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167</v>
      </c>
      <c r="EK17" s="2" t="s">
        <v>405</v>
      </c>
      <c r="EL17" s="2" t="s">
        <v>160</v>
      </c>
      <c r="EM17" s="2" t="s">
        <v>160</v>
      </c>
      <c r="EN17" s="2" t="s">
        <v>148</v>
      </c>
      <c r="EO17" s="4">
        <v>1</v>
      </c>
      <c r="EP17" s="8">
        <v>98.32</v>
      </c>
      <c r="EQ17" s="4">
        <v>1</v>
      </c>
      <c r="ER17" s="8">
        <v>98.32</v>
      </c>
      <c r="ES17" s="7"/>
      <c r="ET17" s="7"/>
      <c r="EU17" s="2" t="s">
        <v>157</v>
      </c>
      <c r="EV17" s="2" t="s">
        <v>145</v>
      </c>
      <c r="EW17" s="2" t="s">
        <v>148</v>
      </c>
      <c r="EX17" s="2" t="s">
        <v>406</v>
      </c>
      <c r="EY17" s="2" t="s">
        <v>160</v>
      </c>
      <c r="EZ17" s="2" t="s">
        <v>160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172</v>
      </c>
      <c r="FK17" s="2" t="s">
        <v>407</v>
      </c>
      <c r="FL17" s="2" t="s">
        <v>160</v>
      </c>
      <c r="FM17" s="2" t="s">
        <v>160</v>
      </c>
      <c r="FN17" s="2" t="s">
        <v>148</v>
      </c>
      <c r="FO17" s="4"/>
      <c r="FP17" s="8"/>
      <c r="FQ17" s="4"/>
      <c r="FR17" s="8"/>
      <c r="FS17" s="7"/>
      <c r="FT17" s="7"/>
      <c r="FU17" s="2" t="s">
        <v>186</v>
      </c>
      <c r="FV17" s="2" t="s">
        <v>145</v>
      </c>
      <c r="FW17" s="2" t="s">
        <v>148</v>
      </c>
      <c r="FX17" s="2" t="s">
        <v>148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157</v>
      </c>
      <c r="GI17" s="2" t="s">
        <v>145</v>
      </c>
      <c r="GJ17" s="2" t="s">
        <v>392</v>
      </c>
      <c r="GK17" s="2" t="s">
        <v>148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157</v>
      </c>
      <c r="GV17" s="2" t="s">
        <v>145</v>
      </c>
      <c r="GW17" s="2" t="s">
        <v>231</v>
      </c>
      <c r="GX17" s="2" t="s">
        <v>232</v>
      </c>
      <c r="GY17" s="2" t="s">
        <v>160</v>
      </c>
      <c r="GZ17" s="2" t="s">
        <v>160</v>
      </c>
      <c r="HA17" s="2" t="s">
        <v>148</v>
      </c>
      <c r="HB17" s="4"/>
      <c r="HC17" s="8"/>
      <c r="HD17" s="4"/>
      <c r="HE17" s="8"/>
      <c r="HF17" s="7"/>
      <c r="HG17" s="7"/>
      <c r="HH17" s="2" t="s">
        <v>233</v>
      </c>
      <c r="HI17" s="2" t="s">
        <v>145</v>
      </c>
      <c r="HJ17" s="2" t="s">
        <v>148</v>
      </c>
      <c r="HK17" s="2" t="s">
        <v>148</v>
      </c>
      <c r="HL17" s="2" t="s">
        <v>160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184</v>
      </c>
      <c r="HV17" s="2" t="s">
        <v>170</v>
      </c>
      <c r="HW17" s="2" t="s">
        <v>148</v>
      </c>
      <c r="HX17" s="2" t="s">
        <v>148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157</v>
      </c>
      <c r="II17" s="2" t="s">
        <v>145</v>
      </c>
      <c r="IJ17" s="2" t="s">
        <v>277</v>
      </c>
      <c r="IK17" s="2" t="s">
        <v>408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233</v>
      </c>
      <c r="IV17" s="2" t="s">
        <v>145</v>
      </c>
      <c r="IW17" s="2" t="s">
        <v>148</v>
      </c>
      <c r="IX17" s="2" t="s">
        <v>148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184</v>
      </c>
      <c r="JI17" s="2" t="s">
        <v>145</v>
      </c>
      <c r="JJ17" s="2" t="s">
        <v>148</v>
      </c>
      <c r="JK17" s="2" t="s">
        <v>148</v>
      </c>
      <c r="JL17" s="2" t="s">
        <v>160</v>
      </c>
      <c r="JM17" s="2" t="s">
        <v>160</v>
      </c>
      <c r="JN17" s="2" t="s">
        <v>148</v>
      </c>
      <c r="JO17" s="4"/>
      <c r="JP17" s="8"/>
      <c r="JQ17" s="4"/>
      <c r="JR17" s="8"/>
      <c r="JS17" s="7"/>
      <c r="JT17" s="7"/>
      <c r="JU17" s="2" t="s">
        <v>184</v>
      </c>
      <c r="JV17" s="2" t="s">
        <v>145</v>
      </c>
      <c r="JW17" s="2" t="s">
        <v>148</v>
      </c>
      <c r="JX17" s="2" t="s">
        <v>148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233</v>
      </c>
      <c r="KI17" s="2" t="s">
        <v>170</v>
      </c>
      <c r="KJ17" s="2" t="s">
        <v>148</v>
      </c>
      <c r="KK17" s="2" t="s">
        <v>148</v>
      </c>
      <c r="KL17" s="2" t="s">
        <v>160</v>
      </c>
      <c r="KM17" s="2" t="s">
        <v>160</v>
      </c>
      <c r="KN17" s="2" t="s">
        <v>148</v>
      </c>
      <c r="KO17" s="4"/>
      <c r="KP17" s="8"/>
      <c r="KQ17" s="4"/>
      <c r="KR17" s="8"/>
      <c r="KS17" s="7"/>
      <c r="KT17" s="7"/>
      <c r="KU17" s="2" t="s">
        <v>184</v>
      </c>
      <c r="KV17" s="2" t="s">
        <v>145</v>
      </c>
      <c r="KW17" s="2" t="s">
        <v>148</v>
      </c>
      <c r="KX17" s="2" t="s">
        <v>148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279</v>
      </c>
      <c r="LI17" s="2" t="s">
        <v>145</v>
      </c>
      <c r="LJ17" s="2" t="s">
        <v>399</v>
      </c>
      <c r="LK17" s="2" t="s">
        <v>409</v>
      </c>
      <c r="LL17" s="2" t="s">
        <v>160</v>
      </c>
      <c r="LM17" s="2" t="s">
        <v>160</v>
      </c>
      <c r="LN17" s="2" t="s">
        <v>148</v>
      </c>
      <c r="LO17" s="4"/>
      <c r="LP17" s="8"/>
      <c r="LQ17" s="4"/>
      <c r="LR17" s="8"/>
      <c r="LS17" s="7"/>
      <c r="LT17" s="7"/>
      <c r="LU17" s="2" t="s">
        <v>184</v>
      </c>
      <c r="LV17" s="2" t="s">
        <v>145</v>
      </c>
      <c r="LW17" s="2" t="s">
        <v>148</v>
      </c>
      <c r="LX17" s="2" t="s">
        <v>148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184</v>
      </c>
      <c r="MI17" s="2" t="s">
        <v>145</v>
      </c>
      <c r="MJ17" s="2" t="s">
        <v>148</v>
      </c>
      <c r="MK17" s="2" t="s">
        <v>148</v>
      </c>
      <c r="ML17" s="2" t="s">
        <v>160</v>
      </c>
      <c r="MM17" s="2" t="s">
        <v>160</v>
      </c>
      <c r="MN17" s="2" t="s">
        <v>148</v>
      </c>
      <c r="MO17" s="4"/>
      <c r="MP17" s="8"/>
      <c r="MQ17" s="4"/>
      <c r="MR17" s="8"/>
      <c r="MS17" s="7"/>
      <c r="MT17" s="7"/>
      <c r="MU17" s="2" t="s">
        <v>233</v>
      </c>
      <c r="MV17" s="2" t="s">
        <v>170</v>
      </c>
      <c r="MW17" s="2" t="s">
        <v>148</v>
      </c>
      <c r="MX17" s="2" t="s">
        <v>148</v>
      </c>
      <c r="MY17" s="2" t="s">
        <v>160</v>
      </c>
      <c r="MZ17" s="2" t="s">
        <v>160</v>
      </c>
      <c r="NA17" s="2" t="s">
        <v>148</v>
      </c>
      <c r="NB17" s="4"/>
      <c r="NC17" s="8"/>
      <c r="ND17" s="4"/>
      <c r="NE17" s="8"/>
      <c r="NF17" s="7"/>
      <c r="NG17" s="7"/>
      <c r="NH17" s="2" t="s">
        <v>233</v>
      </c>
      <c r="NI17" s="2" t="s">
        <v>145</v>
      </c>
      <c r="NJ17" s="2" t="s">
        <v>148</v>
      </c>
      <c r="NK17" s="2" t="s">
        <v>148</v>
      </c>
      <c r="NL17" s="2" t="s">
        <v>160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184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184</v>
      </c>
      <c r="OI17" s="2" t="s">
        <v>170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/>
      <c r="OP17" s="8"/>
      <c r="OQ17" s="4"/>
      <c r="OR17" s="8"/>
      <c r="OS17" s="7"/>
      <c r="OT17" s="7"/>
      <c r="OU17" s="2" t="s">
        <v>191</v>
      </c>
      <c r="OV17" s="2" t="s">
        <v>145</v>
      </c>
      <c r="OW17" s="2" t="s">
        <v>148</v>
      </c>
      <c r="OX17" s="2" t="s">
        <v>148</v>
      </c>
      <c r="OY17" s="2" t="s">
        <v>160</v>
      </c>
      <c r="OZ17" s="2" t="s">
        <v>160</v>
      </c>
      <c r="PA17" s="2" t="s">
        <v>148</v>
      </c>
      <c r="PB17" s="4"/>
      <c r="PC17" s="8"/>
      <c r="PD17" s="4"/>
      <c r="PE17" s="8"/>
      <c r="PF17" s="7"/>
      <c r="PG17" s="7"/>
      <c r="PH17" s="2" t="s">
        <v>184</v>
      </c>
      <c r="PI17" s="2" t="s">
        <v>145</v>
      </c>
      <c r="PJ17" s="2" t="s">
        <v>148</v>
      </c>
      <c r="PK17" s="2" t="s">
        <v>148</v>
      </c>
      <c r="PL17" s="2" t="s">
        <v>160</v>
      </c>
      <c r="PM17" s="2" t="s">
        <v>160</v>
      </c>
      <c r="PN17" s="2" t="s">
        <v>148</v>
      </c>
      <c r="PO17" s="4"/>
      <c r="PP17" s="8"/>
      <c r="PQ17" s="4"/>
      <c r="PR17" s="8"/>
      <c r="PS17" s="7"/>
      <c r="PT17" s="7"/>
      <c r="PU17" s="2" t="s">
        <v>233</v>
      </c>
      <c r="PV17" s="2" t="s">
        <v>145</v>
      </c>
      <c r="PW17" s="2" t="s">
        <v>148</v>
      </c>
      <c r="PX17" s="2" t="s">
        <v>148</v>
      </c>
      <c r="PY17" s="2" t="s">
        <v>160</v>
      </c>
      <c r="PZ17" s="2" t="s">
        <v>160</v>
      </c>
      <c r="QA17" s="2" t="s">
        <v>148</v>
      </c>
      <c r="QB17" s="4"/>
      <c r="QC17" s="8"/>
      <c r="QD17" s="4"/>
      <c r="QE17" s="8"/>
      <c r="QF17" s="7"/>
      <c r="QG17" s="7"/>
      <c r="QH17" s="2" t="s">
        <v>184</v>
      </c>
      <c r="QI17" s="2" t="s">
        <v>170</v>
      </c>
      <c r="QJ17" s="2" t="s">
        <v>148</v>
      </c>
      <c r="QK17" s="2" t="s">
        <v>148</v>
      </c>
      <c r="QL17" s="2" t="s">
        <v>160</v>
      </c>
      <c r="QM17" s="2" t="s">
        <v>160</v>
      </c>
      <c r="QN17" s="2" t="s">
        <v>148</v>
      </c>
      <c r="QO17" s="4">
        <v>293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410</v>
      </c>
      <c r="B18" s="2" t="s">
        <v>137</v>
      </c>
      <c r="C18" s="2" t="s">
        <v>138</v>
      </c>
      <c r="D18" s="2" t="s">
        <v>139</v>
      </c>
      <c r="E18" s="2" t="s">
        <v>336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143</v>
      </c>
      <c r="K18" s="2" t="s">
        <v>216</v>
      </c>
      <c r="L18" s="3">
        <v>72</v>
      </c>
      <c r="M18" s="3">
        <v>75.6</v>
      </c>
      <c r="N18" s="3">
        <v>159.99</v>
      </c>
      <c r="O18" s="2" t="s">
        <v>411</v>
      </c>
      <c r="P18" s="2" t="s">
        <v>412</v>
      </c>
      <c r="Q18" s="2" t="s">
        <v>147</v>
      </c>
      <c r="R18" s="2" t="s">
        <v>148</v>
      </c>
      <c r="S18" s="2" t="s">
        <v>413</v>
      </c>
      <c r="T18" s="2" t="s">
        <v>259</v>
      </c>
      <c r="U18" s="2" t="s">
        <v>151</v>
      </c>
      <c r="V18" s="2" t="s">
        <v>152</v>
      </c>
      <c r="W18" s="2" t="s">
        <v>414</v>
      </c>
      <c r="X18" s="2" t="s">
        <v>154</v>
      </c>
      <c r="Y18" s="2" t="s">
        <v>382</v>
      </c>
      <c r="Z18" s="4"/>
      <c r="AA18" s="4">
        <f>=ROUNDDOWN({0},0)</f>
      </c>
      <c r="AB18" s="5"/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</v>
      </c>
      <c r="AS18" s="8">
        <v>182.45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3</v>
      </c>
      <c r="AY18" s="8">
        <v>279.41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383</v>
      </c>
      <c r="BM18" s="7"/>
      <c r="BN18" s="7"/>
      <c r="BO18" s="4"/>
      <c r="BP18" s="8"/>
      <c r="BQ18" s="4"/>
      <c r="BR18" s="8"/>
      <c r="BS18" s="7"/>
      <c r="BT18" s="7"/>
      <c r="BU18" s="2" t="s">
        <v>157</v>
      </c>
      <c r="BV18" s="2" t="s">
        <v>170</v>
      </c>
      <c r="BW18" s="2" t="s">
        <v>384</v>
      </c>
      <c r="BX18" s="2" t="s">
        <v>415</v>
      </c>
      <c r="BY18" s="2" t="s">
        <v>160</v>
      </c>
      <c r="BZ18" s="2" t="s">
        <v>160</v>
      </c>
      <c r="CA18" s="2" t="s">
        <v>148</v>
      </c>
      <c r="CB18" s="4"/>
      <c r="CC18" s="8"/>
      <c r="CD18" s="4">
        <v>1</v>
      </c>
      <c r="CE18" s="8">
        <v>81.65</v>
      </c>
      <c r="CF18" s="7">
        <v>-1</v>
      </c>
      <c r="CG18" s="7">
        <v>-1</v>
      </c>
      <c r="CH18" s="2" t="s">
        <v>157</v>
      </c>
      <c r="CI18" s="2" t="s">
        <v>170</v>
      </c>
      <c r="CJ18" s="2" t="s">
        <v>386</v>
      </c>
      <c r="CK18" s="2" t="s">
        <v>416</v>
      </c>
      <c r="CL18" s="2" t="s">
        <v>160</v>
      </c>
      <c r="CM18" s="2" t="s">
        <v>160</v>
      </c>
      <c r="CN18" s="2" t="s">
        <v>148</v>
      </c>
      <c r="CO18" s="4"/>
      <c r="CP18" s="8"/>
      <c r="CQ18" s="4"/>
      <c r="CR18" s="8"/>
      <c r="CS18" s="7"/>
      <c r="CT18" s="7"/>
      <c r="CU18" s="2" t="s">
        <v>157</v>
      </c>
      <c r="CV18" s="2" t="s">
        <v>170</v>
      </c>
      <c r="CW18" s="2" t="s">
        <v>388</v>
      </c>
      <c r="CX18" s="2" t="s">
        <v>389</v>
      </c>
      <c r="CY18" s="2" t="s">
        <v>160</v>
      </c>
      <c r="CZ18" s="2" t="s">
        <v>160</v>
      </c>
      <c r="DA18" s="2" t="s">
        <v>148</v>
      </c>
      <c r="DB18" s="4"/>
      <c r="DC18" s="8"/>
      <c r="DD18" s="4">
        <v>1</v>
      </c>
      <c r="DE18" s="8">
        <v>100.8</v>
      </c>
      <c r="DF18" s="7">
        <v>-1</v>
      </c>
      <c r="DG18" s="7">
        <v>-1</v>
      </c>
      <c r="DH18" s="2" t="s">
        <v>157</v>
      </c>
      <c r="DI18" s="2" t="s">
        <v>170</v>
      </c>
      <c r="DJ18" s="2" t="s">
        <v>390</v>
      </c>
      <c r="DK18" s="2" t="s">
        <v>417</v>
      </c>
      <c r="DL18" s="2" t="s">
        <v>160</v>
      </c>
      <c r="DM18" s="2" t="s">
        <v>160</v>
      </c>
      <c r="DN18" s="2" t="s">
        <v>148</v>
      </c>
      <c r="DO18" s="4"/>
      <c r="DP18" s="8"/>
      <c r="DQ18" s="4"/>
      <c r="DR18" s="8"/>
      <c r="DS18" s="7"/>
      <c r="DT18" s="7"/>
      <c r="DU18" s="2" t="s">
        <v>157</v>
      </c>
      <c r="DV18" s="2" t="s">
        <v>170</v>
      </c>
      <c r="DW18" s="2" t="s">
        <v>382</v>
      </c>
      <c r="DX18" s="2" t="s">
        <v>418</v>
      </c>
      <c r="DY18" s="2" t="s">
        <v>160</v>
      </c>
      <c r="DZ18" s="2" t="s">
        <v>160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170</v>
      </c>
      <c r="EJ18" s="2" t="s">
        <v>167</v>
      </c>
      <c r="EK18" s="2" t="s">
        <v>419</v>
      </c>
      <c r="EL18" s="2" t="s">
        <v>160</v>
      </c>
      <c r="EM18" s="2" t="s">
        <v>160</v>
      </c>
      <c r="EN18" s="2" t="s">
        <v>148</v>
      </c>
      <c r="EO18" s="4"/>
      <c r="EP18" s="8"/>
      <c r="EQ18" s="4"/>
      <c r="ER18" s="8"/>
      <c r="ES18" s="7"/>
      <c r="ET18" s="7"/>
      <c r="EU18" s="2" t="s">
        <v>157</v>
      </c>
      <c r="EV18" s="2" t="s">
        <v>170</v>
      </c>
      <c r="EW18" s="2" t="s">
        <v>148</v>
      </c>
      <c r="EX18" s="2" t="s">
        <v>420</v>
      </c>
      <c r="EY18" s="2" t="s">
        <v>160</v>
      </c>
      <c r="EZ18" s="2" t="s">
        <v>160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170</v>
      </c>
      <c r="FJ18" s="2" t="s">
        <v>172</v>
      </c>
      <c r="FK18" s="2" t="s">
        <v>148</v>
      </c>
      <c r="FL18" s="2" t="s">
        <v>160</v>
      </c>
      <c r="FM18" s="2" t="s">
        <v>160</v>
      </c>
      <c r="FN18" s="2" t="s">
        <v>148</v>
      </c>
      <c r="FO18" s="4"/>
      <c r="FP18" s="8"/>
      <c r="FQ18" s="4"/>
      <c r="FR18" s="8"/>
      <c r="FS18" s="7"/>
      <c r="FT18" s="7"/>
      <c r="FU18" s="2" t="s">
        <v>186</v>
      </c>
      <c r="FV18" s="2" t="s">
        <v>170</v>
      </c>
      <c r="FW18" s="2" t="s">
        <v>148</v>
      </c>
      <c r="FX18" s="2" t="s">
        <v>148</v>
      </c>
      <c r="FY18" s="2" t="s">
        <v>160</v>
      </c>
      <c r="FZ18" s="2" t="s">
        <v>160</v>
      </c>
      <c r="GA18" s="2" t="s">
        <v>148</v>
      </c>
      <c r="GB18" s="4"/>
      <c r="GC18" s="8"/>
      <c r="GD18" s="4"/>
      <c r="GE18" s="8"/>
      <c r="GF18" s="7"/>
      <c r="GG18" s="7"/>
      <c r="GH18" s="2" t="s">
        <v>157</v>
      </c>
      <c r="GI18" s="2" t="s">
        <v>170</v>
      </c>
      <c r="GJ18" s="2" t="s">
        <v>382</v>
      </c>
      <c r="GK18" s="2" t="s">
        <v>148</v>
      </c>
      <c r="GL18" s="2" t="s">
        <v>160</v>
      </c>
      <c r="GM18" s="2" t="s">
        <v>160</v>
      </c>
      <c r="GN18" s="2" t="s">
        <v>148</v>
      </c>
      <c r="GO18" s="4"/>
      <c r="GP18" s="8"/>
      <c r="GQ18" s="4"/>
      <c r="GR18" s="8"/>
      <c r="GS18" s="7"/>
      <c r="GT18" s="7"/>
      <c r="GU18" s="2" t="s">
        <v>157</v>
      </c>
      <c r="GV18" s="2" t="s">
        <v>170</v>
      </c>
      <c r="GW18" s="2" t="s">
        <v>231</v>
      </c>
      <c r="GX18" s="2" t="s">
        <v>148</v>
      </c>
      <c r="GY18" s="2" t="s">
        <v>160</v>
      </c>
      <c r="GZ18" s="2" t="s">
        <v>160</v>
      </c>
      <c r="HA18" s="2" t="s">
        <v>148</v>
      </c>
      <c r="HB18" s="4"/>
      <c r="HC18" s="8"/>
      <c r="HD18" s="4"/>
      <c r="HE18" s="8"/>
      <c r="HF18" s="7"/>
      <c r="HG18" s="7"/>
      <c r="HH18" s="2" t="s">
        <v>233</v>
      </c>
      <c r="HI18" s="2" t="s">
        <v>170</v>
      </c>
      <c r="HJ18" s="2" t="s">
        <v>148</v>
      </c>
      <c r="HK18" s="2" t="s">
        <v>148</v>
      </c>
      <c r="HL18" s="2" t="s">
        <v>160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184</v>
      </c>
      <c r="HV18" s="2" t="s">
        <v>170</v>
      </c>
      <c r="HW18" s="2" t="s">
        <v>148</v>
      </c>
      <c r="HX18" s="2" t="s">
        <v>148</v>
      </c>
      <c r="HY18" s="2" t="s">
        <v>160</v>
      </c>
      <c r="HZ18" s="2" t="s">
        <v>160</v>
      </c>
      <c r="IA18" s="2" t="s">
        <v>148</v>
      </c>
      <c r="IB18" s="4"/>
      <c r="IC18" s="8"/>
      <c r="ID18" s="4"/>
      <c r="IE18" s="8"/>
      <c r="IF18" s="7"/>
      <c r="IG18" s="7"/>
      <c r="IH18" s="2" t="s">
        <v>157</v>
      </c>
      <c r="II18" s="2" t="s">
        <v>170</v>
      </c>
      <c r="IJ18" s="2" t="s">
        <v>277</v>
      </c>
      <c r="IK18" s="2" t="s">
        <v>148</v>
      </c>
      <c r="IL18" s="2" t="s">
        <v>160</v>
      </c>
      <c r="IM18" s="2" t="s">
        <v>160</v>
      </c>
      <c r="IN18" s="2" t="s">
        <v>148</v>
      </c>
      <c r="IO18" s="4"/>
      <c r="IP18" s="8"/>
      <c r="IQ18" s="4"/>
      <c r="IR18" s="8"/>
      <c r="IS18" s="7"/>
      <c r="IT18" s="7"/>
      <c r="IU18" s="2" t="s">
        <v>233</v>
      </c>
      <c r="IV18" s="2" t="s">
        <v>170</v>
      </c>
      <c r="IW18" s="2" t="s">
        <v>148</v>
      </c>
      <c r="IX18" s="2" t="s">
        <v>148</v>
      </c>
      <c r="IY18" s="2" t="s">
        <v>160</v>
      </c>
      <c r="IZ18" s="2" t="s">
        <v>160</v>
      </c>
      <c r="JA18" s="2" t="s">
        <v>148</v>
      </c>
      <c r="JB18" s="4"/>
      <c r="JC18" s="8"/>
      <c r="JD18" s="4"/>
      <c r="JE18" s="8"/>
      <c r="JF18" s="7"/>
      <c r="JG18" s="7"/>
      <c r="JH18" s="2" t="s">
        <v>184</v>
      </c>
      <c r="JI18" s="2" t="s">
        <v>170</v>
      </c>
      <c r="JJ18" s="2" t="s">
        <v>148</v>
      </c>
      <c r="JK18" s="2" t="s">
        <v>148</v>
      </c>
      <c r="JL18" s="2" t="s">
        <v>160</v>
      </c>
      <c r="JM18" s="2" t="s">
        <v>160</v>
      </c>
      <c r="JN18" s="2" t="s">
        <v>148</v>
      </c>
      <c r="JO18" s="4"/>
      <c r="JP18" s="8"/>
      <c r="JQ18" s="4"/>
      <c r="JR18" s="8"/>
      <c r="JS18" s="7"/>
      <c r="JT18" s="7"/>
      <c r="JU18" s="2" t="s">
        <v>184</v>
      </c>
      <c r="JV18" s="2" t="s">
        <v>170</v>
      </c>
      <c r="JW18" s="2" t="s">
        <v>148</v>
      </c>
      <c r="JX18" s="2" t="s">
        <v>148</v>
      </c>
      <c r="JY18" s="2" t="s">
        <v>160</v>
      </c>
      <c r="JZ18" s="2" t="s">
        <v>160</v>
      </c>
      <c r="KA18" s="2" t="s">
        <v>148</v>
      </c>
      <c r="KB18" s="4"/>
      <c r="KC18" s="8"/>
      <c r="KD18" s="4"/>
      <c r="KE18" s="8"/>
      <c r="KF18" s="7"/>
      <c r="KG18" s="7"/>
      <c r="KH18" s="2" t="s">
        <v>233</v>
      </c>
      <c r="KI18" s="2" t="s">
        <v>170</v>
      </c>
      <c r="KJ18" s="2" t="s">
        <v>148</v>
      </c>
      <c r="KK18" s="2" t="s">
        <v>148</v>
      </c>
      <c r="KL18" s="2" t="s">
        <v>160</v>
      </c>
      <c r="KM18" s="2" t="s">
        <v>160</v>
      </c>
      <c r="KN18" s="2" t="s">
        <v>148</v>
      </c>
      <c r="KO18" s="4"/>
      <c r="KP18" s="8"/>
      <c r="KQ18" s="4"/>
      <c r="KR18" s="8"/>
      <c r="KS18" s="7"/>
      <c r="KT18" s="7"/>
      <c r="KU18" s="2" t="s">
        <v>184</v>
      </c>
      <c r="KV18" s="2" t="s">
        <v>170</v>
      </c>
      <c r="KW18" s="2" t="s">
        <v>148</v>
      </c>
      <c r="KX18" s="2" t="s">
        <v>148</v>
      </c>
      <c r="KY18" s="2" t="s">
        <v>160</v>
      </c>
      <c r="KZ18" s="2" t="s">
        <v>160</v>
      </c>
      <c r="LA18" s="2" t="s">
        <v>148</v>
      </c>
      <c r="LB18" s="4"/>
      <c r="LC18" s="8"/>
      <c r="LD18" s="4"/>
      <c r="LE18" s="8"/>
      <c r="LF18" s="7"/>
      <c r="LG18" s="7"/>
      <c r="LH18" s="2" t="s">
        <v>157</v>
      </c>
      <c r="LI18" s="2" t="s">
        <v>170</v>
      </c>
      <c r="LJ18" s="2" t="s">
        <v>399</v>
      </c>
      <c r="LK18" s="2" t="s">
        <v>148</v>
      </c>
      <c r="LL18" s="2" t="s">
        <v>160</v>
      </c>
      <c r="LM18" s="2" t="s">
        <v>160</v>
      </c>
      <c r="LN18" s="2" t="s">
        <v>148</v>
      </c>
      <c r="LO18" s="4"/>
      <c r="LP18" s="8"/>
      <c r="LQ18" s="4"/>
      <c r="LR18" s="8"/>
      <c r="LS18" s="7"/>
      <c r="LT18" s="7"/>
      <c r="LU18" s="2" t="s">
        <v>184</v>
      </c>
      <c r="LV18" s="2" t="s">
        <v>170</v>
      </c>
      <c r="LW18" s="2" t="s">
        <v>148</v>
      </c>
      <c r="LX18" s="2" t="s">
        <v>148</v>
      </c>
      <c r="LY18" s="2" t="s">
        <v>160</v>
      </c>
      <c r="LZ18" s="2" t="s">
        <v>160</v>
      </c>
      <c r="MA18" s="2" t="s">
        <v>148</v>
      </c>
      <c r="MB18" s="4"/>
      <c r="MC18" s="8"/>
      <c r="MD18" s="4"/>
      <c r="ME18" s="8"/>
      <c r="MF18" s="7"/>
      <c r="MG18" s="7"/>
      <c r="MH18" s="2" t="s">
        <v>233</v>
      </c>
      <c r="MI18" s="2" t="s">
        <v>170</v>
      </c>
      <c r="MJ18" s="2" t="s">
        <v>148</v>
      </c>
      <c r="MK18" s="2" t="s">
        <v>148</v>
      </c>
      <c r="ML18" s="2" t="s">
        <v>160</v>
      </c>
      <c r="MM18" s="2" t="s">
        <v>160</v>
      </c>
      <c r="MN18" s="2" t="s">
        <v>148</v>
      </c>
      <c r="MO18" s="4"/>
      <c r="MP18" s="8"/>
      <c r="MQ18" s="4"/>
      <c r="MR18" s="8"/>
      <c r="MS18" s="7"/>
      <c r="MT18" s="7"/>
      <c r="MU18" s="2" t="s">
        <v>233</v>
      </c>
      <c r="MV18" s="2" t="s">
        <v>170</v>
      </c>
      <c r="MW18" s="2" t="s">
        <v>148</v>
      </c>
      <c r="MX18" s="2" t="s">
        <v>148</v>
      </c>
      <c r="MY18" s="2" t="s">
        <v>160</v>
      </c>
      <c r="MZ18" s="2" t="s">
        <v>160</v>
      </c>
      <c r="NA18" s="2" t="s">
        <v>148</v>
      </c>
      <c r="NB18" s="4"/>
      <c r="NC18" s="8"/>
      <c r="ND18" s="4"/>
      <c r="NE18" s="8"/>
      <c r="NF18" s="7"/>
      <c r="NG18" s="7"/>
      <c r="NH18" s="2" t="s">
        <v>233</v>
      </c>
      <c r="NI18" s="2" t="s">
        <v>170</v>
      </c>
      <c r="NJ18" s="2" t="s">
        <v>148</v>
      </c>
      <c r="NK18" s="2" t="s">
        <v>148</v>
      </c>
      <c r="NL18" s="2" t="s">
        <v>160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233</v>
      </c>
      <c r="NV18" s="2" t="s">
        <v>170</v>
      </c>
      <c r="NW18" s="2" t="s">
        <v>148</v>
      </c>
      <c r="NX18" s="2" t="s">
        <v>148</v>
      </c>
      <c r="NY18" s="2" t="s">
        <v>160</v>
      </c>
      <c r="NZ18" s="2" t="s">
        <v>160</v>
      </c>
      <c r="OA18" s="2" t="s">
        <v>148</v>
      </c>
      <c r="OB18" s="4"/>
      <c r="OC18" s="8"/>
      <c r="OD18" s="4"/>
      <c r="OE18" s="8"/>
      <c r="OF18" s="7"/>
      <c r="OG18" s="7"/>
      <c r="OH18" s="2" t="s">
        <v>184</v>
      </c>
      <c r="OI18" s="2" t="s">
        <v>170</v>
      </c>
      <c r="OJ18" s="2" t="s">
        <v>148</v>
      </c>
      <c r="OK18" s="2" t="s">
        <v>148</v>
      </c>
      <c r="OL18" s="2" t="s">
        <v>160</v>
      </c>
      <c r="OM18" s="2" t="s">
        <v>160</v>
      </c>
      <c r="ON18" s="2" t="s">
        <v>148</v>
      </c>
      <c r="OO18" s="4"/>
      <c r="OP18" s="8"/>
      <c r="OQ18" s="4"/>
      <c r="OR18" s="8"/>
      <c r="OS18" s="7"/>
      <c r="OT18" s="7"/>
      <c r="OU18" s="2" t="s">
        <v>191</v>
      </c>
      <c r="OV18" s="2" t="s">
        <v>170</v>
      </c>
      <c r="OW18" s="2" t="s">
        <v>148</v>
      </c>
      <c r="OX18" s="2" t="s">
        <v>148</v>
      </c>
      <c r="OY18" s="2" t="s">
        <v>160</v>
      </c>
      <c r="OZ18" s="2" t="s">
        <v>160</v>
      </c>
      <c r="PA18" s="2" t="s">
        <v>148</v>
      </c>
      <c r="PB18" s="4"/>
      <c r="PC18" s="8"/>
      <c r="PD18" s="4"/>
      <c r="PE18" s="8"/>
      <c r="PF18" s="7"/>
      <c r="PG18" s="7"/>
      <c r="PH18" s="2" t="s">
        <v>184</v>
      </c>
      <c r="PI18" s="2" t="s">
        <v>170</v>
      </c>
      <c r="PJ18" s="2" t="s">
        <v>148</v>
      </c>
      <c r="PK18" s="2" t="s">
        <v>148</v>
      </c>
      <c r="PL18" s="2" t="s">
        <v>160</v>
      </c>
      <c r="PM18" s="2" t="s">
        <v>160</v>
      </c>
      <c r="PN18" s="2" t="s">
        <v>148</v>
      </c>
      <c r="PO18" s="4"/>
      <c r="PP18" s="8"/>
      <c r="PQ18" s="4"/>
      <c r="PR18" s="8"/>
      <c r="PS18" s="7"/>
      <c r="PT18" s="7"/>
      <c r="PU18" s="2" t="s">
        <v>233</v>
      </c>
      <c r="PV18" s="2" t="s">
        <v>170</v>
      </c>
      <c r="PW18" s="2" t="s">
        <v>148</v>
      </c>
      <c r="PX18" s="2" t="s">
        <v>148</v>
      </c>
      <c r="PY18" s="2" t="s">
        <v>160</v>
      </c>
      <c r="PZ18" s="2" t="s">
        <v>160</v>
      </c>
      <c r="QA18" s="2" t="s">
        <v>148</v>
      </c>
      <c r="QB18" s="4"/>
      <c r="QC18" s="8"/>
      <c r="QD18" s="4"/>
      <c r="QE18" s="8"/>
      <c r="QF18" s="7"/>
      <c r="QG18" s="7"/>
      <c r="QH18" s="2" t="s">
        <v>233</v>
      </c>
      <c r="QI18" s="2" t="s">
        <v>170</v>
      </c>
      <c r="QJ18" s="2" t="s">
        <v>148</v>
      </c>
      <c r="QK18" s="2" t="s">
        <v>148</v>
      </c>
      <c r="QL18" s="2" t="s">
        <v>160</v>
      </c>
      <c r="QM18" s="2" t="s">
        <v>160</v>
      </c>
      <c r="QN18" s="2" t="s">
        <v>148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421</v>
      </c>
      <c r="B19" s="2" t="s">
        <v>137</v>
      </c>
      <c r="C19" s="2" t="s">
        <v>138</v>
      </c>
      <c r="D19" s="2" t="s">
        <v>139</v>
      </c>
      <c r="E19" s="2" t="s">
        <v>336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195</v>
      </c>
      <c r="K19" s="2" t="s">
        <v>216</v>
      </c>
      <c r="L19" s="3">
        <v>85.5</v>
      </c>
      <c r="M19" s="3">
        <v>89.78</v>
      </c>
      <c r="N19" s="3">
        <v>189.99</v>
      </c>
      <c r="O19" s="2" t="s">
        <v>411</v>
      </c>
      <c r="P19" s="2" t="s">
        <v>412</v>
      </c>
      <c r="Q19" s="2" t="s">
        <v>147</v>
      </c>
      <c r="R19" s="2" t="s">
        <v>148</v>
      </c>
      <c r="S19" s="2" t="s">
        <v>413</v>
      </c>
      <c r="T19" s="2" t="s">
        <v>259</v>
      </c>
      <c r="U19" s="2" t="s">
        <v>151</v>
      </c>
      <c r="V19" s="2" t="s">
        <v>152</v>
      </c>
      <c r="W19" s="2" t="s">
        <v>414</v>
      </c>
      <c r="X19" s="2" t="s">
        <v>154</v>
      </c>
      <c r="Y19" s="2" t="s">
        <v>382</v>
      </c>
      <c r="Z19" s="4"/>
      <c r="AA19" s="4">
        <f>=ROUNDDOWN({0},0)</f>
      </c>
      <c r="AB19" s="5">
        <v>0.1</v>
      </c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</v>
      </c>
      <c r="AS19" s="8">
        <v>96.96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157</v>
      </c>
      <c r="BV19" s="2" t="s">
        <v>170</v>
      </c>
      <c r="BW19" s="2" t="s">
        <v>384</v>
      </c>
      <c r="BX19" s="2" t="s">
        <v>422</v>
      </c>
      <c r="BY19" s="2" t="s">
        <v>160</v>
      </c>
      <c r="BZ19" s="2" t="s">
        <v>160</v>
      </c>
      <c r="CA19" s="2" t="s">
        <v>148</v>
      </c>
      <c r="CB19" s="4"/>
      <c r="CC19" s="8"/>
      <c r="CD19" s="4"/>
      <c r="CE19" s="8"/>
      <c r="CF19" s="7"/>
      <c r="CG19" s="7"/>
      <c r="CH19" s="2" t="s">
        <v>157</v>
      </c>
      <c r="CI19" s="2" t="s">
        <v>170</v>
      </c>
      <c r="CJ19" s="2" t="s">
        <v>386</v>
      </c>
      <c r="CK19" s="2" t="s">
        <v>423</v>
      </c>
      <c r="CL19" s="2" t="s">
        <v>160</v>
      </c>
      <c r="CM19" s="2" t="s">
        <v>160</v>
      </c>
      <c r="CN19" s="2" t="s">
        <v>148</v>
      </c>
      <c r="CO19" s="4"/>
      <c r="CP19" s="8"/>
      <c r="CQ19" s="4"/>
      <c r="CR19" s="8"/>
      <c r="CS19" s="7"/>
      <c r="CT19" s="7"/>
      <c r="CU19" s="2" t="s">
        <v>157</v>
      </c>
      <c r="CV19" s="2" t="s">
        <v>170</v>
      </c>
      <c r="CW19" s="2" t="s">
        <v>388</v>
      </c>
      <c r="CX19" s="2" t="s">
        <v>389</v>
      </c>
      <c r="CY19" s="2" t="s">
        <v>160</v>
      </c>
      <c r="CZ19" s="2" t="s">
        <v>160</v>
      </c>
      <c r="DA19" s="2" t="s">
        <v>148</v>
      </c>
      <c r="DB19" s="4"/>
      <c r="DC19" s="8"/>
      <c r="DD19" s="4"/>
      <c r="DE19" s="8"/>
      <c r="DF19" s="7"/>
      <c r="DG19" s="7"/>
      <c r="DH19" s="2" t="s">
        <v>157</v>
      </c>
      <c r="DI19" s="2" t="s">
        <v>170</v>
      </c>
      <c r="DJ19" s="2" t="s">
        <v>390</v>
      </c>
      <c r="DK19" s="2" t="s">
        <v>424</v>
      </c>
      <c r="DL19" s="2" t="s">
        <v>160</v>
      </c>
      <c r="DM19" s="2" t="s">
        <v>160</v>
      </c>
      <c r="DN19" s="2" t="s">
        <v>148</v>
      </c>
      <c r="DO19" s="4"/>
      <c r="DP19" s="8"/>
      <c r="DQ19" s="4">
        <v>1</v>
      </c>
      <c r="DR19" s="8">
        <v>96.96</v>
      </c>
      <c r="DS19" s="7">
        <v>-1</v>
      </c>
      <c r="DT19" s="7">
        <v>-1</v>
      </c>
      <c r="DU19" s="2" t="s">
        <v>157</v>
      </c>
      <c r="DV19" s="2" t="s">
        <v>170</v>
      </c>
      <c r="DW19" s="2" t="s">
        <v>382</v>
      </c>
      <c r="DX19" s="2" t="s">
        <v>418</v>
      </c>
      <c r="DY19" s="2" t="s">
        <v>160</v>
      </c>
      <c r="DZ19" s="2" t="s">
        <v>160</v>
      </c>
      <c r="EA19" s="2" t="s">
        <v>148</v>
      </c>
      <c r="EB19" s="4"/>
      <c r="EC19" s="8"/>
      <c r="ED19" s="4"/>
      <c r="EE19" s="8"/>
      <c r="EF19" s="7"/>
      <c r="EG19" s="7"/>
      <c r="EH19" s="2" t="s">
        <v>157</v>
      </c>
      <c r="EI19" s="2" t="s">
        <v>170</v>
      </c>
      <c r="EJ19" s="2" t="s">
        <v>167</v>
      </c>
      <c r="EK19" s="2" t="s">
        <v>425</v>
      </c>
      <c r="EL19" s="2" t="s">
        <v>160</v>
      </c>
      <c r="EM19" s="2" t="s">
        <v>160</v>
      </c>
      <c r="EN19" s="2" t="s">
        <v>148</v>
      </c>
      <c r="EO19" s="4"/>
      <c r="EP19" s="8"/>
      <c r="EQ19" s="4"/>
      <c r="ER19" s="8"/>
      <c r="ES19" s="7"/>
      <c r="ET19" s="7"/>
      <c r="EU19" s="2" t="s">
        <v>157</v>
      </c>
      <c r="EV19" s="2" t="s">
        <v>170</v>
      </c>
      <c r="EW19" s="2" t="s">
        <v>148</v>
      </c>
      <c r="EX19" s="2" t="s">
        <v>426</v>
      </c>
      <c r="EY19" s="2" t="s">
        <v>160</v>
      </c>
      <c r="EZ19" s="2" t="s">
        <v>160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170</v>
      </c>
      <c r="FJ19" s="2" t="s">
        <v>172</v>
      </c>
      <c r="FK19" s="2" t="s">
        <v>148</v>
      </c>
      <c r="FL19" s="2" t="s">
        <v>160</v>
      </c>
      <c r="FM19" s="2" t="s">
        <v>160</v>
      </c>
      <c r="FN19" s="2" t="s">
        <v>148</v>
      </c>
      <c r="FO19" s="4"/>
      <c r="FP19" s="8"/>
      <c r="FQ19" s="4"/>
      <c r="FR19" s="8"/>
      <c r="FS19" s="7"/>
      <c r="FT19" s="7"/>
      <c r="FU19" s="2" t="s">
        <v>186</v>
      </c>
      <c r="FV19" s="2" t="s">
        <v>170</v>
      </c>
      <c r="FW19" s="2" t="s">
        <v>148</v>
      </c>
      <c r="FX19" s="2" t="s">
        <v>148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157</v>
      </c>
      <c r="GI19" s="2" t="s">
        <v>170</v>
      </c>
      <c r="GJ19" s="2" t="s">
        <v>382</v>
      </c>
      <c r="GK19" s="2" t="s">
        <v>427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157</v>
      </c>
      <c r="GV19" s="2" t="s">
        <v>170</v>
      </c>
      <c r="GW19" s="2" t="s">
        <v>231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233</v>
      </c>
      <c r="HI19" s="2" t="s">
        <v>170</v>
      </c>
      <c r="HJ19" s="2" t="s">
        <v>148</v>
      </c>
      <c r="HK19" s="2" t="s">
        <v>148</v>
      </c>
      <c r="HL19" s="2" t="s">
        <v>160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184</v>
      </c>
      <c r="HV19" s="2" t="s">
        <v>170</v>
      </c>
      <c r="HW19" s="2" t="s">
        <v>148</v>
      </c>
      <c r="HX19" s="2" t="s">
        <v>148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157</v>
      </c>
      <c r="II19" s="2" t="s">
        <v>170</v>
      </c>
      <c r="IJ19" s="2" t="s">
        <v>277</v>
      </c>
      <c r="IK19" s="2" t="s">
        <v>148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233</v>
      </c>
      <c r="IV19" s="2" t="s">
        <v>170</v>
      </c>
      <c r="IW19" s="2" t="s">
        <v>148</v>
      </c>
      <c r="IX19" s="2" t="s">
        <v>148</v>
      </c>
      <c r="IY19" s="2" t="s">
        <v>160</v>
      </c>
      <c r="IZ19" s="2" t="s">
        <v>160</v>
      </c>
      <c r="JA19" s="2" t="s">
        <v>148</v>
      </c>
      <c r="JB19" s="4"/>
      <c r="JC19" s="8"/>
      <c r="JD19" s="4"/>
      <c r="JE19" s="8"/>
      <c r="JF19" s="7"/>
      <c r="JG19" s="7"/>
      <c r="JH19" s="2" t="s">
        <v>184</v>
      </c>
      <c r="JI19" s="2" t="s">
        <v>170</v>
      </c>
      <c r="JJ19" s="2" t="s">
        <v>148</v>
      </c>
      <c r="JK19" s="2" t="s">
        <v>148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184</v>
      </c>
      <c r="JV19" s="2" t="s">
        <v>170</v>
      </c>
      <c r="JW19" s="2" t="s">
        <v>148</v>
      </c>
      <c r="JX19" s="2" t="s">
        <v>148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233</v>
      </c>
      <c r="KI19" s="2" t="s">
        <v>170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184</v>
      </c>
      <c r="KV19" s="2" t="s">
        <v>170</v>
      </c>
      <c r="KW19" s="2" t="s">
        <v>148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157</v>
      </c>
      <c r="LI19" s="2" t="s">
        <v>170</v>
      </c>
      <c r="LJ19" s="2" t="s">
        <v>399</v>
      </c>
      <c r="LK19" s="2" t="s">
        <v>428</v>
      </c>
      <c r="LL19" s="2" t="s">
        <v>160</v>
      </c>
      <c r="LM19" s="2" t="s">
        <v>160</v>
      </c>
      <c r="LN19" s="2" t="s">
        <v>148</v>
      </c>
      <c r="LO19" s="4"/>
      <c r="LP19" s="8"/>
      <c r="LQ19" s="4"/>
      <c r="LR19" s="8"/>
      <c r="LS19" s="7"/>
      <c r="LT19" s="7"/>
      <c r="LU19" s="2" t="s">
        <v>184</v>
      </c>
      <c r="LV19" s="2" t="s">
        <v>170</v>
      </c>
      <c r="LW19" s="2" t="s">
        <v>148</v>
      </c>
      <c r="LX19" s="2" t="s">
        <v>148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233</v>
      </c>
      <c r="MI19" s="2" t="s">
        <v>170</v>
      </c>
      <c r="MJ19" s="2" t="s">
        <v>148</v>
      </c>
      <c r="MK19" s="2" t="s">
        <v>148</v>
      </c>
      <c r="ML19" s="2" t="s">
        <v>160</v>
      </c>
      <c r="MM19" s="2" t="s">
        <v>160</v>
      </c>
      <c r="MN19" s="2" t="s">
        <v>148</v>
      </c>
      <c r="MO19" s="4"/>
      <c r="MP19" s="8"/>
      <c r="MQ19" s="4"/>
      <c r="MR19" s="8"/>
      <c r="MS19" s="7"/>
      <c r="MT19" s="7"/>
      <c r="MU19" s="2" t="s">
        <v>233</v>
      </c>
      <c r="MV19" s="2" t="s">
        <v>170</v>
      </c>
      <c r="MW19" s="2" t="s">
        <v>148</v>
      </c>
      <c r="MX19" s="2" t="s">
        <v>148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233</v>
      </c>
      <c r="NI19" s="2" t="s">
        <v>170</v>
      </c>
      <c r="NJ19" s="2" t="s">
        <v>148</v>
      </c>
      <c r="NK19" s="2" t="s">
        <v>148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233</v>
      </c>
      <c r="NV19" s="2" t="s">
        <v>170</v>
      </c>
      <c r="NW19" s="2" t="s">
        <v>148</v>
      </c>
      <c r="NX19" s="2" t="s">
        <v>148</v>
      </c>
      <c r="NY19" s="2" t="s">
        <v>160</v>
      </c>
      <c r="NZ19" s="2" t="s">
        <v>160</v>
      </c>
      <c r="OA19" s="2" t="s">
        <v>148</v>
      </c>
      <c r="OB19" s="4"/>
      <c r="OC19" s="8"/>
      <c r="OD19" s="4"/>
      <c r="OE19" s="8"/>
      <c r="OF19" s="7"/>
      <c r="OG19" s="7"/>
      <c r="OH19" s="2" t="s">
        <v>184</v>
      </c>
      <c r="OI19" s="2" t="s">
        <v>170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/>
      <c r="OP19" s="8"/>
      <c r="OQ19" s="4"/>
      <c r="OR19" s="8"/>
      <c r="OS19" s="7"/>
      <c r="OT19" s="7"/>
      <c r="OU19" s="2" t="s">
        <v>191</v>
      </c>
      <c r="OV19" s="2" t="s">
        <v>170</v>
      </c>
      <c r="OW19" s="2" t="s">
        <v>148</v>
      </c>
      <c r="OX19" s="2" t="s">
        <v>148</v>
      </c>
      <c r="OY19" s="2" t="s">
        <v>160</v>
      </c>
      <c r="OZ19" s="2" t="s">
        <v>160</v>
      </c>
      <c r="PA19" s="2" t="s">
        <v>148</v>
      </c>
      <c r="PB19" s="4"/>
      <c r="PC19" s="8"/>
      <c r="PD19" s="4"/>
      <c r="PE19" s="8"/>
      <c r="PF19" s="7"/>
      <c r="PG19" s="7"/>
      <c r="PH19" s="2" t="s">
        <v>184</v>
      </c>
      <c r="PI19" s="2" t="s">
        <v>170</v>
      </c>
      <c r="PJ19" s="2" t="s">
        <v>148</v>
      </c>
      <c r="PK19" s="2" t="s">
        <v>148</v>
      </c>
      <c r="PL19" s="2" t="s">
        <v>160</v>
      </c>
      <c r="PM19" s="2" t="s">
        <v>160</v>
      </c>
      <c r="PN19" s="2" t="s">
        <v>148</v>
      </c>
      <c r="PO19" s="4"/>
      <c r="PP19" s="8"/>
      <c r="PQ19" s="4"/>
      <c r="PR19" s="8"/>
      <c r="PS19" s="7"/>
      <c r="PT19" s="7"/>
      <c r="PU19" s="2" t="s">
        <v>233</v>
      </c>
      <c r="PV19" s="2" t="s">
        <v>170</v>
      </c>
      <c r="PW19" s="2" t="s">
        <v>148</v>
      </c>
      <c r="PX19" s="2" t="s">
        <v>148</v>
      </c>
      <c r="PY19" s="2" t="s">
        <v>160</v>
      </c>
      <c r="PZ19" s="2" t="s">
        <v>160</v>
      </c>
      <c r="QA19" s="2" t="s">
        <v>148</v>
      </c>
      <c r="QB19" s="4"/>
      <c r="QC19" s="8"/>
      <c r="QD19" s="4"/>
      <c r="QE19" s="8"/>
      <c r="QF19" s="7"/>
      <c r="QG19" s="7"/>
      <c r="QH19" s="2" t="s">
        <v>233</v>
      </c>
      <c r="QI19" s="2" t="s">
        <v>170</v>
      </c>
      <c r="QJ19" s="2" t="s">
        <v>148</v>
      </c>
      <c r="QK19" s="2" t="s">
        <v>148</v>
      </c>
      <c r="QL19" s="2" t="s">
        <v>160</v>
      </c>
      <c r="QM19" s="2" t="s">
        <v>160</v>
      </c>
      <c r="QN19" s="2" t="s">
        <v>148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429</v>
      </c>
      <c r="B20" s="2" t="s">
        <v>137</v>
      </c>
      <c r="C20" s="2" t="s">
        <v>138</v>
      </c>
      <c r="D20" s="2" t="s">
        <v>139</v>
      </c>
      <c r="E20" s="2" t="s">
        <v>430</v>
      </c>
      <c r="F20" s="2" t="s">
        <v>431</v>
      </c>
      <c r="G20" s="2" t="s">
        <v>148</v>
      </c>
      <c r="H20" s="2" t="s">
        <v>148</v>
      </c>
      <c r="I20" s="2" t="s">
        <v>148</v>
      </c>
      <c r="J20" s="2" t="s">
        <v>432</v>
      </c>
      <c r="K20" s="2" t="s">
        <v>338</v>
      </c>
      <c r="L20" s="3"/>
      <c r="M20" s="3"/>
      <c r="N20" s="3"/>
      <c r="O20" s="2" t="s">
        <v>411</v>
      </c>
      <c r="P20" s="2" t="s">
        <v>148</v>
      </c>
      <c r="Q20" s="2" t="s">
        <v>148</v>
      </c>
      <c r="R20" s="2" t="s">
        <v>25</v>
      </c>
      <c r="S20" s="2" t="s">
        <v>148</v>
      </c>
      <c r="T20" s="2" t="s">
        <v>148</v>
      </c>
      <c r="U20" s="2" t="s">
        <v>148</v>
      </c>
      <c r="V20" s="2" t="s">
        <v>148</v>
      </c>
      <c r="W20" s="2" t="s">
        <v>148</v>
      </c>
      <c r="X20" s="2" t="s">
        <v>148</v>
      </c>
      <c r="Y20" s="2" t="s">
        <v>148</v>
      </c>
      <c r="Z20" s="4"/>
      <c r="AA20" s="4">
        <f>=ROUNDDOWN({0},0)</f>
      </c>
      <c r="AB20" s="5"/>
      <c r="AC20" s="2" t="s">
        <v>148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/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148</v>
      </c>
      <c r="BW20" s="2" t="s">
        <v>148</v>
      </c>
      <c r="BX20" s="2" t="s">
        <v>148</v>
      </c>
      <c r="BY20" s="2" t="s">
        <v>148</v>
      </c>
      <c r="BZ20" s="2" t="s">
        <v>148</v>
      </c>
      <c r="CA20" s="2" t="s">
        <v>148</v>
      </c>
      <c r="CB20" s="4"/>
      <c r="CC20" s="8"/>
      <c r="CD20" s="4"/>
      <c r="CE20" s="8"/>
      <c r="CF20" s="7"/>
      <c r="CG20" s="7"/>
      <c r="CH20" s="2" t="s">
        <v>148</v>
      </c>
      <c r="CI20" s="2" t="s">
        <v>148</v>
      </c>
      <c r="CJ20" s="2" t="s">
        <v>148</v>
      </c>
      <c r="CK20" s="2" t="s">
        <v>148</v>
      </c>
      <c r="CL20" s="2" t="s">
        <v>148</v>
      </c>
      <c r="CM20" s="2" t="s">
        <v>148</v>
      </c>
      <c r="CN20" s="2" t="s">
        <v>148</v>
      </c>
      <c r="CO20" s="4"/>
      <c r="CP20" s="8"/>
      <c r="CQ20" s="4"/>
      <c r="CR20" s="8"/>
      <c r="CS20" s="7"/>
      <c r="CT20" s="7"/>
      <c r="CU20" s="2" t="s">
        <v>148</v>
      </c>
      <c r="CV20" s="2" t="s">
        <v>148</v>
      </c>
      <c r="CW20" s="2" t="s">
        <v>148</v>
      </c>
      <c r="CX20" s="2" t="s">
        <v>148</v>
      </c>
      <c r="CY20" s="2" t="s">
        <v>148</v>
      </c>
      <c r="CZ20" s="2" t="s">
        <v>148</v>
      </c>
      <c r="DA20" s="2" t="s">
        <v>148</v>
      </c>
      <c r="DB20" s="4"/>
      <c r="DC20" s="8"/>
      <c r="DD20" s="4"/>
      <c r="DE20" s="8"/>
      <c r="DF20" s="7"/>
      <c r="DG20" s="7"/>
      <c r="DH20" s="2" t="s">
        <v>148</v>
      </c>
      <c r="DI20" s="2" t="s">
        <v>148</v>
      </c>
      <c r="DJ20" s="2" t="s">
        <v>148</v>
      </c>
      <c r="DK20" s="2" t="s">
        <v>148</v>
      </c>
      <c r="DL20" s="2" t="s">
        <v>148</v>
      </c>
      <c r="DM20" s="2" t="s">
        <v>148</v>
      </c>
      <c r="DN20" s="2" t="s">
        <v>148</v>
      </c>
      <c r="DO20" s="4"/>
      <c r="DP20" s="8"/>
      <c r="DQ20" s="4"/>
      <c r="DR20" s="8"/>
      <c r="DS20" s="7"/>
      <c r="DT20" s="7"/>
      <c r="DU20" s="2" t="s">
        <v>148</v>
      </c>
      <c r="DV20" s="2" t="s">
        <v>148</v>
      </c>
      <c r="DW20" s="2" t="s">
        <v>148</v>
      </c>
      <c r="DX20" s="2" t="s">
        <v>148</v>
      </c>
      <c r="DY20" s="2" t="s">
        <v>148</v>
      </c>
      <c r="DZ20" s="2" t="s">
        <v>148</v>
      </c>
      <c r="EA20" s="2" t="s">
        <v>148</v>
      </c>
      <c r="EB20" s="4"/>
      <c r="EC20" s="8"/>
      <c r="ED20" s="4"/>
      <c r="EE20" s="8"/>
      <c r="EF20" s="7"/>
      <c r="EG20" s="7"/>
      <c r="EH20" s="2" t="s">
        <v>148</v>
      </c>
      <c r="EI20" s="2" t="s">
        <v>148</v>
      </c>
      <c r="EJ20" s="2" t="s">
        <v>148</v>
      </c>
      <c r="EK20" s="2" t="s">
        <v>148</v>
      </c>
      <c r="EL20" s="2" t="s">
        <v>148</v>
      </c>
      <c r="EM20" s="2" t="s">
        <v>148</v>
      </c>
      <c r="EN20" s="2" t="s">
        <v>148</v>
      </c>
      <c r="EO20" s="4"/>
      <c r="EP20" s="8"/>
      <c r="EQ20" s="4"/>
      <c r="ER20" s="8"/>
      <c r="ES20" s="7"/>
      <c r="ET20" s="7"/>
      <c r="EU20" s="2" t="s">
        <v>148</v>
      </c>
      <c r="EV20" s="2" t="s">
        <v>148</v>
      </c>
      <c r="EW20" s="2" t="s">
        <v>148</v>
      </c>
      <c r="EX20" s="2" t="s">
        <v>148</v>
      </c>
      <c r="EY20" s="2" t="s">
        <v>148</v>
      </c>
      <c r="EZ20" s="2" t="s">
        <v>148</v>
      </c>
      <c r="FA20" s="2" t="s">
        <v>148</v>
      </c>
      <c r="FB20" s="4"/>
      <c r="FC20" s="8"/>
      <c r="FD20" s="4"/>
      <c r="FE20" s="8"/>
      <c r="FF20" s="7"/>
      <c r="FG20" s="7"/>
      <c r="FH20" s="2" t="s">
        <v>148</v>
      </c>
      <c r="FI20" s="2" t="s">
        <v>148</v>
      </c>
      <c r="FJ20" s="2" t="s">
        <v>148</v>
      </c>
      <c r="FK20" s="2" t="s">
        <v>148</v>
      </c>
      <c r="FL20" s="2" t="s">
        <v>148</v>
      </c>
      <c r="FM20" s="2" t="s">
        <v>148</v>
      </c>
      <c r="FN20" s="2" t="s">
        <v>148</v>
      </c>
      <c r="FO20" s="4"/>
      <c r="FP20" s="8"/>
      <c r="FQ20" s="4"/>
      <c r="FR20" s="8"/>
      <c r="FS20" s="7"/>
      <c r="FT20" s="7"/>
      <c r="FU20" s="2" t="s">
        <v>148</v>
      </c>
      <c r="FV20" s="2" t="s">
        <v>148</v>
      </c>
      <c r="FW20" s="2" t="s">
        <v>148</v>
      </c>
      <c r="FX20" s="2" t="s">
        <v>148</v>
      </c>
      <c r="FY20" s="2" t="s">
        <v>148</v>
      </c>
      <c r="FZ20" s="2" t="s">
        <v>148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/>
      <c r="QC20" s="8"/>
      <c r="QD20" s="4"/>
      <c r="QE20" s="8"/>
      <c r="QF20" s="7"/>
      <c r="QG20" s="7"/>
      <c r="QH20" s="2" t="s">
        <v>148</v>
      </c>
      <c r="QI20" s="2" t="s">
        <v>148</v>
      </c>
      <c r="QJ20" s="2" t="s">
        <v>148</v>
      </c>
      <c r="QK20" s="2" t="s">
        <v>148</v>
      </c>
      <c r="QL20" s="2" t="s">
        <v>148</v>
      </c>
      <c r="QM20" s="2" t="s">
        <v>148</v>
      </c>
      <c r="QN20" s="2" t="s">
        <v>148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433</v>
      </c>
      <c r="B21" s="2" t="s">
        <v>137</v>
      </c>
      <c r="C21" s="2" t="s">
        <v>138</v>
      </c>
      <c r="D21" s="2" t="s">
        <v>139</v>
      </c>
      <c r="E21" s="2" t="s">
        <v>430</v>
      </c>
      <c r="F21" s="2" t="s">
        <v>431</v>
      </c>
      <c r="G21" s="2" t="s">
        <v>148</v>
      </c>
      <c r="H21" s="2" t="s">
        <v>148</v>
      </c>
      <c r="I21" s="2" t="s">
        <v>148</v>
      </c>
      <c r="J21" s="2" t="s">
        <v>434</v>
      </c>
      <c r="K21" s="2" t="s">
        <v>338</v>
      </c>
      <c r="L21" s="3"/>
      <c r="M21" s="3"/>
      <c r="N21" s="3"/>
      <c r="O21" s="2" t="s">
        <v>411</v>
      </c>
      <c r="P21" s="2" t="s">
        <v>148</v>
      </c>
      <c r="Q21" s="2" t="s">
        <v>148</v>
      </c>
      <c r="R21" s="2" t="s">
        <v>25</v>
      </c>
      <c r="S21" s="2" t="s">
        <v>148</v>
      </c>
      <c r="T21" s="2" t="s">
        <v>148</v>
      </c>
      <c r="U21" s="2" t="s">
        <v>148</v>
      </c>
      <c r="V21" s="2" t="s">
        <v>148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148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148</v>
      </c>
      <c r="BW21" s="2" t="s">
        <v>148</v>
      </c>
      <c r="BX21" s="2" t="s">
        <v>148</v>
      </c>
      <c r="BY21" s="2" t="s">
        <v>148</v>
      </c>
      <c r="BZ21" s="2" t="s">
        <v>148</v>
      </c>
      <c r="CA21" s="2" t="s">
        <v>148</v>
      </c>
      <c r="CB21" s="4"/>
      <c r="CC21" s="8"/>
      <c r="CD21" s="4"/>
      <c r="CE21" s="8"/>
      <c r="CF21" s="7"/>
      <c r="CG21" s="7"/>
      <c r="CH21" s="2" t="s">
        <v>148</v>
      </c>
      <c r="CI21" s="2" t="s">
        <v>148</v>
      </c>
      <c r="CJ21" s="2" t="s">
        <v>148</v>
      </c>
      <c r="CK21" s="2" t="s">
        <v>148</v>
      </c>
      <c r="CL21" s="2" t="s">
        <v>148</v>
      </c>
      <c r="CM21" s="2" t="s">
        <v>148</v>
      </c>
      <c r="CN21" s="2" t="s">
        <v>148</v>
      </c>
      <c r="CO21" s="4"/>
      <c r="CP21" s="8"/>
      <c r="CQ21" s="4"/>
      <c r="CR21" s="8"/>
      <c r="CS21" s="7"/>
      <c r="CT21" s="7"/>
      <c r="CU21" s="2" t="s">
        <v>148</v>
      </c>
      <c r="CV21" s="2" t="s">
        <v>148</v>
      </c>
      <c r="CW21" s="2" t="s">
        <v>148</v>
      </c>
      <c r="CX21" s="2" t="s">
        <v>148</v>
      </c>
      <c r="CY21" s="2" t="s">
        <v>148</v>
      </c>
      <c r="CZ21" s="2" t="s">
        <v>148</v>
      </c>
      <c r="DA21" s="2" t="s">
        <v>148</v>
      </c>
      <c r="DB21" s="4"/>
      <c r="DC21" s="8"/>
      <c r="DD21" s="4"/>
      <c r="DE21" s="8"/>
      <c r="DF21" s="7"/>
      <c r="DG21" s="7"/>
      <c r="DH21" s="2" t="s">
        <v>148</v>
      </c>
      <c r="DI21" s="2" t="s">
        <v>148</v>
      </c>
      <c r="DJ21" s="2" t="s">
        <v>148</v>
      </c>
      <c r="DK21" s="2" t="s">
        <v>148</v>
      </c>
      <c r="DL21" s="2" t="s">
        <v>148</v>
      </c>
      <c r="DM21" s="2" t="s">
        <v>148</v>
      </c>
      <c r="DN21" s="2" t="s">
        <v>148</v>
      </c>
      <c r="DO21" s="4"/>
      <c r="DP21" s="8"/>
      <c r="DQ21" s="4"/>
      <c r="DR21" s="8"/>
      <c r="DS21" s="7"/>
      <c r="DT21" s="7"/>
      <c r="DU21" s="2" t="s">
        <v>148</v>
      </c>
      <c r="DV21" s="2" t="s">
        <v>148</v>
      </c>
      <c r="DW21" s="2" t="s">
        <v>148</v>
      </c>
      <c r="DX21" s="2" t="s">
        <v>148</v>
      </c>
      <c r="DY21" s="2" t="s">
        <v>148</v>
      </c>
      <c r="DZ21" s="2" t="s">
        <v>148</v>
      </c>
      <c r="EA21" s="2" t="s">
        <v>148</v>
      </c>
      <c r="EB21" s="4"/>
      <c r="EC21" s="8"/>
      <c r="ED21" s="4"/>
      <c r="EE21" s="8"/>
      <c r="EF21" s="7"/>
      <c r="EG21" s="7"/>
      <c r="EH21" s="2" t="s">
        <v>148</v>
      </c>
      <c r="EI21" s="2" t="s">
        <v>148</v>
      </c>
      <c r="EJ21" s="2" t="s">
        <v>148</v>
      </c>
      <c r="EK21" s="2" t="s">
        <v>148</v>
      </c>
      <c r="EL21" s="2" t="s">
        <v>148</v>
      </c>
      <c r="EM21" s="2" t="s">
        <v>148</v>
      </c>
      <c r="EN21" s="2" t="s">
        <v>148</v>
      </c>
      <c r="EO21" s="4"/>
      <c r="EP21" s="8"/>
      <c r="EQ21" s="4"/>
      <c r="ER21" s="8"/>
      <c r="ES21" s="7"/>
      <c r="ET21" s="7"/>
      <c r="EU21" s="2" t="s">
        <v>148</v>
      </c>
      <c r="EV21" s="2" t="s">
        <v>148</v>
      </c>
      <c r="EW21" s="2" t="s">
        <v>148</v>
      </c>
      <c r="EX21" s="2" t="s">
        <v>148</v>
      </c>
      <c r="EY21" s="2" t="s">
        <v>148</v>
      </c>
      <c r="EZ21" s="2" t="s">
        <v>148</v>
      </c>
      <c r="FA21" s="2" t="s">
        <v>148</v>
      </c>
      <c r="FB21" s="4"/>
      <c r="FC21" s="8"/>
      <c r="FD21" s="4"/>
      <c r="FE21" s="8"/>
      <c r="FF21" s="7"/>
      <c r="FG21" s="7"/>
      <c r="FH21" s="2" t="s">
        <v>148</v>
      </c>
      <c r="FI21" s="2" t="s">
        <v>148</v>
      </c>
      <c r="FJ21" s="2" t="s">
        <v>148</v>
      </c>
      <c r="FK21" s="2" t="s">
        <v>148</v>
      </c>
      <c r="FL21" s="2" t="s">
        <v>148</v>
      </c>
      <c r="FM21" s="2" t="s">
        <v>148</v>
      </c>
      <c r="FN21" s="2" t="s">
        <v>148</v>
      </c>
      <c r="FO21" s="4"/>
      <c r="FP21" s="8"/>
      <c r="FQ21" s="4"/>
      <c r="FR21" s="8"/>
      <c r="FS21" s="7"/>
      <c r="FT21" s="7"/>
      <c r="FU21" s="2" t="s">
        <v>148</v>
      </c>
      <c r="FV21" s="2" t="s">
        <v>148</v>
      </c>
      <c r="FW21" s="2" t="s">
        <v>148</v>
      </c>
      <c r="FX21" s="2" t="s">
        <v>148</v>
      </c>
      <c r="FY21" s="2" t="s">
        <v>148</v>
      </c>
      <c r="FZ21" s="2" t="s">
        <v>148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8"/>
      <c r="PD21" s="4"/>
      <c r="PE21" s="8"/>
      <c r="PF21" s="7"/>
      <c r="PG21" s="7"/>
      <c r="PH21" s="2" t="s">
        <v>148</v>
      </c>
      <c r="PI21" s="2" t="s">
        <v>148</v>
      </c>
      <c r="PJ21" s="2" t="s">
        <v>148</v>
      </c>
      <c r="PK21" s="2" t="s">
        <v>148</v>
      </c>
      <c r="PL21" s="2" t="s">
        <v>148</v>
      </c>
      <c r="PM21" s="2" t="s">
        <v>148</v>
      </c>
      <c r="PN21" s="2" t="s">
        <v>148</v>
      </c>
      <c r="PO21" s="4"/>
      <c r="PP21" s="8"/>
      <c r="PQ21" s="4"/>
      <c r="PR21" s="8"/>
      <c r="PS21" s="7"/>
      <c r="PT21" s="7"/>
      <c r="PU21" s="2" t="s">
        <v>148</v>
      </c>
      <c r="PV21" s="2" t="s">
        <v>148</v>
      </c>
      <c r="PW21" s="2" t="s">
        <v>148</v>
      </c>
      <c r="PX21" s="2" t="s">
        <v>148</v>
      </c>
      <c r="PY21" s="2" t="s">
        <v>148</v>
      </c>
      <c r="PZ21" s="2" t="s">
        <v>148</v>
      </c>
      <c r="QA21" s="2" t="s">
        <v>148</v>
      </c>
      <c r="QB21" s="4"/>
      <c r="QC21" s="8"/>
      <c r="QD21" s="4"/>
      <c r="QE21" s="8"/>
      <c r="QF21" s="7"/>
      <c r="QG21" s="7"/>
      <c r="QH21" s="2" t="s">
        <v>148</v>
      </c>
      <c r="QI21" s="2" t="s">
        <v>148</v>
      </c>
      <c r="QJ21" s="2" t="s">
        <v>148</v>
      </c>
      <c r="QK21" s="2" t="s">
        <v>148</v>
      </c>
      <c r="QL21" s="2" t="s">
        <v>148</v>
      </c>
      <c r="QM21" s="2" t="s">
        <v>148</v>
      </c>
      <c r="QN21" s="2" t="s">
        <v>148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435</v>
      </c>
      <c r="B22" s="2" t="s">
        <v>137</v>
      </c>
      <c r="C22" s="2" t="s">
        <v>138</v>
      </c>
      <c r="D22" s="2" t="s">
        <v>436</v>
      </c>
      <c r="E22" s="2" t="s">
        <v>437</v>
      </c>
      <c r="F22" s="2" t="s">
        <v>295</v>
      </c>
      <c r="G22" s="2" t="s">
        <v>295</v>
      </c>
      <c r="H22" s="2" t="s">
        <v>295</v>
      </c>
      <c r="I22" s="2" t="s">
        <v>438</v>
      </c>
      <c r="J22" s="2" t="s">
        <v>143</v>
      </c>
      <c r="K22" s="2" t="s">
        <v>297</v>
      </c>
      <c r="L22" s="3">
        <v>75.2</v>
      </c>
      <c r="M22" s="3">
        <v>78.96</v>
      </c>
      <c r="N22" s="3">
        <v>159.99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298</v>
      </c>
      <c r="T22" s="2" t="s">
        <v>150</v>
      </c>
      <c r="U22" s="2" t="s">
        <v>151</v>
      </c>
      <c r="V22" s="2" t="s">
        <v>299</v>
      </c>
      <c r="W22" s="2" t="s">
        <v>154</v>
      </c>
      <c r="X22" s="2" t="s">
        <v>148</v>
      </c>
      <c r="Y22" s="2" t="s">
        <v>300</v>
      </c>
      <c r="Z22" s="4">
        <v>119</v>
      </c>
      <c r="AA22" s="4">
        <f>=ROUNDDOWN(15.6578947368421,0)</f>
      </c>
      <c r="AB22" s="5">
        <v>7.6</v>
      </c>
      <c r="AC22" s="2" t="s">
        <v>301</v>
      </c>
      <c r="AD22" s="4">
        <v>75</v>
      </c>
      <c r="AE22" s="4">
        <v>75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5</v>
      </c>
      <c r="AQ22" s="8">
        <v>370.6</v>
      </c>
      <c r="AR22" s="4">
        <v>6</v>
      </c>
      <c r="AS22" s="8">
        <v>476.34</v>
      </c>
      <c r="AT22" s="7">
        <v>-0.1667</v>
      </c>
      <c r="AU22" s="7">
        <v>-0.222</v>
      </c>
      <c r="AV22" s="4">
        <v>8</v>
      </c>
      <c r="AW22" s="8">
        <v>629.47</v>
      </c>
      <c r="AX22" s="4">
        <v>10</v>
      </c>
      <c r="AY22" s="8">
        <v>817.56</v>
      </c>
      <c r="AZ22" s="7">
        <v>-0.2</v>
      </c>
      <c r="BA22" s="7">
        <v>-0.2301</v>
      </c>
      <c r="BB22" s="7">
        <v>0.5887</v>
      </c>
      <c r="BC22" s="4">
        <v>8</v>
      </c>
      <c r="BD22" s="8">
        <v>629.47</v>
      </c>
      <c r="BE22" s="4">
        <v>10</v>
      </c>
      <c r="BF22" s="8">
        <v>817.56</v>
      </c>
      <c r="BG22" s="7">
        <v>-0.2</v>
      </c>
      <c r="BH22" s="7">
        <v>-0.2301</v>
      </c>
      <c r="BI22" s="7">
        <v>1</v>
      </c>
      <c r="BJ22" s="4">
        <v>5</v>
      </c>
      <c r="BK22" s="8">
        <v>370.6</v>
      </c>
      <c r="BL22" s="2" t="s">
        <v>439</v>
      </c>
      <c r="BM22" s="7">
        <v>1</v>
      </c>
      <c r="BN22" s="7">
        <v>1</v>
      </c>
      <c r="BO22" s="4">
        <v>4</v>
      </c>
      <c r="BP22" s="8">
        <v>294.4</v>
      </c>
      <c r="BQ22" s="4">
        <v>3</v>
      </c>
      <c r="BR22" s="8">
        <v>220.8</v>
      </c>
      <c r="BS22" s="7">
        <v>0.3333</v>
      </c>
      <c r="BT22" s="7">
        <v>0.3333</v>
      </c>
      <c r="BU22" s="2" t="s">
        <v>157</v>
      </c>
      <c r="BV22" s="2" t="s">
        <v>145</v>
      </c>
      <c r="BW22" s="2" t="s">
        <v>300</v>
      </c>
      <c r="BX22" s="2" t="s">
        <v>323</v>
      </c>
      <c r="BY22" s="2" t="s">
        <v>160</v>
      </c>
      <c r="BZ22" s="2" t="s">
        <v>160</v>
      </c>
      <c r="CA22" s="2" t="s">
        <v>148</v>
      </c>
      <c r="CB22" s="4">
        <v>1</v>
      </c>
      <c r="CC22" s="8">
        <v>76.2</v>
      </c>
      <c r="CD22" s="4"/>
      <c r="CE22" s="8"/>
      <c r="CF22" s="7"/>
      <c r="CG22" s="7"/>
      <c r="CH22" s="2" t="s">
        <v>157</v>
      </c>
      <c r="CI22" s="2" t="s">
        <v>145</v>
      </c>
      <c r="CJ22" s="2" t="s">
        <v>303</v>
      </c>
      <c r="CK22" s="2" t="s">
        <v>177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157</v>
      </c>
      <c r="CV22" s="2" t="s">
        <v>145</v>
      </c>
      <c r="CW22" s="2" t="s">
        <v>304</v>
      </c>
      <c r="CX22" s="2" t="s">
        <v>440</v>
      </c>
      <c r="CY22" s="2" t="s">
        <v>160</v>
      </c>
      <c r="CZ22" s="2" t="s">
        <v>160</v>
      </c>
      <c r="DA22" s="2" t="s">
        <v>148</v>
      </c>
      <c r="DB22" s="4"/>
      <c r="DC22" s="8"/>
      <c r="DD22" s="4"/>
      <c r="DE22" s="8"/>
      <c r="DF22" s="7"/>
      <c r="DG22" s="7"/>
      <c r="DH22" s="2" t="s">
        <v>157</v>
      </c>
      <c r="DI22" s="2" t="s">
        <v>145</v>
      </c>
      <c r="DJ22" s="2" t="s">
        <v>222</v>
      </c>
      <c r="DK22" s="2" t="s">
        <v>192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157</v>
      </c>
      <c r="DV22" s="2" t="s">
        <v>145</v>
      </c>
      <c r="DW22" s="2" t="s">
        <v>165</v>
      </c>
      <c r="DX22" s="2" t="s">
        <v>244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306</v>
      </c>
      <c r="EK22" s="2" t="s">
        <v>441</v>
      </c>
      <c r="EL22" s="2" t="s">
        <v>160</v>
      </c>
      <c r="EM22" s="2" t="s">
        <v>160</v>
      </c>
      <c r="EN22" s="2" t="s">
        <v>148</v>
      </c>
      <c r="EO22" s="4"/>
      <c r="EP22" s="8"/>
      <c r="EQ22" s="4">
        <v>3</v>
      </c>
      <c r="ER22" s="8">
        <v>255.54</v>
      </c>
      <c r="ES22" s="7">
        <v>-1</v>
      </c>
      <c r="ET22" s="7">
        <v>-1</v>
      </c>
      <c r="EU22" s="2" t="s">
        <v>157</v>
      </c>
      <c r="EV22" s="2" t="s">
        <v>145</v>
      </c>
      <c r="EW22" s="2" t="s">
        <v>148</v>
      </c>
      <c r="EX22" s="2" t="s">
        <v>442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172</v>
      </c>
      <c r="FK22" s="2" t="s">
        <v>148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169</v>
      </c>
      <c r="FV22" s="2" t="s">
        <v>170</v>
      </c>
      <c r="FW22" s="2" t="s">
        <v>206</v>
      </c>
      <c r="FX22" s="2" t="s">
        <v>443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157</v>
      </c>
      <c r="GI22" s="2" t="s">
        <v>145</v>
      </c>
      <c r="GJ22" s="2" t="s">
        <v>229</v>
      </c>
      <c r="GK22" s="2" t="s">
        <v>321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233</v>
      </c>
      <c r="GV22" s="2" t="s">
        <v>145</v>
      </c>
      <c r="GW22" s="2" t="s">
        <v>148</v>
      </c>
      <c r="GX22" s="2" t="s">
        <v>148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233</v>
      </c>
      <c r="HI22" s="2" t="s">
        <v>145</v>
      </c>
      <c r="HJ22" s="2" t="s">
        <v>148</v>
      </c>
      <c r="HK22" s="2" t="s">
        <v>148</v>
      </c>
      <c r="HL22" s="2" t="s">
        <v>160</v>
      </c>
      <c r="HM22" s="2" t="s">
        <v>160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145</v>
      </c>
      <c r="IJ22" s="2" t="s">
        <v>444</v>
      </c>
      <c r="IK22" s="2" t="s">
        <v>445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157</v>
      </c>
      <c r="IV22" s="2" t="s">
        <v>145</v>
      </c>
      <c r="IW22" s="2" t="s">
        <v>148</v>
      </c>
      <c r="IX22" s="2" t="s">
        <v>235</v>
      </c>
      <c r="IY22" s="2" t="s">
        <v>160</v>
      </c>
      <c r="IZ22" s="2" t="s">
        <v>160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184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157</v>
      </c>
      <c r="KI22" s="2" t="s">
        <v>170</v>
      </c>
      <c r="KJ22" s="2" t="s">
        <v>185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184</v>
      </c>
      <c r="KV22" s="2" t="s">
        <v>145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279</v>
      </c>
      <c r="LI22" s="2" t="s">
        <v>145</v>
      </c>
      <c r="LJ22" s="2" t="s">
        <v>446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184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184</v>
      </c>
      <c r="MI22" s="2" t="s">
        <v>145</v>
      </c>
      <c r="MJ22" s="2" t="s">
        <v>148</v>
      </c>
      <c r="MK22" s="2" t="s">
        <v>148</v>
      </c>
      <c r="ML22" s="2" t="s">
        <v>160</v>
      </c>
      <c r="MM22" s="2" t="s">
        <v>160</v>
      </c>
      <c r="MN22" s="2" t="s">
        <v>148</v>
      </c>
      <c r="MO22" s="4"/>
      <c r="MP22" s="8"/>
      <c r="MQ22" s="4"/>
      <c r="MR22" s="8"/>
      <c r="MS22" s="7"/>
      <c r="MT22" s="7"/>
      <c r="MU22" s="2" t="s">
        <v>157</v>
      </c>
      <c r="MV22" s="2" t="s">
        <v>170</v>
      </c>
      <c r="MW22" s="2" t="s">
        <v>313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184</v>
      </c>
      <c r="NV22" s="2" t="s">
        <v>145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184</v>
      </c>
      <c r="OI22" s="2" t="s">
        <v>170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170</v>
      </c>
      <c r="OW22" s="2" t="s">
        <v>316</v>
      </c>
      <c r="OX22" s="2" t="s">
        <v>447</v>
      </c>
      <c r="OY22" s="2" t="s">
        <v>160</v>
      </c>
      <c r="OZ22" s="2" t="s">
        <v>160</v>
      </c>
      <c r="PA22" s="2" t="s">
        <v>283</v>
      </c>
      <c r="PB22" s="4"/>
      <c r="PC22" s="8"/>
      <c r="PD22" s="4"/>
      <c r="PE22" s="8"/>
      <c r="PF22" s="7"/>
      <c r="PG22" s="7"/>
      <c r="PH22" s="2" t="s">
        <v>184</v>
      </c>
      <c r="PI22" s="2" t="s">
        <v>145</v>
      </c>
      <c r="PJ22" s="2" t="s">
        <v>148</v>
      </c>
      <c r="PK22" s="2" t="s">
        <v>148</v>
      </c>
      <c r="PL22" s="2" t="s">
        <v>160</v>
      </c>
      <c r="PM22" s="2" t="s">
        <v>160</v>
      </c>
      <c r="PN22" s="2" t="s">
        <v>148</v>
      </c>
      <c r="PO22" s="4"/>
      <c r="PP22" s="8"/>
      <c r="PQ22" s="4"/>
      <c r="PR22" s="8"/>
      <c r="PS22" s="7"/>
      <c r="PT22" s="7"/>
      <c r="PU22" s="2" t="s">
        <v>191</v>
      </c>
      <c r="PV22" s="2" t="s">
        <v>145</v>
      </c>
      <c r="PW22" s="2" t="s">
        <v>148</v>
      </c>
      <c r="PX22" s="2" t="s">
        <v>148</v>
      </c>
      <c r="PY22" s="2" t="s">
        <v>160</v>
      </c>
      <c r="PZ22" s="2" t="s">
        <v>160</v>
      </c>
      <c r="QA22" s="2" t="s">
        <v>148</v>
      </c>
      <c r="QB22" s="4"/>
      <c r="QC22" s="8"/>
      <c r="QD22" s="4"/>
      <c r="QE22" s="8"/>
      <c r="QF22" s="7"/>
      <c r="QG22" s="7"/>
      <c r="QH22" s="2" t="s">
        <v>157</v>
      </c>
      <c r="QI22" s="2" t="s">
        <v>170</v>
      </c>
      <c r="QJ22" s="2" t="s">
        <v>448</v>
      </c>
      <c r="QK22" s="2" t="s">
        <v>317</v>
      </c>
      <c r="QL22" s="2" t="s">
        <v>160</v>
      </c>
      <c r="QM22" s="2" t="s">
        <v>160</v>
      </c>
      <c r="QN22" s="2" t="s">
        <v>148</v>
      </c>
      <c r="QO22" s="4">
        <v>119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75</v>
      </c>
      <c r="RF22" s="4"/>
    </row>
    <row r="23">
      <c r="A23" s="2" t="s">
        <v>449</v>
      </c>
      <c r="B23" s="2" t="s">
        <v>137</v>
      </c>
      <c r="C23" s="2" t="s">
        <v>138</v>
      </c>
      <c r="D23" s="2" t="s">
        <v>436</v>
      </c>
      <c r="E23" s="2" t="s">
        <v>437</v>
      </c>
      <c r="F23" s="2" t="s">
        <v>295</v>
      </c>
      <c r="G23" s="2" t="s">
        <v>295</v>
      </c>
      <c r="H23" s="2" t="s">
        <v>295</v>
      </c>
      <c r="I23" s="2" t="s">
        <v>438</v>
      </c>
      <c r="J23" s="2" t="s">
        <v>285</v>
      </c>
      <c r="K23" s="2" t="s">
        <v>297</v>
      </c>
      <c r="L23" s="3">
        <v>84.6</v>
      </c>
      <c r="M23" s="3">
        <v>88.83</v>
      </c>
      <c r="N23" s="3">
        <v>179.99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298</v>
      </c>
      <c r="T23" s="2" t="s">
        <v>150</v>
      </c>
      <c r="U23" s="2" t="s">
        <v>151</v>
      </c>
      <c r="V23" s="2" t="s">
        <v>299</v>
      </c>
      <c r="W23" s="2" t="s">
        <v>154</v>
      </c>
      <c r="X23" s="2" t="s">
        <v>148</v>
      </c>
      <c r="Y23" s="2" t="s">
        <v>300</v>
      </c>
      <c r="Z23" s="4">
        <v>64</v>
      </c>
      <c r="AA23" s="4">
        <f>=ROUNDDOWN(10.6666666666667,0)</f>
      </c>
      <c r="AB23" s="5">
        <v>6</v>
      </c>
      <c r="AC23" s="2" t="s">
        <v>301</v>
      </c>
      <c r="AD23" s="4">
        <v>160</v>
      </c>
      <c r="AE23" s="4">
        <v>160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3</v>
      </c>
      <c r="AQ23" s="8">
        <v>258.87</v>
      </c>
      <c r="AR23" s="4">
        <v>4</v>
      </c>
      <c r="AS23" s="8">
        <v>341.22</v>
      </c>
      <c r="AT23" s="7">
        <v>-0.25</v>
      </c>
      <c r="AU23" s="7">
        <v>-0.2413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0.4113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3</v>
      </c>
      <c r="BK23" s="8">
        <v>258.87</v>
      </c>
      <c r="BL23" s="2" t="s">
        <v>450</v>
      </c>
      <c r="BM23" s="7">
        <v>1</v>
      </c>
      <c r="BN23" s="7">
        <v>1</v>
      </c>
      <c r="BO23" s="4">
        <v>2</v>
      </c>
      <c r="BP23" s="8">
        <v>165.6</v>
      </c>
      <c r="BQ23" s="4">
        <v>3</v>
      </c>
      <c r="BR23" s="8">
        <v>248.4</v>
      </c>
      <c r="BS23" s="7">
        <v>-0.3333</v>
      </c>
      <c r="BT23" s="7">
        <v>-0.3333</v>
      </c>
      <c r="BU23" s="2" t="s">
        <v>157</v>
      </c>
      <c r="BV23" s="2" t="s">
        <v>145</v>
      </c>
      <c r="BW23" s="2" t="s">
        <v>300</v>
      </c>
      <c r="BX23" s="2" t="s">
        <v>451</v>
      </c>
      <c r="BY23" s="2" t="s">
        <v>160</v>
      </c>
      <c r="BZ23" s="2" t="s">
        <v>160</v>
      </c>
      <c r="CA23" s="2" t="s">
        <v>148</v>
      </c>
      <c r="CB23" s="4"/>
      <c r="CC23" s="8"/>
      <c r="CD23" s="4"/>
      <c r="CE23" s="8"/>
      <c r="CF23" s="7"/>
      <c r="CG23" s="7"/>
      <c r="CH23" s="2" t="s">
        <v>157</v>
      </c>
      <c r="CI23" s="2" t="s">
        <v>145</v>
      </c>
      <c r="CJ23" s="2" t="s">
        <v>303</v>
      </c>
      <c r="CK23" s="2" t="s">
        <v>165</v>
      </c>
      <c r="CL23" s="2" t="s">
        <v>160</v>
      </c>
      <c r="CM23" s="2" t="s">
        <v>160</v>
      </c>
      <c r="CN23" s="2" t="s">
        <v>148</v>
      </c>
      <c r="CO23" s="4"/>
      <c r="CP23" s="8"/>
      <c r="CQ23" s="4"/>
      <c r="CR23" s="8"/>
      <c r="CS23" s="7"/>
      <c r="CT23" s="7"/>
      <c r="CU23" s="2" t="s">
        <v>157</v>
      </c>
      <c r="CV23" s="2" t="s">
        <v>145</v>
      </c>
      <c r="CW23" s="2" t="s">
        <v>304</v>
      </c>
      <c r="CX23" s="2" t="s">
        <v>452</v>
      </c>
      <c r="CY23" s="2" t="s">
        <v>160</v>
      </c>
      <c r="CZ23" s="2" t="s">
        <v>160</v>
      </c>
      <c r="DA23" s="2" t="s">
        <v>148</v>
      </c>
      <c r="DB23" s="4"/>
      <c r="DC23" s="8"/>
      <c r="DD23" s="4"/>
      <c r="DE23" s="8"/>
      <c r="DF23" s="7"/>
      <c r="DG23" s="7"/>
      <c r="DH23" s="2" t="s">
        <v>157</v>
      </c>
      <c r="DI23" s="2" t="s">
        <v>145</v>
      </c>
      <c r="DJ23" s="2" t="s">
        <v>222</v>
      </c>
      <c r="DK23" s="2" t="s">
        <v>163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165</v>
      </c>
      <c r="DX23" s="2" t="s">
        <v>453</v>
      </c>
      <c r="DY23" s="2" t="s">
        <v>160</v>
      </c>
      <c r="DZ23" s="2" t="s">
        <v>160</v>
      </c>
      <c r="EA23" s="2" t="s">
        <v>148</v>
      </c>
      <c r="EB23" s="4">
        <v>1</v>
      </c>
      <c r="EC23" s="8">
        <v>93.27</v>
      </c>
      <c r="ED23" s="4"/>
      <c r="EE23" s="8"/>
      <c r="EF23" s="7"/>
      <c r="EG23" s="7"/>
      <c r="EH23" s="2" t="s">
        <v>157</v>
      </c>
      <c r="EI23" s="2" t="s">
        <v>145</v>
      </c>
      <c r="EJ23" s="2" t="s">
        <v>306</v>
      </c>
      <c r="EK23" s="2" t="s">
        <v>454</v>
      </c>
      <c r="EL23" s="2" t="s">
        <v>160</v>
      </c>
      <c r="EM23" s="2" t="s">
        <v>160</v>
      </c>
      <c r="EN23" s="2" t="s">
        <v>148</v>
      </c>
      <c r="EO23" s="4"/>
      <c r="EP23" s="8"/>
      <c r="EQ23" s="4">
        <v>1</v>
      </c>
      <c r="ER23" s="8">
        <v>92.82</v>
      </c>
      <c r="ES23" s="7">
        <v>-1</v>
      </c>
      <c r="ET23" s="7">
        <v>-1</v>
      </c>
      <c r="EU23" s="2" t="s">
        <v>157</v>
      </c>
      <c r="EV23" s="2" t="s">
        <v>145</v>
      </c>
      <c r="EW23" s="2" t="s">
        <v>148</v>
      </c>
      <c r="EX23" s="2" t="s">
        <v>442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172</v>
      </c>
      <c r="FK23" s="2" t="s">
        <v>148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169</v>
      </c>
      <c r="FV23" s="2" t="s">
        <v>170</v>
      </c>
      <c r="FW23" s="2" t="s">
        <v>206</v>
      </c>
      <c r="FX23" s="2" t="s">
        <v>455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157</v>
      </c>
      <c r="GI23" s="2" t="s">
        <v>145</v>
      </c>
      <c r="GJ23" s="2" t="s">
        <v>229</v>
      </c>
      <c r="GK23" s="2" t="s">
        <v>230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233</v>
      </c>
      <c r="GV23" s="2" t="s">
        <v>145</v>
      </c>
      <c r="GW23" s="2" t="s">
        <v>148</v>
      </c>
      <c r="GX23" s="2" t="s">
        <v>148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233</v>
      </c>
      <c r="HI23" s="2" t="s">
        <v>145</v>
      </c>
      <c r="HJ23" s="2" t="s">
        <v>148</v>
      </c>
      <c r="HK23" s="2" t="s">
        <v>148</v>
      </c>
      <c r="HL23" s="2" t="s">
        <v>160</v>
      </c>
      <c r="HM23" s="2" t="s">
        <v>160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145</v>
      </c>
      <c r="IJ23" s="2" t="s">
        <v>444</v>
      </c>
      <c r="IK23" s="2" t="s">
        <v>456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157</v>
      </c>
      <c r="IV23" s="2" t="s">
        <v>145</v>
      </c>
      <c r="IW23" s="2" t="s">
        <v>148</v>
      </c>
      <c r="IX23" s="2" t="s">
        <v>457</v>
      </c>
      <c r="IY23" s="2" t="s">
        <v>160</v>
      </c>
      <c r="IZ23" s="2" t="s">
        <v>160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184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157</v>
      </c>
      <c r="KI23" s="2" t="s">
        <v>170</v>
      </c>
      <c r="KJ23" s="2" t="s">
        <v>185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184</v>
      </c>
      <c r="KV23" s="2" t="s">
        <v>145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279</v>
      </c>
      <c r="LI23" s="2" t="s">
        <v>145</v>
      </c>
      <c r="LJ23" s="2" t="s">
        <v>446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184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184</v>
      </c>
      <c r="MI23" s="2" t="s">
        <v>145</v>
      </c>
      <c r="MJ23" s="2" t="s">
        <v>148</v>
      </c>
      <c r="MK23" s="2" t="s">
        <v>148</v>
      </c>
      <c r="ML23" s="2" t="s">
        <v>160</v>
      </c>
      <c r="MM23" s="2" t="s">
        <v>160</v>
      </c>
      <c r="MN23" s="2" t="s">
        <v>148</v>
      </c>
      <c r="MO23" s="4"/>
      <c r="MP23" s="8"/>
      <c r="MQ23" s="4"/>
      <c r="MR23" s="8"/>
      <c r="MS23" s="7"/>
      <c r="MT23" s="7"/>
      <c r="MU23" s="2" t="s">
        <v>157</v>
      </c>
      <c r="MV23" s="2" t="s">
        <v>170</v>
      </c>
      <c r="MW23" s="2" t="s">
        <v>313</v>
      </c>
      <c r="MX23" s="2" t="s">
        <v>458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184</v>
      </c>
      <c r="NV23" s="2" t="s">
        <v>145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184</v>
      </c>
      <c r="OI23" s="2" t="s">
        <v>170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170</v>
      </c>
      <c r="OW23" s="2" t="s">
        <v>316</v>
      </c>
      <c r="OX23" s="2" t="s">
        <v>459</v>
      </c>
      <c r="OY23" s="2" t="s">
        <v>160</v>
      </c>
      <c r="OZ23" s="2" t="s">
        <v>160</v>
      </c>
      <c r="PA23" s="2" t="s">
        <v>283</v>
      </c>
      <c r="PB23" s="4"/>
      <c r="PC23" s="8"/>
      <c r="PD23" s="4"/>
      <c r="PE23" s="8"/>
      <c r="PF23" s="7"/>
      <c r="PG23" s="7"/>
      <c r="PH23" s="2" t="s">
        <v>184</v>
      </c>
      <c r="PI23" s="2" t="s">
        <v>145</v>
      </c>
      <c r="PJ23" s="2" t="s">
        <v>148</v>
      </c>
      <c r="PK23" s="2" t="s">
        <v>148</v>
      </c>
      <c r="PL23" s="2" t="s">
        <v>160</v>
      </c>
      <c r="PM23" s="2" t="s">
        <v>160</v>
      </c>
      <c r="PN23" s="2" t="s">
        <v>148</v>
      </c>
      <c r="PO23" s="4"/>
      <c r="PP23" s="8"/>
      <c r="PQ23" s="4"/>
      <c r="PR23" s="8"/>
      <c r="PS23" s="7"/>
      <c r="PT23" s="7"/>
      <c r="PU23" s="2" t="s">
        <v>191</v>
      </c>
      <c r="PV23" s="2" t="s">
        <v>145</v>
      </c>
      <c r="PW23" s="2" t="s">
        <v>148</v>
      </c>
      <c r="PX23" s="2" t="s">
        <v>148</v>
      </c>
      <c r="PY23" s="2" t="s">
        <v>160</v>
      </c>
      <c r="PZ23" s="2" t="s">
        <v>160</v>
      </c>
      <c r="QA23" s="2" t="s">
        <v>148</v>
      </c>
      <c r="QB23" s="4"/>
      <c r="QC23" s="8"/>
      <c r="QD23" s="4"/>
      <c r="QE23" s="8"/>
      <c r="QF23" s="7"/>
      <c r="QG23" s="7"/>
      <c r="QH23" s="2" t="s">
        <v>157</v>
      </c>
      <c r="QI23" s="2" t="s">
        <v>170</v>
      </c>
      <c r="QJ23" s="2" t="s">
        <v>192</v>
      </c>
      <c r="QK23" s="2" t="s">
        <v>236</v>
      </c>
      <c r="QL23" s="2" t="s">
        <v>160</v>
      </c>
      <c r="QM23" s="2" t="s">
        <v>160</v>
      </c>
      <c r="QN23" s="2" t="s">
        <v>148</v>
      </c>
      <c r="QO23" s="4">
        <v>64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160</v>
      </c>
      <c r="RF23" s="4"/>
    </row>
    <row r="24">
      <c r="A24" s="2" t="s">
        <v>460</v>
      </c>
      <c r="B24" s="2" t="s">
        <v>137</v>
      </c>
      <c r="C24" s="2" t="s">
        <v>138</v>
      </c>
      <c r="D24" s="2" t="s">
        <v>436</v>
      </c>
      <c r="E24" s="2" t="s">
        <v>437</v>
      </c>
      <c r="F24" s="2" t="s">
        <v>141</v>
      </c>
      <c r="G24" s="2" t="s">
        <v>141</v>
      </c>
      <c r="H24" s="2" t="s">
        <v>141</v>
      </c>
      <c r="I24" s="2" t="s">
        <v>461</v>
      </c>
      <c r="J24" s="2" t="s">
        <v>143</v>
      </c>
      <c r="K24" s="2" t="s">
        <v>216</v>
      </c>
      <c r="L24" s="3">
        <v>75.2</v>
      </c>
      <c r="M24" s="3">
        <v>78.96</v>
      </c>
      <c r="N24" s="3">
        <v>159.99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217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53</v>
      </c>
      <c r="AA24" s="4">
        <f>=ROUNDDOWN(18.9285714285714,0)</f>
      </c>
      <c r="AB24" s="5">
        <v>2.8</v>
      </c>
      <c r="AC24" s="2" t="s">
        <v>240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4</v>
      </c>
      <c r="AW24" s="8">
        <v>346.11</v>
      </c>
      <c r="AX24" s="4">
        <v>1</v>
      </c>
      <c r="AY24" s="8">
        <v>89.99</v>
      </c>
      <c r="AZ24" s="7">
        <v>3</v>
      </c>
      <c r="BA24" s="7">
        <v>2.8461</v>
      </c>
      <c r="BB24" s="7"/>
      <c r="BC24" s="4">
        <v>6</v>
      </c>
      <c r="BD24" s="8">
        <v>508.65</v>
      </c>
      <c r="BE24" s="4">
        <v>9</v>
      </c>
      <c r="BF24" s="8">
        <v>790.03</v>
      </c>
      <c r="BG24" s="7">
        <v>-0.3333</v>
      </c>
      <c r="BH24" s="7">
        <v>-0.3562</v>
      </c>
      <c r="BI24" s="7">
        <v>0.6804</v>
      </c>
      <c r="BJ24" s="4"/>
      <c r="BK24" s="8"/>
      <c r="BL24" s="2" t="s">
        <v>148</v>
      </c>
      <c r="BM24" s="7"/>
      <c r="BN24" s="7"/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158</v>
      </c>
      <c r="BX24" s="2" t="s">
        <v>462</v>
      </c>
      <c r="BY24" s="2" t="s">
        <v>160</v>
      </c>
      <c r="BZ24" s="2" t="s">
        <v>160</v>
      </c>
      <c r="CA24" s="2" t="s">
        <v>148</v>
      </c>
      <c r="CB24" s="4"/>
      <c r="CC24" s="8"/>
      <c r="CD24" s="4"/>
      <c r="CE24" s="8"/>
      <c r="CF24" s="7"/>
      <c r="CG24" s="7"/>
      <c r="CH24" s="2" t="s">
        <v>157</v>
      </c>
      <c r="CI24" s="2" t="s">
        <v>145</v>
      </c>
      <c r="CJ24" s="2" t="s">
        <v>158</v>
      </c>
      <c r="CK24" s="2" t="s">
        <v>463</v>
      </c>
      <c r="CL24" s="2" t="s">
        <v>160</v>
      </c>
      <c r="CM24" s="2" t="s">
        <v>160</v>
      </c>
      <c r="CN24" s="2" t="s">
        <v>148</v>
      </c>
      <c r="CO24" s="4"/>
      <c r="CP24" s="8"/>
      <c r="CQ24" s="4"/>
      <c r="CR24" s="8"/>
      <c r="CS24" s="7"/>
      <c r="CT24" s="7"/>
      <c r="CU24" s="2" t="s">
        <v>157</v>
      </c>
      <c r="CV24" s="2" t="s">
        <v>145</v>
      </c>
      <c r="CW24" s="2" t="s">
        <v>158</v>
      </c>
      <c r="CX24" s="2" t="s">
        <v>464</v>
      </c>
      <c r="CY24" s="2" t="s">
        <v>160</v>
      </c>
      <c r="CZ24" s="2" t="s">
        <v>160</v>
      </c>
      <c r="DA24" s="2" t="s">
        <v>148</v>
      </c>
      <c r="DB24" s="4"/>
      <c r="DC24" s="8"/>
      <c r="DD24" s="4"/>
      <c r="DE24" s="8"/>
      <c r="DF24" s="7"/>
      <c r="DG24" s="7"/>
      <c r="DH24" s="2" t="s">
        <v>157</v>
      </c>
      <c r="DI24" s="2" t="s">
        <v>145</v>
      </c>
      <c r="DJ24" s="2" t="s">
        <v>222</v>
      </c>
      <c r="DK24" s="2" t="s">
        <v>465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165</v>
      </c>
      <c r="DX24" s="2" t="s">
        <v>244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167</v>
      </c>
      <c r="EK24" s="2" t="s">
        <v>466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169</v>
      </c>
      <c r="EV24" s="2" t="s">
        <v>170</v>
      </c>
      <c r="EW24" s="2" t="s">
        <v>148</v>
      </c>
      <c r="EX24" s="2" t="s">
        <v>467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172</v>
      </c>
      <c r="FK24" s="2" t="s">
        <v>468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157</v>
      </c>
      <c r="FV24" s="2" t="s">
        <v>145</v>
      </c>
      <c r="FW24" s="2" t="s">
        <v>206</v>
      </c>
      <c r="FX24" s="2" t="s">
        <v>328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157</v>
      </c>
      <c r="GI24" s="2" t="s">
        <v>145</v>
      </c>
      <c r="GJ24" s="2" t="s">
        <v>229</v>
      </c>
      <c r="GK24" s="2" t="s">
        <v>222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233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233</v>
      </c>
      <c r="HI24" s="2" t="s">
        <v>145</v>
      </c>
      <c r="HJ24" s="2" t="s">
        <v>148</v>
      </c>
      <c r="HK24" s="2" t="s">
        <v>148</v>
      </c>
      <c r="HL24" s="2" t="s">
        <v>160</v>
      </c>
      <c r="HM24" s="2" t="s">
        <v>160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145</v>
      </c>
      <c r="IJ24" s="2" t="s">
        <v>181</v>
      </c>
      <c r="IK24" s="2" t="s">
        <v>469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157</v>
      </c>
      <c r="IV24" s="2" t="s">
        <v>145</v>
      </c>
      <c r="IW24" s="2" t="s">
        <v>148</v>
      </c>
      <c r="IX24" s="2" t="s">
        <v>235</v>
      </c>
      <c r="IY24" s="2" t="s">
        <v>160</v>
      </c>
      <c r="IZ24" s="2" t="s">
        <v>160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184</v>
      </c>
      <c r="JV24" s="2" t="s">
        <v>145</v>
      </c>
      <c r="JW24" s="2" t="s">
        <v>148</v>
      </c>
      <c r="JX24" s="2" t="s">
        <v>148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170</v>
      </c>
      <c r="KJ24" s="2" t="s">
        <v>185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184</v>
      </c>
      <c r="KV24" s="2" t="s">
        <v>145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186</v>
      </c>
      <c r="LI24" s="2" t="s">
        <v>145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184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184</v>
      </c>
      <c r="MI24" s="2" t="s">
        <v>145</v>
      </c>
      <c r="MJ24" s="2" t="s">
        <v>148</v>
      </c>
      <c r="MK24" s="2" t="s">
        <v>148</v>
      </c>
      <c r="ML24" s="2" t="s">
        <v>160</v>
      </c>
      <c r="MM24" s="2" t="s">
        <v>160</v>
      </c>
      <c r="MN24" s="2" t="s">
        <v>148</v>
      </c>
      <c r="MO24" s="4"/>
      <c r="MP24" s="8"/>
      <c r="MQ24" s="4"/>
      <c r="MR24" s="8"/>
      <c r="MS24" s="7"/>
      <c r="MT24" s="7"/>
      <c r="MU24" s="2" t="s">
        <v>157</v>
      </c>
      <c r="MV24" s="2" t="s">
        <v>170</v>
      </c>
      <c r="MW24" s="2" t="s">
        <v>187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184</v>
      </c>
      <c r="NV24" s="2" t="s">
        <v>145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184</v>
      </c>
      <c r="OI24" s="2" t="s">
        <v>170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8"/>
      <c r="OQ24" s="4"/>
      <c r="OR24" s="8"/>
      <c r="OS24" s="7"/>
      <c r="OT24" s="7"/>
      <c r="OU24" s="2" t="s">
        <v>157</v>
      </c>
      <c r="OV24" s="2" t="s">
        <v>170</v>
      </c>
      <c r="OW24" s="2" t="s">
        <v>189</v>
      </c>
      <c r="OX24" s="2" t="s">
        <v>470</v>
      </c>
      <c r="OY24" s="2" t="s">
        <v>160</v>
      </c>
      <c r="OZ24" s="2" t="s">
        <v>160</v>
      </c>
      <c r="PA24" s="2" t="s">
        <v>148</v>
      </c>
      <c r="PB24" s="4"/>
      <c r="PC24" s="8"/>
      <c r="PD24" s="4"/>
      <c r="PE24" s="8"/>
      <c r="PF24" s="7"/>
      <c r="PG24" s="7"/>
      <c r="PH24" s="2" t="s">
        <v>184</v>
      </c>
      <c r="PI24" s="2" t="s">
        <v>145</v>
      </c>
      <c r="PJ24" s="2" t="s">
        <v>148</v>
      </c>
      <c r="PK24" s="2" t="s">
        <v>148</v>
      </c>
      <c r="PL24" s="2" t="s">
        <v>160</v>
      </c>
      <c r="PM24" s="2" t="s">
        <v>160</v>
      </c>
      <c r="PN24" s="2" t="s">
        <v>148</v>
      </c>
      <c r="PO24" s="4"/>
      <c r="PP24" s="8"/>
      <c r="PQ24" s="4"/>
      <c r="PR24" s="8"/>
      <c r="PS24" s="7"/>
      <c r="PT24" s="7"/>
      <c r="PU24" s="2" t="s">
        <v>191</v>
      </c>
      <c r="PV24" s="2" t="s">
        <v>145</v>
      </c>
      <c r="PW24" s="2" t="s">
        <v>148</v>
      </c>
      <c r="PX24" s="2" t="s">
        <v>148</v>
      </c>
      <c r="PY24" s="2" t="s">
        <v>160</v>
      </c>
      <c r="PZ24" s="2" t="s">
        <v>160</v>
      </c>
      <c r="QA24" s="2" t="s">
        <v>148</v>
      </c>
      <c r="QB24" s="4"/>
      <c r="QC24" s="8"/>
      <c r="QD24" s="4"/>
      <c r="QE24" s="8"/>
      <c r="QF24" s="7"/>
      <c r="QG24" s="7"/>
      <c r="QH24" s="2" t="s">
        <v>157</v>
      </c>
      <c r="QI24" s="2" t="s">
        <v>170</v>
      </c>
      <c r="QJ24" s="2" t="s">
        <v>192</v>
      </c>
      <c r="QK24" s="2" t="s">
        <v>471</v>
      </c>
      <c r="QL24" s="2" t="s">
        <v>160</v>
      </c>
      <c r="QM24" s="2" t="s">
        <v>160</v>
      </c>
      <c r="QN24" s="2" t="s">
        <v>148</v>
      </c>
      <c r="QO24" s="4">
        <v>53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80</v>
      </c>
    </row>
    <row r="25">
      <c r="A25" s="2" t="s">
        <v>472</v>
      </c>
      <c r="B25" s="2" t="s">
        <v>137</v>
      </c>
      <c r="C25" s="2" t="s">
        <v>138</v>
      </c>
      <c r="D25" s="2" t="s">
        <v>436</v>
      </c>
      <c r="E25" s="2" t="s">
        <v>437</v>
      </c>
      <c r="F25" s="2" t="s">
        <v>141</v>
      </c>
      <c r="G25" s="2" t="s">
        <v>141</v>
      </c>
      <c r="H25" s="2" t="s">
        <v>141</v>
      </c>
      <c r="I25" s="2" t="s">
        <v>461</v>
      </c>
      <c r="J25" s="2" t="s">
        <v>285</v>
      </c>
      <c r="K25" s="2" t="s">
        <v>216</v>
      </c>
      <c r="L25" s="3">
        <v>84.6</v>
      </c>
      <c r="M25" s="3">
        <v>88.83</v>
      </c>
      <c r="N25" s="3">
        <v>179.99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217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98</v>
      </c>
      <c r="AA25" s="4">
        <f>=ROUNDDOWN(19.6,0)</f>
      </c>
      <c r="AB25" s="5">
        <v>5</v>
      </c>
      <c r="AC25" s="2" t="s">
        <v>240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4</v>
      </c>
      <c r="AQ25" s="8">
        <v>346.11</v>
      </c>
      <c r="AR25" s="4">
        <v>1</v>
      </c>
      <c r="AS25" s="8">
        <v>89.99</v>
      </c>
      <c r="AT25" s="7">
        <v>3</v>
      </c>
      <c r="AU25" s="7">
        <v>2.8461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4</v>
      </c>
      <c r="BK25" s="8">
        <v>346.11</v>
      </c>
      <c r="BL25" s="2" t="s">
        <v>473</v>
      </c>
      <c r="BM25" s="7">
        <v>1</v>
      </c>
      <c r="BN25" s="7">
        <v>1</v>
      </c>
      <c r="BO25" s="4">
        <v>3</v>
      </c>
      <c r="BP25" s="8">
        <v>248.4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474</v>
      </c>
      <c r="BY25" s="2" t="s">
        <v>160</v>
      </c>
      <c r="BZ25" s="2" t="s">
        <v>160</v>
      </c>
      <c r="CA25" s="2" t="s">
        <v>148</v>
      </c>
      <c r="CB25" s="4"/>
      <c r="CC25" s="8"/>
      <c r="CD25" s="4"/>
      <c r="CE25" s="8"/>
      <c r="CF25" s="7"/>
      <c r="CG25" s="7"/>
      <c r="CH25" s="2" t="s">
        <v>157</v>
      </c>
      <c r="CI25" s="2" t="s">
        <v>145</v>
      </c>
      <c r="CJ25" s="2" t="s">
        <v>158</v>
      </c>
      <c r="CK25" s="2" t="s">
        <v>321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158</v>
      </c>
      <c r="CX25" s="2" t="s">
        <v>165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157</v>
      </c>
      <c r="DI25" s="2" t="s">
        <v>145</v>
      </c>
      <c r="DJ25" s="2" t="s">
        <v>222</v>
      </c>
      <c r="DK25" s="2" t="s">
        <v>474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165</v>
      </c>
      <c r="DX25" s="2" t="s">
        <v>244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167</v>
      </c>
      <c r="EK25" s="2" t="s">
        <v>475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169</v>
      </c>
      <c r="EV25" s="2" t="s">
        <v>170</v>
      </c>
      <c r="EW25" s="2" t="s">
        <v>148</v>
      </c>
      <c r="EX25" s="2" t="s">
        <v>467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172</v>
      </c>
      <c r="FK25" s="2" t="s">
        <v>476</v>
      </c>
      <c r="FL25" s="2" t="s">
        <v>160</v>
      </c>
      <c r="FM25" s="2" t="s">
        <v>160</v>
      </c>
      <c r="FN25" s="2" t="s">
        <v>148</v>
      </c>
      <c r="FO25" s="4">
        <v>1</v>
      </c>
      <c r="FP25" s="8">
        <v>97.71</v>
      </c>
      <c r="FQ25" s="4"/>
      <c r="FR25" s="8"/>
      <c r="FS25" s="7"/>
      <c r="FT25" s="7"/>
      <c r="FU25" s="2" t="s">
        <v>157</v>
      </c>
      <c r="FV25" s="2" t="s">
        <v>145</v>
      </c>
      <c r="FW25" s="2" t="s">
        <v>206</v>
      </c>
      <c r="FX25" s="2" t="s">
        <v>333</v>
      </c>
      <c r="FY25" s="2" t="s">
        <v>160</v>
      </c>
      <c r="FZ25" s="2" t="s">
        <v>160</v>
      </c>
      <c r="GA25" s="2" t="s">
        <v>148</v>
      </c>
      <c r="GB25" s="4"/>
      <c r="GC25" s="8"/>
      <c r="GD25" s="4">
        <v>1</v>
      </c>
      <c r="GE25" s="8">
        <v>89.99</v>
      </c>
      <c r="GF25" s="7">
        <v>-1</v>
      </c>
      <c r="GG25" s="7">
        <v>-1</v>
      </c>
      <c r="GH25" s="2" t="s">
        <v>157</v>
      </c>
      <c r="GI25" s="2" t="s">
        <v>145</v>
      </c>
      <c r="GJ25" s="2" t="s">
        <v>229</v>
      </c>
      <c r="GK25" s="2" t="s">
        <v>477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233</v>
      </c>
      <c r="GV25" s="2" t="s">
        <v>145</v>
      </c>
      <c r="GW25" s="2" t="s">
        <v>148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233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145</v>
      </c>
      <c r="IJ25" s="2" t="s">
        <v>181</v>
      </c>
      <c r="IK25" s="2" t="s">
        <v>478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157</v>
      </c>
      <c r="IV25" s="2" t="s">
        <v>145</v>
      </c>
      <c r="IW25" s="2" t="s">
        <v>148</v>
      </c>
      <c r="IX25" s="2" t="s">
        <v>457</v>
      </c>
      <c r="IY25" s="2" t="s">
        <v>160</v>
      </c>
      <c r="IZ25" s="2" t="s">
        <v>160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184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157</v>
      </c>
      <c r="KI25" s="2" t="s">
        <v>170</v>
      </c>
      <c r="KJ25" s="2" t="s">
        <v>185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184</v>
      </c>
      <c r="KV25" s="2" t="s">
        <v>145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186</v>
      </c>
      <c r="LI25" s="2" t="s">
        <v>145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184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184</v>
      </c>
      <c r="MI25" s="2" t="s">
        <v>145</v>
      </c>
      <c r="MJ25" s="2" t="s">
        <v>148</v>
      </c>
      <c r="MK25" s="2" t="s">
        <v>148</v>
      </c>
      <c r="ML25" s="2" t="s">
        <v>160</v>
      </c>
      <c r="MM25" s="2" t="s">
        <v>160</v>
      </c>
      <c r="MN25" s="2" t="s">
        <v>148</v>
      </c>
      <c r="MO25" s="4"/>
      <c r="MP25" s="8"/>
      <c r="MQ25" s="4"/>
      <c r="MR25" s="8"/>
      <c r="MS25" s="7"/>
      <c r="MT25" s="7"/>
      <c r="MU25" s="2" t="s">
        <v>157</v>
      </c>
      <c r="MV25" s="2" t="s">
        <v>170</v>
      </c>
      <c r="MW25" s="2" t="s">
        <v>187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184</v>
      </c>
      <c r="NV25" s="2" t="s">
        <v>145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184</v>
      </c>
      <c r="OI25" s="2" t="s">
        <v>170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8"/>
      <c r="OQ25" s="4"/>
      <c r="OR25" s="8"/>
      <c r="OS25" s="7"/>
      <c r="OT25" s="7"/>
      <c r="OU25" s="2" t="s">
        <v>157</v>
      </c>
      <c r="OV25" s="2" t="s">
        <v>170</v>
      </c>
      <c r="OW25" s="2" t="s">
        <v>236</v>
      </c>
      <c r="OX25" s="2" t="s">
        <v>479</v>
      </c>
      <c r="OY25" s="2" t="s">
        <v>160</v>
      </c>
      <c r="OZ25" s="2" t="s">
        <v>160</v>
      </c>
      <c r="PA25" s="2" t="s">
        <v>148</v>
      </c>
      <c r="PB25" s="4"/>
      <c r="PC25" s="8"/>
      <c r="PD25" s="4"/>
      <c r="PE25" s="8"/>
      <c r="PF25" s="7"/>
      <c r="PG25" s="7"/>
      <c r="PH25" s="2" t="s">
        <v>184</v>
      </c>
      <c r="PI25" s="2" t="s">
        <v>145</v>
      </c>
      <c r="PJ25" s="2" t="s">
        <v>148</v>
      </c>
      <c r="PK25" s="2" t="s">
        <v>148</v>
      </c>
      <c r="PL25" s="2" t="s">
        <v>160</v>
      </c>
      <c r="PM25" s="2" t="s">
        <v>160</v>
      </c>
      <c r="PN25" s="2" t="s">
        <v>148</v>
      </c>
      <c r="PO25" s="4"/>
      <c r="PP25" s="8"/>
      <c r="PQ25" s="4"/>
      <c r="PR25" s="8"/>
      <c r="PS25" s="7"/>
      <c r="PT25" s="7"/>
      <c r="PU25" s="2" t="s">
        <v>191</v>
      </c>
      <c r="PV25" s="2" t="s">
        <v>145</v>
      </c>
      <c r="PW25" s="2" t="s">
        <v>148</v>
      </c>
      <c r="PX25" s="2" t="s">
        <v>148</v>
      </c>
      <c r="PY25" s="2" t="s">
        <v>160</v>
      </c>
      <c r="PZ25" s="2" t="s">
        <v>160</v>
      </c>
      <c r="QA25" s="2" t="s">
        <v>148</v>
      </c>
      <c r="QB25" s="4"/>
      <c r="QC25" s="8"/>
      <c r="QD25" s="4"/>
      <c r="QE25" s="8"/>
      <c r="QF25" s="7"/>
      <c r="QG25" s="7"/>
      <c r="QH25" s="2" t="s">
        <v>157</v>
      </c>
      <c r="QI25" s="2" t="s">
        <v>170</v>
      </c>
      <c r="QJ25" s="2" t="s">
        <v>192</v>
      </c>
      <c r="QK25" s="2" t="s">
        <v>252</v>
      </c>
      <c r="QL25" s="2" t="s">
        <v>160</v>
      </c>
      <c r="QM25" s="2" t="s">
        <v>160</v>
      </c>
      <c r="QN25" s="2" t="s">
        <v>148</v>
      </c>
      <c r="QO25" s="4">
        <v>39</v>
      </c>
      <c r="QP25" s="4">
        <v>59</v>
      </c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>
        <v>140</v>
      </c>
    </row>
    <row r="26">
      <c r="A26" s="2" t="s">
        <v>480</v>
      </c>
      <c r="B26" s="2" t="s">
        <v>137</v>
      </c>
      <c r="C26" s="2" t="s">
        <v>138</v>
      </c>
      <c r="D26" s="2" t="s">
        <v>436</v>
      </c>
      <c r="E26" s="2" t="s">
        <v>437</v>
      </c>
      <c r="F26" s="2" t="s">
        <v>141</v>
      </c>
      <c r="G26" s="2" t="s">
        <v>141</v>
      </c>
      <c r="H26" s="2" t="s">
        <v>141</v>
      </c>
      <c r="I26" s="2" t="s">
        <v>461</v>
      </c>
      <c r="J26" s="2" t="s">
        <v>143</v>
      </c>
      <c r="K26" s="2" t="s">
        <v>144</v>
      </c>
      <c r="L26" s="3">
        <v>75.2</v>
      </c>
      <c r="M26" s="3">
        <v>78.96</v>
      </c>
      <c r="N26" s="3">
        <v>159.99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81</v>
      </c>
      <c r="AA26" s="4">
        <f>=ROUNDDOWN(40.5,0)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76.2</v>
      </c>
      <c r="AR26" s="4">
        <v>2</v>
      </c>
      <c r="AS26" s="8">
        <v>149.8</v>
      </c>
      <c r="AT26" s="7">
        <v>-0.5</v>
      </c>
      <c r="AU26" s="7">
        <v>-0.4913</v>
      </c>
      <c r="AV26" s="4">
        <v>2</v>
      </c>
      <c r="AW26" s="8">
        <v>162.54</v>
      </c>
      <c r="AX26" s="4">
        <v>8</v>
      </c>
      <c r="AY26" s="8">
        <v>700.04</v>
      </c>
      <c r="AZ26" s="7">
        <v>-0.75</v>
      </c>
      <c r="BA26" s="7">
        <v>-0.7678</v>
      </c>
      <c r="BB26" s="7">
        <v>0.4688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0.3196</v>
      </c>
      <c r="BJ26" s="4">
        <v>1</v>
      </c>
      <c r="BK26" s="8">
        <v>76.2</v>
      </c>
      <c r="BL26" s="2" t="s">
        <v>481</v>
      </c>
      <c r="BM26" s="7">
        <v>1</v>
      </c>
      <c r="BN26" s="7">
        <v>1</v>
      </c>
      <c r="BO26" s="4"/>
      <c r="BP26" s="8"/>
      <c r="BQ26" s="4">
        <v>1</v>
      </c>
      <c r="BR26" s="8">
        <v>73.6</v>
      </c>
      <c r="BS26" s="7">
        <v>-1</v>
      </c>
      <c r="BT26" s="7">
        <v>-1</v>
      </c>
      <c r="BU26" s="2" t="s">
        <v>157</v>
      </c>
      <c r="BV26" s="2" t="s">
        <v>145</v>
      </c>
      <c r="BW26" s="2" t="s">
        <v>158</v>
      </c>
      <c r="BX26" s="2" t="s">
        <v>482</v>
      </c>
      <c r="BY26" s="2" t="s">
        <v>160</v>
      </c>
      <c r="BZ26" s="2" t="s">
        <v>160</v>
      </c>
      <c r="CA26" s="2" t="s">
        <v>148</v>
      </c>
      <c r="CB26" s="4">
        <v>1</v>
      </c>
      <c r="CC26" s="8">
        <v>76.2</v>
      </c>
      <c r="CD26" s="4">
        <v>1</v>
      </c>
      <c r="CE26" s="8">
        <v>76.2</v>
      </c>
      <c r="CF26" s="7"/>
      <c r="CG26" s="7"/>
      <c r="CH26" s="2" t="s">
        <v>157</v>
      </c>
      <c r="CI26" s="2" t="s">
        <v>145</v>
      </c>
      <c r="CJ26" s="2" t="s">
        <v>158</v>
      </c>
      <c r="CK26" s="2" t="s">
        <v>483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158</v>
      </c>
      <c r="CX26" s="2" t="s">
        <v>484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157</v>
      </c>
      <c r="DI26" s="2" t="s">
        <v>145</v>
      </c>
      <c r="DJ26" s="2" t="s">
        <v>163</v>
      </c>
      <c r="DK26" s="2" t="s">
        <v>485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165</v>
      </c>
      <c r="DX26" s="2" t="s">
        <v>486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167</v>
      </c>
      <c r="EK26" s="2" t="s">
        <v>487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169</v>
      </c>
      <c r="EV26" s="2" t="s">
        <v>170</v>
      </c>
      <c r="EW26" s="2" t="s">
        <v>148</v>
      </c>
      <c r="EX26" s="2" t="s">
        <v>488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172</v>
      </c>
      <c r="FK26" s="2" t="s">
        <v>148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157</v>
      </c>
      <c r="FV26" s="2" t="s">
        <v>145</v>
      </c>
      <c r="FW26" s="2" t="s">
        <v>206</v>
      </c>
      <c r="FX26" s="2" t="s">
        <v>489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157</v>
      </c>
      <c r="GI26" s="2" t="s">
        <v>145</v>
      </c>
      <c r="GJ26" s="2" t="s">
        <v>176</v>
      </c>
      <c r="GK26" s="2" t="s">
        <v>490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233</v>
      </c>
      <c r="GV26" s="2" t="s">
        <v>145</v>
      </c>
      <c r="GW26" s="2" t="s">
        <v>148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157</v>
      </c>
      <c r="HI26" s="2" t="s">
        <v>145</v>
      </c>
      <c r="HJ26" s="2" t="s">
        <v>180</v>
      </c>
      <c r="HK26" s="2" t="s">
        <v>228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145</v>
      </c>
      <c r="IJ26" s="2" t="s">
        <v>491</v>
      </c>
      <c r="IK26" s="2" t="s">
        <v>492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157</v>
      </c>
      <c r="IV26" s="2" t="s">
        <v>145</v>
      </c>
      <c r="IW26" s="2" t="s">
        <v>148</v>
      </c>
      <c r="IX26" s="2" t="s">
        <v>183</v>
      </c>
      <c r="IY26" s="2" t="s">
        <v>160</v>
      </c>
      <c r="IZ26" s="2" t="s">
        <v>160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184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157</v>
      </c>
      <c r="KI26" s="2" t="s">
        <v>170</v>
      </c>
      <c r="KJ26" s="2" t="s">
        <v>185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184</v>
      </c>
      <c r="KV26" s="2" t="s">
        <v>145</v>
      </c>
      <c r="KW26" s="2" t="s">
        <v>148</v>
      </c>
      <c r="KX26" s="2" t="s">
        <v>148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186</v>
      </c>
      <c r="LI26" s="2" t="s">
        <v>145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184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184</v>
      </c>
      <c r="MI26" s="2" t="s">
        <v>145</v>
      </c>
      <c r="MJ26" s="2" t="s">
        <v>148</v>
      </c>
      <c r="MK26" s="2" t="s">
        <v>148</v>
      </c>
      <c r="ML26" s="2" t="s">
        <v>160</v>
      </c>
      <c r="MM26" s="2" t="s">
        <v>160</v>
      </c>
      <c r="MN26" s="2" t="s">
        <v>148</v>
      </c>
      <c r="MO26" s="4"/>
      <c r="MP26" s="8"/>
      <c r="MQ26" s="4"/>
      <c r="MR26" s="8"/>
      <c r="MS26" s="7"/>
      <c r="MT26" s="7"/>
      <c r="MU26" s="2" t="s">
        <v>157</v>
      </c>
      <c r="MV26" s="2" t="s">
        <v>170</v>
      </c>
      <c r="MW26" s="2" t="s">
        <v>187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184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184</v>
      </c>
      <c r="OI26" s="2" t="s">
        <v>170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8"/>
      <c r="OQ26" s="4"/>
      <c r="OR26" s="8"/>
      <c r="OS26" s="7"/>
      <c r="OT26" s="7"/>
      <c r="OU26" s="2" t="s">
        <v>157</v>
      </c>
      <c r="OV26" s="2" t="s">
        <v>170</v>
      </c>
      <c r="OW26" s="2" t="s">
        <v>189</v>
      </c>
      <c r="OX26" s="2" t="s">
        <v>493</v>
      </c>
      <c r="OY26" s="2" t="s">
        <v>160</v>
      </c>
      <c r="OZ26" s="2" t="s">
        <v>160</v>
      </c>
      <c r="PA26" s="2" t="s">
        <v>148</v>
      </c>
      <c r="PB26" s="4"/>
      <c r="PC26" s="8"/>
      <c r="PD26" s="4"/>
      <c r="PE26" s="8"/>
      <c r="PF26" s="7"/>
      <c r="PG26" s="7"/>
      <c r="PH26" s="2" t="s">
        <v>184</v>
      </c>
      <c r="PI26" s="2" t="s">
        <v>145</v>
      </c>
      <c r="PJ26" s="2" t="s">
        <v>148</v>
      </c>
      <c r="PK26" s="2" t="s">
        <v>148</v>
      </c>
      <c r="PL26" s="2" t="s">
        <v>160</v>
      </c>
      <c r="PM26" s="2" t="s">
        <v>160</v>
      </c>
      <c r="PN26" s="2" t="s">
        <v>148</v>
      </c>
      <c r="PO26" s="4"/>
      <c r="PP26" s="8"/>
      <c r="PQ26" s="4"/>
      <c r="PR26" s="8"/>
      <c r="PS26" s="7"/>
      <c r="PT26" s="7"/>
      <c r="PU26" s="2" t="s">
        <v>191</v>
      </c>
      <c r="PV26" s="2" t="s">
        <v>145</v>
      </c>
      <c r="PW26" s="2" t="s">
        <v>148</v>
      </c>
      <c r="PX26" s="2" t="s">
        <v>148</v>
      </c>
      <c r="PY26" s="2" t="s">
        <v>160</v>
      </c>
      <c r="PZ26" s="2" t="s">
        <v>160</v>
      </c>
      <c r="QA26" s="2" t="s">
        <v>148</v>
      </c>
      <c r="QB26" s="4"/>
      <c r="QC26" s="8"/>
      <c r="QD26" s="4"/>
      <c r="QE26" s="8"/>
      <c r="QF26" s="7"/>
      <c r="QG26" s="7"/>
      <c r="QH26" s="2" t="s">
        <v>184</v>
      </c>
      <c r="QI26" s="2" t="s">
        <v>170</v>
      </c>
      <c r="QJ26" s="2" t="s">
        <v>148</v>
      </c>
      <c r="QK26" s="2" t="s">
        <v>148</v>
      </c>
      <c r="QL26" s="2" t="s">
        <v>160</v>
      </c>
      <c r="QM26" s="2" t="s">
        <v>160</v>
      </c>
      <c r="QN26" s="2" t="s">
        <v>148</v>
      </c>
      <c r="QO26" s="4"/>
      <c r="QP26" s="4">
        <v>8</v>
      </c>
      <c r="QQ26" s="4"/>
      <c r="QR26" s="4">
        <v>73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494</v>
      </c>
      <c r="B27" s="2" t="s">
        <v>137</v>
      </c>
      <c r="C27" s="2" t="s">
        <v>138</v>
      </c>
      <c r="D27" s="2" t="s">
        <v>436</v>
      </c>
      <c r="E27" s="2" t="s">
        <v>437</v>
      </c>
      <c r="F27" s="2" t="s">
        <v>141</v>
      </c>
      <c r="G27" s="2" t="s">
        <v>141</v>
      </c>
      <c r="H27" s="2" t="s">
        <v>141</v>
      </c>
      <c r="I27" s="2" t="s">
        <v>461</v>
      </c>
      <c r="J27" s="2" t="s">
        <v>285</v>
      </c>
      <c r="K27" s="2" t="s">
        <v>144</v>
      </c>
      <c r="L27" s="3">
        <v>84.6</v>
      </c>
      <c r="M27" s="3">
        <v>88.83</v>
      </c>
      <c r="N27" s="3">
        <v>179.99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149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252</v>
      </c>
      <c r="AA27" s="4">
        <f>=ROUNDDOWN(50.4,0)</f>
      </c>
      <c r="AB27" s="5">
        <v>5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86.34</v>
      </c>
      <c r="AR27" s="4">
        <v>6</v>
      </c>
      <c r="AS27" s="8">
        <v>550.24</v>
      </c>
      <c r="AT27" s="7">
        <v>-0.8333</v>
      </c>
      <c r="AU27" s="7">
        <v>-0.8431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0.5312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1</v>
      </c>
      <c r="BK27" s="8">
        <v>86.34</v>
      </c>
      <c r="BL27" s="2" t="s">
        <v>495</v>
      </c>
      <c r="BM27" s="7">
        <v>1</v>
      </c>
      <c r="BN27" s="7">
        <v>1</v>
      </c>
      <c r="BO27" s="4"/>
      <c r="BP27" s="8"/>
      <c r="BQ27" s="4">
        <v>1</v>
      </c>
      <c r="BR27" s="8">
        <v>82.8</v>
      </c>
      <c r="BS27" s="7">
        <v>-1</v>
      </c>
      <c r="BT27" s="7">
        <v>-1</v>
      </c>
      <c r="BU27" s="2" t="s">
        <v>157</v>
      </c>
      <c r="BV27" s="2" t="s">
        <v>145</v>
      </c>
      <c r="BW27" s="2" t="s">
        <v>158</v>
      </c>
      <c r="BX27" s="2" t="s">
        <v>496</v>
      </c>
      <c r="BY27" s="2" t="s">
        <v>160</v>
      </c>
      <c r="BZ27" s="2" t="s">
        <v>160</v>
      </c>
      <c r="CA27" s="2" t="s">
        <v>148</v>
      </c>
      <c r="CB27" s="4">
        <v>1</v>
      </c>
      <c r="CC27" s="8">
        <v>86.34</v>
      </c>
      <c r="CD27" s="4">
        <v>3</v>
      </c>
      <c r="CE27" s="8">
        <v>259.02</v>
      </c>
      <c r="CF27" s="7">
        <v>-0.6667</v>
      </c>
      <c r="CG27" s="7">
        <v>-0.6667</v>
      </c>
      <c r="CH27" s="2" t="s">
        <v>157</v>
      </c>
      <c r="CI27" s="2" t="s">
        <v>145</v>
      </c>
      <c r="CJ27" s="2" t="s">
        <v>158</v>
      </c>
      <c r="CK27" s="2" t="s">
        <v>497</v>
      </c>
      <c r="CL27" s="2" t="s">
        <v>160</v>
      </c>
      <c r="CM27" s="2" t="s">
        <v>160</v>
      </c>
      <c r="CN27" s="2" t="s">
        <v>148</v>
      </c>
      <c r="CO27" s="4"/>
      <c r="CP27" s="8"/>
      <c r="CQ27" s="4"/>
      <c r="CR27" s="8"/>
      <c r="CS27" s="7"/>
      <c r="CT27" s="7"/>
      <c r="CU27" s="2" t="s">
        <v>157</v>
      </c>
      <c r="CV27" s="2" t="s">
        <v>145</v>
      </c>
      <c r="CW27" s="2" t="s">
        <v>158</v>
      </c>
      <c r="CX27" s="2" t="s">
        <v>498</v>
      </c>
      <c r="CY27" s="2" t="s">
        <v>160</v>
      </c>
      <c r="CZ27" s="2" t="s">
        <v>160</v>
      </c>
      <c r="DA27" s="2" t="s">
        <v>148</v>
      </c>
      <c r="DB27" s="4"/>
      <c r="DC27" s="8"/>
      <c r="DD27" s="4">
        <v>1</v>
      </c>
      <c r="DE27" s="8">
        <v>118.43</v>
      </c>
      <c r="DF27" s="7">
        <v>-1</v>
      </c>
      <c r="DG27" s="7">
        <v>-1</v>
      </c>
      <c r="DH27" s="2" t="s">
        <v>157</v>
      </c>
      <c r="DI27" s="2" t="s">
        <v>145</v>
      </c>
      <c r="DJ27" s="2" t="s">
        <v>163</v>
      </c>
      <c r="DK27" s="2" t="s">
        <v>499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157</v>
      </c>
      <c r="DV27" s="2" t="s">
        <v>145</v>
      </c>
      <c r="DW27" s="2" t="s">
        <v>165</v>
      </c>
      <c r="DX27" s="2" t="s">
        <v>244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167</v>
      </c>
      <c r="EK27" s="2" t="s">
        <v>500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169</v>
      </c>
      <c r="EV27" s="2" t="s">
        <v>170</v>
      </c>
      <c r="EW27" s="2" t="s">
        <v>148</v>
      </c>
      <c r="EX27" s="2" t="s">
        <v>467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157</v>
      </c>
      <c r="FI27" s="2" t="s">
        <v>145</v>
      </c>
      <c r="FJ27" s="2" t="s">
        <v>172</v>
      </c>
      <c r="FK27" s="2" t="s">
        <v>501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502</v>
      </c>
      <c r="FW27" s="2" t="s">
        <v>503</v>
      </c>
      <c r="FX27" s="2" t="s">
        <v>504</v>
      </c>
      <c r="FY27" s="2" t="s">
        <v>160</v>
      </c>
      <c r="FZ27" s="2" t="s">
        <v>160</v>
      </c>
      <c r="GA27" s="2" t="s">
        <v>148</v>
      </c>
      <c r="GB27" s="4"/>
      <c r="GC27" s="8"/>
      <c r="GD27" s="4">
        <v>1</v>
      </c>
      <c r="GE27" s="8">
        <v>89.99</v>
      </c>
      <c r="GF27" s="7">
        <v>-1</v>
      </c>
      <c r="GG27" s="7">
        <v>-1</v>
      </c>
      <c r="GH27" s="2" t="s">
        <v>157</v>
      </c>
      <c r="GI27" s="2" t="s">
        <v>145</v>
      </c>
      <c r="GJ27" s="2" t="s">
        <v>176</v>
      </c>
      <c r="GK27" s="2" t="s">
        <v>224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233</v>
      </c>
      <c r="GV27" s="2" t="s">
        <v>145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157</v>
      </c>
      <c r="HI27" s="2" t="s">
        <v>145</v>
      </c>
      <c r="HJ27" s="2" t="s">
        <v>180</v>
      </c>
      <c r="HK27" s="2" t="s">
        <v>505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157</v>
      </c>
      <c r="II27" s="2" t="s">
        <v>145</v>
      </c>
      <c r="IJ27" s="2" t="s">
        <v>181</v>
      </c>
      <c r="IK27" s="2" t="s">
        <v>506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157</v>
      </c>
      <c r="IV27" s="2" t="s">
        <v>145</v>
      </c>
      <c r="IW27" s="2" t="s">
        <v>148</v>
      </c>
      <c r="IX27" s="2" t="s">
        <v>183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184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157</v>
      </c>
      <c r="KI27" s="2" t="s">
        <v>170</v>
      </c>
      <c r="KJ27" s="2" t="s">
        <v>185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184</v>
      </c>
      <c r="KV27" s="2" t="s">
        <v>145</v>
      </c>
      <c r="KW27" s="2" t="s">
        <v>148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186</v>
      </c>
      <c r="LI27" s="2" t="s">
        <v>145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184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184</v>
      </c>
      <c r="MI27" s="2" t="s">
        <v>145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157</v>
      </c>
      <c r="MV27" s="2" t="s">
        <v>170</v>
      </c>
      <c r="MW27" s="2" t="s">
        <v>187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184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184</v>
      </c>
      <c r="OI27" s="2" t="s">
        <v>170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8"/>
      <c r="OQ27" s="4"/>
      <c r="OR27" s="8"/>
      <c r="OS27" s="7"/>
      <c r="OT27" s="7"/>
      <c r="OU27" s="2" t="s">
        <v>157</v>
      </c>
      <c r="OV27" s="2" t="s">
        <v>170</v>
      </c>
      <c r="OW27" s="2" t="s">
        <v>189</v>
      </c>
      <c r="OX27" s="2" t="s">
        <v>507</v>
      </c>
      <c r="OY27" s="2" t="s">
        <v>160</v>
      </c>
      <c r="OZ27" s="2" t="s">
        <v>160</v>
      </c>
      <c r="PA27" s="2" t="s">
        <v>148</v>
      </c>
      <c r="PB27" s="4"/>
      <c r="PC27" s="8"/>
      <c r="PD27" s="4"/>
      <c r="PE27" s="8"/>
      <c r="PF27" s="7"/>
      <c r="PG27" s="7"/>
      <c r="PH27" s="2" t="s">
        <v>184</v>
      </c>
      <c r="PI27" s="2" t="s">
        <v>145</v>
      </c>
      <c r="PJ27" s="2" t="s">
        <v>148</v>
      </c>
      <c r="PK27" s="2" t="s">
        <v>148</v>
      </c>
      <c r="PL27" s="2" t="s">
        <v>160</v>
      </c>
      <c r="PM27" s="2" t="s">
        <v>160</v>
      </c>
      <c r="PN27" s="2" t="s">
        <v>148</v>
      </c>
      <c r="PO27" s="4"/>
      <c r="PP27" s="8"/>
      <c r="PQ27" s="4"/>
      <c r="PR27" s="8"/>
      <c r="PS27" s="7"/>
      <c r="PT27" s="7"/>
      <c r="PU27" s="2" t="s">
        <v>191</v>
      </c>
      <c r="PV27" s="2" t="s">
        <v>145</v>
      </c>
      <c r="PW27" s="2" t="s">
        <v>148</v>
      </c>
      <c r="PX27" s="2" t="s">
        <v>148</v>
      </c>
      <c r="PY27" s="2" t="s">
        <v>160</v>
      </c>
      <c r="PZ27" s="2" t="s">
        <v>160</v>
      </c>
      <c r="QA27" s="2" t="s">
        <v>148</v>
      </c>
      <c r="QB27" s="4"/>
      <c r="QC27" s="8"/>
      <c r="QD27" s="4"/>
      <c r="QE27" s="8"/>
      <c r="QF27" s="7"/>
      <c r="QG27" s="7"/>
      <c r="QH27" s="2" t="s">
        <v>184</v>
      </c>
      <c r="QI27" s="2" t="s">
        <v>170</v>
      </c>
      <c r="QJ27" s="2" t="s">
        <v>148</v>
      </c>
      <c r="QK27" s="2" t="s">
        <v>148</v>
      </c>
      <c r="QL27" s="2" t="s">
        <v>160</v>
      </c>
      <c r="QM27" s="2" t="s">
        <v>160</v>
      </c>
      <c r="QN27" s="2" t="s">
        <v>148</v>
      </c>
      <c r="QO27" s="4">
        <v>85</v>
      </c>
      <c r="QP27" s="4">
        <v>64</v>
      </c>
      <c r="QQ27" s="4"/>
      <c r="QR27" s="4">
        <v>103</v>
      </c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508</v>
      </c>
      <c r="B28" s="2" t="s">
        <v>137</v>
      </c>
      <c r="C28" s="2" t="s">
        <v>138</v>
      </c>
      <c r="D28" s="2" t="s">
        <v>436</v>
      </c>
      <c r="E28" s="2" t="s">
        <v>437</v>
      </c>
      <c r="F28" s="2" t="s">
        <v>335</v>
      </c>
      <c r="G28" s="2" t="s">
        <v>148</v>
      </c>
      <c r="H28" s="2" t="s">
        <v>148</v>
      </c>
      <c r="I28" s="2" t="s">
        <v>509</v>
      </c>
      <c r="J28" s="2" t="s">
        <v>337</v>
      </c>
      <c r="K28" s="2" t="s">
        <v>338</v>
      </c>
      <c r="L28" s="3">
        <v>75.2</v>
      </c>
      <c r="M28" s="3">
        <v>78.96</v>
      </c>
      <c r="N28" s="3">
        <v>159.99</v>
      </c>
      <c r="O28" s="2" t="s">
        <v>145</v>
      </c>
      <c r="P28" s="2" t="s">
        <v>257</v>
      </c>
      <c r="Q28" s="2" t="s">
        <v>147</v>
      </c>
      <c r="R28" s="2" t="s">
        <v>148</v>
      </c>
      <c r="S28" s="2" t="s">
        <v>339</v>
      </c>
      <c r="T28" s="2" t="s">
        <v>148</v>
      </c>
      <c r="U28" s="2" t="s">
        <v>151</v>
      </c>
      <c r="V28" s="2" t="s">
        <v>299</v>
      </c>
      <c r="W28" s="2" t="s">
        <v>154</v>
      </c>
      <c r="X28" s="2" t="s">
        <v>148</v>
      </c>
      <c r="Y28" s="2" t="s">
        <v>340</v>
      </c>
      <c r="Z28" s="4">
        <v>91</v>
      </c>
      <c r="AA28" s="4">
        <f>=ROUNDDOWN(27.5757575757576,0)</f>
      </c>
      <c r="AB28" s="5">
        <v>3.3</v>
      </c>
      <c r="AC28" s="2" t="s">
        <v>148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82.29</v>
      </c>
      <c r="AR28" s="4">
        <v>3</v>
      </c>
      <c r="AS28" s="8">
        <v>249.18</v>
      </c>
      <c r="AT28" s="7">
        <v>-0.6667</v>
      </c>
      <c r="AU28" s="7">
        <v>-0.6698</v>
      </c>
      <c r="AV28" s="4">
        <v>3</v>
      </c>
      <c r="AW28" s="8">
        <v>268.81</v>
      </c>
      <c r="AX28" s="4">
        <v>8</v>
      </c>
      <c r="AY28" s="8">
        <v>787.56</v>
      </c>
      <c r="AZ28" s="7">
        <v>-0.625</v>
      </c>
      <c r="BA28" s="7">
        <v>-0.6587</v>
      </c>
      <c r="BB28" s="7">
        <v>0.3061</v>
      </c>
      <c r="BC28" s="4">
        <v>3</v>
      </c>
      <c r="BD28" s="8">
        <v>268.81</v>
      </c>
      <c r="BE28" s="4">
        <v>8</v>
      </c>
      <c r="BF28" s="8">
        <v>787.56</v>
      </c>
      <c r="BG28" s="7">
        <v>-0.625</v>
      </c>
      <c r="BH28" s="7">
        <v>-0.6587</v>
      </c>
      <c r="BI28" s="7">
        <v>1</v>
      </c>
      <c r="BJ28" s="4">
        <v>1</v>
      </c>
      <c r="BK28" s="8">
        <v>82.29</v>
      </c>
      <c r="BL28" s="2" t="s">
        <v>510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157</v>
      </c>
      <c r="BV28" s="2" t="s">
        <v>145</v>
      </c>
      <c r="BW28" s="2" t="s">
        <v>342</v>
      </c>
      <c r="BX28" s="2" t="s">
        <v>354</v>
      </c>
      <c r="BY28" s="2" t="s">
        <v>160</v>
      </c>
      <c r="BZ28" s="2" t="s">
        <v>160</v>
      </c>
      <c r="CA28" s="2" t="s">
        <v>148</v>
      </c>
      <c r="CB28" s="4">
        <v>1</v>
      </c>
      <c r="CC28" s="8">
        <v>82.29</v>
      </c>
      <c r="CD28" s="4"/>
      <c r="CE28" s="8"/>
      <c r="CF28" s="7"/>
      <c r="CG28" s="7"/>
      <c r="CH28" s="2" t="s">
        <v>157</v>
      </c>
      <c r="CI28" s="2" t="s">
        <v>145</v>
      </c>
      <c r="CJ28" s="2" t="s">
        <v>344</v>
      </c>
      <c r="CK28" s="2" t="s">
        <v>511</v>
      </c>
      <c r="CL28" s="2" t="s">
        <v>160</v>
      </c>
      <c r="CM28" s="2" t="s">
        <v>160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145</v>
      </c>
      <c r="CW28" s="2" t="s">
        <v>342</v>
      </c>
      <c r="CX28" s="2" t="s">
        <v>512</v>
      </c>
      <c r="CY28" s="2" t="s">
        <v>160</v>
      </c>
      <c r="CZ28" s="2" t="s">
        <v>160</v>
      </c>
      <c r="DA28" s="2" t="s">
        <v>148</v>
      </c>
      <c r="DB28" s="4"/>
      <c r="DC28" s="8"/>
      <c r="DD28" s="4"/>
      <c r="DE28" s="8"/>
      <c r="DF28" s="7"/>
      <c r="DG28" s="7"/>
      <c r="DH28" s="2" t="s">
        <v>157</v>
      </c>
      <c r="DI28" s="2" t="s">
        <v>145</v>
      </c>
      <c r="DJ28" s="2" t="s">
        <v>342</v>
      </c>
      <c r="DK28" s="2" t="s">
        <v>513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348</v>
      </c>
      <c r="DX28" s="2" t="s">
        <v>514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170</v>
      </c>
      <c r="EJ28" s="2" t="s">
        <v>350</v>
      </c>
      <c r="EK28" s="2" t="s">
        <v>515</v>
      </c>
      <c r="EL28" s="2" t="s">
        <v>160</v>
      </c>
      <c r="EM28" s="2" t="s">
        <v>160</v>
      </c>
      <c r="EN28" s="2" t="s">
        <v>148</v>
      </c>
      <c r="EO28" s="4"/>
      <c r="EP28" s="8"/>
      <c r="EQ28" s="4">
        <v>3</v>
      </c>
      <c r="ER28" s="8">
        <v>249.18</v>
      </c>
      <c r="ES28" s="7">
        <v>-1</v>
      </c>
      <c r="ET28" s="7">
        <v>-1</v>
      </c>
      <c r="EU28" s="2" t="s">
        <v>157</v>
      </c>
      <c r="EV28" s="2" t="s">
        <v>145</v>
      </c>
      <c r="EW28" s="2" t="s">
        <v>148</v>
      </c>
      <c r="EX28" s="2" t="s">
        <v>516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233</v>
      </c>
      <c r="FI28" s="2" t="s">
        <v>145</v>
      </c>
      <c r="FJ28" s="2" t="s">
        <v>148</v>
      </c>
      <c r="FK28" s="2" t="s">
        <v>148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170</v>
      </c>
      <c r="FW28" s="2" t="s">
        <v>353</v>
      </c>
      <c r="FX28" s="2" t="s">
        <v>517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157</v>
      </c>
      <c r="GI28" s="2" t="s">
        <v>145</v>
      </c>
      <c r="GJ28" s="2" t="s">
        <v>342</v>
      </c>
      <c r="GK28" s="2" t="s">
        <v>369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186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233</v>
      </c>
      <c r="HI28" s="2" t="s">
        <v>145</v>
      </c>
      <c r="HJ28" s="2" t="s">
        <v>356</v>
      </c>
      <c r="HK28" s="2" t="s">
        <v>148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157</v>
      </c>
      <c r="II28" s="2" t="s">
        <v>145</v>
      </c>
      <c r="IJ28" s="2" t="s">
        <v>181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358</v>
      </c>
      <c r="IV28" s="2" t="s">
        <v>145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184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157</v>
      </c>
      <c r="KI28" s="2" t="s">
        <v>170</v>
      </c>
      <c r="KJ28" s="2" t="s">
        <v>359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184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279</v>
      </c>
      <c r="LI28" s="2" t="s">
        <v>145</v>
      </c>
      <c r="LJ28" s="2" t="s">
        <v>518</v>
      </c>
      <c r="LK28" s="2" t="s">
        <v>519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184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184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233</v>
      </c>
      <c r="MV28" s="2" t="s">
        <v>170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184</v>
      </c>
      <c r="NV28" s="2" t="s">
        <v>145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184</v>
      </c>
      <c r="OI28" s="2" t="s">
        <v>170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/>
      <c r="OP28" s="8"/>
      <c r="OQ28" s="4"/>
      <c r="OR28" s="8"/>
      <c r="OS28" s="7"/>
      <c r="OT28" s="7"/>
      <c r="OU28" s="2" t="s">
        <v>157</v>
      </c>
      <c r="OV28" s="2" t="s">
        <v>170</v>
      </c>
      <c r="OW28" s="2" t="s">
        <v>520</v>
      </c>
      <c r="OX28" s="2" t="s">
        <v>521</v>
      </c>
      <c r="OY28" s="2" t="s">
        <v>160</v>
      </c>
      <c r="OZ28" s="2" t="s">
        <v>160</v>
      </c>
      <c r="PA28" s="2" t="s">
        <v>148</v>
      </c>
      <c r="PB28" s="4"/>
      <c r="PC28" s="8"/>
      <c r="PD28" s="4"/>
      <c r="PE28" s="8"/>
      <c r="PF28" s="7"/>
      <c r="PG28" s="7"/>
      <c r="PH28" s="2" t="s">
        <v>184</v>
      </c>
      <c r="PI28" s="2" t="s">
        <v>145</v>
      </c>
      <c r="PJ28" s="2" t="s">
        <v>148</v>
      </c>
      <c r="PK28" s="2" t="s">
        <v>148</v>
      </c>
      <c r="PL28" s="2" t="s">
        <v>160</v>
      </c>
      <c r="PM28" s="2" t="s">
        <v>160</v>
      </c>
      <c r="PN28" s="2" t="s">
        <v>148</v>
      </c>
      <c r="PO28" s="4"/>
      <c r="PP28" s="8"/>
      <c r="PQ28" s="4"/>
      <c r="PR28" s="8"/>
      <c r="PS28" s="7"/>
      <c r="PT28" s="7"/>
      <c r="PU28" s="2" t="s">
        <v>191</v>
      </c>
      <c r="PV28" s="2" t="s">
        <v>145</v>
      </c>
      <c r="PW28" s="2" t="s">
        <v>148</v>
      </c>
      <c r="PX28" s="2" t="s">
        <v>148</v>
      </c>
      <c r="PY28" s="2" t="s">
        <v>160</v>
      </c>
      <c r="PZ28" s="2" t="s">
        <v>160</v>
      </c>
      <c r="QA28" s="2" t="s">
        <v>148</v>
      </c>
      <c r="QB28" s="4"/>
      <c r="QC28" s="8"/>
      <c r="QD28" s="4"/>
      <c r="QE28" s="8"/>
      <c r="QF28" s="7"/>
      <c r="QG28" s="7"/>
      <c r="QH28" s="2" t="s">
        <v>157</v>
      </c>
      <c r="QI28" s="2" t="s">
        <v>170</v>
      </c>
      <c r="QJ28" s="2" t="s">
        <v>377</v>
      </c>
      <c r="QK28" s="2" t="s">
        <v>522</v>
      </c>
      <c r="QL28" s="2" t="s">
        <v>160</v>
      </c>
      <c r="QM28" s="2" t="s">
        <v>160</v>
      </c>
      <c r="QN28" s="2" t="s">
        <v>148</v>
      </c>
      <c r="QO28" s="4">
        <v>91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523</v>
      </c>
      <c r="B29" s="2" t="s">
        <v>137</v>
      </c>
      <c r="C29" s="2" t="s">
        <v>138</v>
      </c>
      <c r="D29" s="2" t="s">
        <v>436</v>
      </c>
      <c r="E29" s="2" t="s">
        <v>437</v>
      </c>
      <c r="F29" s="2" t="s">
        <v>335</v>
      </c>
      <c r="G29" s="2" t="s">
        <v>148</v>
      </c>
      <c r="H29" s="2" t="s">
        <v>148</v>
      </c>
      <c r="I29" s="2" t="s">
        <v>509</v>
      </c>
      <c r="J29" s="2" t="s">
        <v>285</v>
      </c>
      <c r="K29" s="2" t="s">
        <v>338</v>
      </c>
      <c r="L29" s="3">
        <v>84.6</v>
      </c>
      <c r="M29" s="3">
        <v>88.83</v>
      </c>
      <c r="N29" s="3">
        <v>179.99</v>
      </c>
      <c r="O29" s="2" t="s">
        <v>145</v>
      </c>
      <c r="P29" s="2" t="s">
        <v>257</v>
      </c>
      <c r="Q29" s="2" t="s">
        <v>147</v>
      </c>
      <c r="R29" s="2" t="s">
        <v>148</v>
      </c>
      <c r="S29" s="2" t="s">
        <v>339</v>
      </c>
      <c r="T29" s="2" t="s">
        <v>148</v>
      </c>
      <c r="U29" s="2" t="s">
        <v>151</v>
      </c>
      <c r="V29" s="2" t="s">
        <v>299</v>
      </c>
      <c r="W29" s="2" t="s">
        <v>154</v>
      </c>
      <c r="X29" s="2" t="s">
        <v>148</v>
      </c>
      <c r="Y29" s="2" t="s">
        <v>524</v>
      </c>
      <c r="Z29" s="4">
        <v>94</v>
      </c>
      <c r="AA29" s="4">
        <f>=ROUNDDOWN(18.8,0)</f>
      </c>
      <c r="AB29" s="5">
        <v>5</v>
      </c>
      <c r="AC29" s="2" t="s">
        <v>148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2</v>
      </c>
      <c r="AQ29" s="8">
        <v>186.52</v>
      </c>
      <c r="AR29" s="4">
        <v>5</v>
      </c>
      <c r="AS29" s="8">
        <v>538.38</v>
      </c>
      <c r="AT29" s="7">
        <v>-0.6</v>
      </c>
      <c r="AU29" s="7">
        <v>-0.6536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0.6939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2</v>
      </c>
      <c r="BK29" s="8">
        <v>186.52</v>
      </c>
      <c r="BL29" s="2" t="s">
        <v>510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145</v>
      </c>
      <c r="BW29" s="2" t="s">
        <v>342</v>
      </c>
      <c r="BX29" s="2" t="s">
        <v>354</v>
      </c>
      <c r="BY29" s="2" t="s">
        <v>160</v>
      </c>
      <c r="BZ29" s="2" t="s">
        <v>160</v>
      </c>
      <c r="CA29" s="2" t="s">
        <v>148</v>
      </c>
      <c r="CB29" s="4">
        <v>2</v>
      </c>
      <c r="CC29" s="8">
        <v>186.52</v>
      </c>
      <c r="CD29" s="4">
        <v>1</v>
      </c>
      <c r="CE29" s="8">
        <v>93.26</v>
      </c>
      <c r="CF29" s="7">
        <v>1</v>
      </c>
      <c r="CG29" s="7">
        <v>1</v>
      </c>
      <c r="CH29" s="2" t="s">
        <v>157</v>
      </c>
      <c r="CI29" s="2" t="s">
        <v>145</v>
      </c>
      <c r="CJ29" s="2" t="s">
        <v>344</v>
      </c>
      <c r="CK29" s="2" t="s">
        <v>525</v>
      </c>
      <c r="CL29" s="2" t="s">
        <v>160</v>
      </c>
      <c r="CM29" s="2" t="s">
        <v>160</v>
      </c>
      <c r="CN29" s="2" t="s">
        <v>148</v>
      </c>
      <c r="CO29" s="4"/>
      <c r="CP29" s="8"/>
      <c r="CQ29" s="4"/>
      <c r="CR29" s="8"/>
      <c r="CS29" s="7"/>
      <c r="CT29" s="7"/>
      <c r="CU29" s="2" t="s">
        <v>157</v>
      </c>
      <c r="CV29" s="2" t="s">
        <v>145</v>
      </c>
      <c r="CW29" s="2" t="s">
        <v>342</v>
      </c>
      <c r="CX29" s="2" t="s">
        <v>343</v>
      </c>
      <c r="CY29" s="2" t="s">
        <v>160</v>
      </c>
      <c r="CZ29" s="2" t="s">
        <v>160</v>
      </c>
      <c r="DA29" s="2" t="s">
        <v>148</v>
      </c>
      <c r="DB29" s="4"/>
      <c r="DC29" s="8"/>
      <c r="DD29" s="4"/>
      <c r="DE29" s="8"/>
      <c r="DF29" s="7"/>
      <c r="DG29" s="7"/>
      <c r="DH29" s="2" t="s">
        <v>157</v>
      </c>
      <c r="DI29" s="2" t="s">
        <v>145</v>
      </c>
      <c r="DJ29" s="2" t="s">
        <v>342</v>
      </c>
      <c r="DK29" s="2" t="s">
        <v>526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145</v>
      </c>
      <c r="DW29" s="2" t="s">
        <v>348</v>
      </c>
      <c r="DX29" s="2" t="s">
        <v>527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170</v>
      </c>
      <c r="EJ29" s="2" t="s">
        <v>350</v>
      </c>
      <c r="EK29" s="2" t="s">
        <v>528</v>
      </c>
      <c r="EL29" s="2" t="s">
        <v>160</v>
      </c>
      <c r="EM29" s="2" t="s">
        <v>160</v>
      </c>
      <c r="EN29" s="2" t="s">
        <v>148</v>
      </c>
      <c r="EO29" s="4"/>
      <c r="EP29" s="8"/>
      <c r="EQ29" s="4">
        <v>4</v>
      </c>
      <c r="ER29" s="8">
        <v>445.12</v>
      </c>
      <c r="ES29" s="7">
        <v>-1</v>
      </c>
      <c r="ET29" s="7">
        <v>-1</v>
      </c>
      <c r="EU29" s="2" t="s">
        <v>157</v>
      </c>
      <c r="EV29" s="2" t="s">
        <v>145</v>
      </c>
      <c r="EW29" s="2" t="s">
        <v>148</v>
      </c>
      <c r="EX29" s="2" t="s">
        <v>529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233</v>
      </c>
      <c r="FI29" s="2" t="s">
        <v>145</v>
      </c>
      <c r="FJ29" s="2" t="s">
        <v>148</v>
      </c>
      <c r="FK29" s="2" t="s">
        <v>148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170</v>
      </c>
      <c r="FW29" s="2" t="s">
        <v>353</v>
      </c>
      <c r="FX29" s="2" t="s">
        <v>530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157</v>
      </c>
      <c r="GI29" s="2" t="s">
        <v>145</v>
      </c>
      <c r="GJ29" s="2" t="s">
        <v>342</v>
      </c>
      <c r="GK29" s="2" t="s">
        <v>531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186</v>
      </c>
      <c r="GV29" s="2" t="s">
        <v>145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233</v>
      </c>
      <c r="HI29" s="2" t="s">
        <v>145</v>
      </c>
      <c r="HJ29" s="2" t="s">
        <v>356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157</v>
      </c>
      <c r="II29" s="2" t="s">
        <v>145</v>
      </c>
      <c r="IJ29" s="2" t="s">
        <v>181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358</v>
      </c>
      <c r="IV29" s="2" t="s">
        <v>145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184</v>
      </c>
      <c r="JV29" s="2" t="s">
        <v>145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157</v>
      </c>
      <c r="KI29" s="2" t="s">
        <v>170</v>
      </c>
      <c r="KJ29" s="2" t="s">
        <v>359</v>
      </c>
      <c r="KK29" s="2" t="s">
        <v>532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184</v>
      </c>
      <c r="KV29" s="2" t="s">
        <v>145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279</v>
      </c>
      <c r="LI29" s="2" t="s">
        <v>145</v>
      </c>
      <c r="LJ29" s="2" t="s">
        <v>518</v>
      </c>
      <c r="LK29" s="2" t="s">
        <v>533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184</v>
      </c>
      <c r="LV29" s="2" t="s">
        <v>145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184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233</v>
      </c>
      <c r="MV29" s="2" t="s">
        <v>170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184</v>
      </c>
      <c r="NV29" s="2" t="s">
        <v>145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184</v>
      </c>
      <c r="OI29" s="2" t="s">
        <v>170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/>
      <c r="OP29" s="8"/>
      <c r="OQ29" s="4"/>
      <c r="OR29" s="8"/>
      <c r="OS29" s="7"/>
      <c r="OT29" s="7"/>
      <c r="OU29" s="2" t="s">
        <v>157</v>
      </c>
      <c r="OV29" s="2" t="s">
        <v>170</v>
      </c>
      <c r="OW29" s="2" t="s">
        <v>520</v>
      </c>
      <c r="OX29" s="2" t="s">
        <v>534</v>
      </c>
      <c r="OY29" s="2" t="s">
        <v>160</v>
      </c>
      <c r="OZ29" s="2" t="s">
        <v>160</v>
      </c>
      <c r="PA29" s="2" t="s">
        <v>148</v>
      </c>
      <c r="PB29" s="4"/>
      <c r="PC29" s="8"/>
      <c r="PD29" s="4"/>
      <c r="PE29" s="8"/>
      <c r="PF29" s="7"/>
      <c r="PG29" s="7"/>
      <c r="PH29" s="2" t="s">
        <v>184</v>
      </c>
      <c r="PI29" s="2" t="s">
        <v>145</v>
      </c>
      <c r="PJ29" s="2" t="s">
        <v>148</v>
      </c>
      <c r="PK29" s="2" t="s">
        <v>148</v>
      </c>
      <c r="PL29" s="2" t="s">
        <v>160</v>
      </c>
      <c r="PM29" s="2" t="s">
        <v>160</v>
      </c>
      <c r="PN29" s="2" t="s">
        <v>148</v>
      </c>
      <c r="PO29" s="4"/>
      <c r="PP29" s="8"/>
      <c r="PQ29" s="4"/>
      <c r="PR29" s="8"/>
      <c r="PS29" s="7"/>
      <c r="PT29" s="7"/>
      <c r="PU29" s="2" t="s">
        <v>191</v>
      </c>
      <c r="PV29" s="2" t="s">
        <v>145</v>
      </c>
      <c r="PW29" s="2" t="s">
        <v>148</v>
      </c>
      <c r="PX29" s="2" t="s">
        <v>148</v>
      </c>
      <c r="PY29" s="2" t="s">
        <v>160</v>
      </c>
      <c r="PZ29" s="2" t="s">
        <v>160</v>
      </c>
      <c r="QA29" s="2" t="s">
        <v>148</v>
      </c>
      <c r="QB29" s="4"/>
      <c r="QC29" s="8"/>
      <c r="QD29" s="4"/>
      <c r="QE29" s="8"/>
      <c r="QF29" s="7"/>
      <c r="QG29" s="7"/>
      <c r="QH29" s="2" t="s">
        <v>157</v>
      </c>
      <c r="QI29" s="2" t="s">
        <v>170</v>
      </c>
      <c r="QJ29" s="2" t="s">
        <v>377</v>
      </c>
      <c r="QK29" s="2" t="s">
        <v>377</v>
      </c>
      <c r="QL29" s="2" t="s">
        <v>160</v>
      </c>
      <c r="QM29" s="2" t="s">
        <v>160</v>
      </c>
      <c r="QN29" s="2" t="s">
        <v>148</v>
      </c>
      <c r="QO29" s="4">
        <v>94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535</v>
      </c>
      <c r="B30" s="2" t="s">
        <v>137</v>
      </c>
      <c r="C30" s="2" t="s">
        <v>138</v>
      </c>
      <c r="D30" s="2" t="s">
        <v>436</v>
      </c>
      <c r="E30" s="2" t="s">
        <v>536</v>
      </c>
      <c r="F30" s="2" t="s">
        <v>379</v>
      </c>
      <c r="G30" s="2" t="s">
        <v>379</v>
      </c>
      <c r="H30" s="2" t="s">
        <v>379</v>
      </c>
      <c r="I30" s="2" t="s">
        <v>537</v>
      </c>
      <c r="J30" s="2" t="s">
        <v>143</v>
      </c>
      <c r="K30" s="2" t="s">
        <v>144</v>
      </c>
      <c r="L30" s="3">
        <v>67.5</v>
      </c>
      <c r="M30" s="3">
        <v>70.88</v>
      </c>
      <c r="N30" s="3">
        <v>149.99</v>
      </c>
      <c r="O30" s="2" t="s">
        <v>145</v>
      </c>
      <c r="P30" s="2" t="s">
        <v>257</v>
      </c>
      <c r="Q30" s="2" t="s">
        <v>147</v>
      </c>
      <c r="R30" s="2" t="s">
        <v>148</v>
      </c>
      <c r="S30" s="2" t="s">
        <v>381</v>
      </c>
      <c r="T30" s="2" t="s">
        <v>259</v>
      </c>
      <c r="U30" s="2" t="s">
        <v>151</v>
      </c>
      <c r="V30" s="2" t="s">
        <v>152</v>
      </c>
      <c r="W30" s="2" t="s">
        <v>154</v>
      </c>
      <c r="X30" s="2" t="s">
        <v>148</v>
      </c>
      <c r="Y30" s="2" t="s">
        <v>382</v>
      </c>
      <c r="Z30" s="4">
        <v>32</v>
      </c>
      <c r="AA30" s="4">
        <f>=ROUNDDOWN(7.27272727272727,0)</f>
      </c>
      <c r="AB30" s="5">
        <v>4.4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367.14</v>
      </c>
      <c r="AR30" s="4">
        <v>2</v>
      </c>
      <c r="AS30" s="8">
        <v>147.42</v>
      </c>
      <c r="AT30" s="7">
        <v>1.5</v>
      </c>
      <c r="AU30" s="7">
        <v>1.4904</v>
      </c>
      <c r="AV30" s="4">
        <v>6</v>
      </c>
      <c r="AW30" s="8">
        <v>447.47</v>
      </c>
      <c r="AX30" s="4">
        <v>6</v>
      </c>
      <c r="AY30" s="8">
        <v>493.63</v>
      </c>
      <c r="AZ30" s="7" t="s">
        <v>148</v>
      </c>
      <c r="BA30" s="7">
        <v>-0.0935</v>
      </c>
      <c r="BB30" s="7">
        <v>0.8205</v>
      </c>
      <c r="BC30" s="4">
        <v>6</v>
      </c>
      <c r="BD30" s="8">
        <v>447.47</v>
      </c>
      <c r="BE30" s="4">
        <v>6</v>
      </c>
      <c r="BF30" s="8">
        <v>493.63</v>
      </c>
      <c r="BG30" s="7" t="s">
        <v>148</v>
      </c>
      <c r="BH30" s="7">
        <v>-0.0935</v>
      </c>
      <c r="BI30" s="7">
        <v>1</v>
      </c>
      <c r="BJ30" s="4">
        <v>5</v>
      </c>
      <c r="BK30" s="8">
        <v>367.14</v>
      </c>
      <c r="BL30" s="2" t="s">
        <v>218</v>
      </c>
      <c r="BM30" s="7">
        <v>1</v>
      </c>
      <c r="BN30" s="7">
        <v>1</v>
      </c>
      <c r="BO30" s="4">
        <v>1</v>
      </c>
      <c r="BP30" s="8">
        <v>77.96</v>
      </c>
      <c r="BQ30" s="4"/>
      <c r="BR30" s="8"/>
      <c r="BS30" s="7"/>
      <c r="BT30" s="7"/>
      <c r="BU30" s="2" t="s">
        <v>157</v>
      </c>
      <c r="BV30" s="2" t="s">
        <v>145</v>
      </c>
      <c r="BW30" s="2" t="s">
        <v>384</v>
      </c>
      <c r="BX30" s="2" t="s">
        <v>385</v>
      </c>
      <c r="BY30" s="2" t="s">
        <v>160</v>
      </c>
      <c r="BZ30" s="2" t="s">
        <v>160</v>
      </c>
      <c r="CA30" s="2" t="s">
        <v>148</v>
      </c>
      <c r="CB30" s="4"/>
      <c r="CC30" s="8"/>
      <c r="CD30" s="4">
        <v>1</v>
      </c>
      <c r="CE30" s="8">
        <v>76.54</v>
      </c>
      <c r="CF30" s="7">
        <v>-1</v>
      </c>
      <c r="CG30" s="7">
        <v>-1</v>
      </c>
      <c r="CH30" s="2" t="s">
        <v>157</v>
      </c>
      <c r="CI30" s="2" t="s">
        <v>145</v>
      </c>
      <c r="CJ30" s="2" t="s">
        <v>386</v>
      </c>
      <c r="CK30" s="2" t="s">
        <v>538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388</v>
      </c>
      <c r="CX30" s="2" t="s">
        <v>539</v>
      </c>
      <c r="CY30" s="2" t="s">
        <v>160</v>
      </c>
      <c r="CZ30" s="2" t="s">
        <v>160</v>
      </c>
      <c r="DA30" s="2" t="s">
        <v>148</v>
      </c>
      <c r="DB30" s="4">
        <v>3</v>
      </c>
      <c r="DC30" s="8">
        <v>212.64</v>
      </c>
      <c r="DD30" s="4">
        <v>1</v>
      </c>
      <c r="DE30" s="8">
        <v>70.88</v>
      </c>
      <c r="DF30" s="7">
        <v>2</v>
      </c>
      <c r="DG30" s="7">
        <v>2</v>
      </c>
      <c r="DH30" s="2" t="s">
        <v>157</v>
      </c>
      <c r="DI30" s="2" t="s">
        <v>145</v>
      </c>
      <c r="DJ30" s="2" t="s">
        <v>390</v>
      </c>
      <c r="DK30" s="2" t="s">
        <v>540</v>
      </c>
      <c r="DL30" s="2" t="s">
        <v>160</v>
      </c>
      <c r="DM30" s="2" t="s">
        <v>160</v>
      </c>
      <c r="DN30" s="2" t="s">
        <v>148</v>
      </c>
      <c r="DO30" s="4">
        <v>1</v>
      </c>
      <c r="DP30" s="8">
        <v>76.54</v>
      </c>
      <c r="DQ30" s="4"/>
      <c r="DR30" s="8"/>
      <c r="DS30" s="7"/>
      <c r="DT30" s="7"/>
      <c r="DU30" s="2" t="s">
        <v>157</v>
      </c>
      <c r="DV30" s="2" t="s">
        <v>145</v>
      </c>
      <c r="DW30" s="2" t="s">
        <v>541</v>
      </c>
      <c r="DX30" s="2" t="s">
        <v>539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167</v>
      </c>
      <c r="EK30" s="2" t="s">
        <v>542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157</v>
      </c>
      <c r="EV30" s="2" t="s">
        <v>145</v>
      </c>
      <c r="EW30" s="2" t="s">
        <v>148</v>
      </c>
      <c r="EX30" s="2" t="s">
        <v>543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157</v>
      </c>
      <c r="FI30" s="2" t="s">
        <v>145</v>
      </c>
      <c r="FJ30" s="2" t="s">
        <v>226</v>
      </c>
      <c r="FK30" s="2" t="s">
        <v>148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186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157</v>
      </c>
      <c r="GI30" s="2" t="s">
        <v>145</v>
      </c>
      <c r="GJ30" s="2" t="s">
        <v>541</v>
      </c>
      <c r="GK30" s="2" t="s">
        <v>544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157</v>
      </c>
      <c r="GV30" s="2" t="s">
        <v>145</v>
      </c>
      <c r="GW30" s="2" t="s">
        <v>545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233</v>
      </c>
      <c r="HI30" s="2" t="s">
        <v>145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184</v>
      </c>
      <c r="HV30" s="2" t="s">
        <v>170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157</v>
      </c>
      <c r="II30" s="2" t="s">
        <v>145</v>
      </c>
      <c r="IJ30" s="2" t="s">
        <v>277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233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184</v>
      </c>
      <c r="JI30" s="2" t="s">
        <v>145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184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233</v>
      </c>
      <c r="KI30" s="2" t="s">
        <v>170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184</v>
      </c>
      <c r="KV30" s="2" t="s">
        <v>145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279</v>
      </c>
      <c r="LI30" s="2" t="s">
        <v>145</v>
      </c>
      <c r="LJ30" s="2" t="s">
        <v>399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184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184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233</v>
      </c>
      <c r="MV30" s="2" t="s">
        <v>170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233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184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184</v>
      </c>
      <c r="OI30" s="2" t="s">
        <v>170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/>
      <c r="OP30" s="8"/>
      <c r="OQ30" s="4"/>
      <c r="OR30" s="8"/>
      <c r="OS30" s="7"/>
      <c r="OT30" s="7"/>
      <c r="OU30" s="2" t="s">
        <v>191</v>
      </c>
      <c r="OV30" s="2" t="s">
        <v>145</v>
      </c>
      <c r="OW30" s="2" t="s">
        <v>148</v>
      </c>
      <c r="OX30" s="2" t="s">
        <v>148</v>
      </c>
      <c r="OY30" s="2" t="s">
        <v>160</v>
      </c>
      <c r="OZ30" s="2" t="s">
        <v>160</v>
      </c>
      <c r="PA30" s="2" t="s">
        <v>148</v>
      </c>
      <c r="PB30" s="4"/>
      <c r="PC30" s="8"/>
      <c r="PD30" s="4"/>
      <c r="PE30" s="8"/>
      <c r="PF30" s="7"/>
      <c r="PG30" s="7"/>
      <c r="PH30" s="2" t="s">
        <v>184</v>
      </c>
      <c r="PI30" s="2" t="s">
        <v>145</v>
      </c>
      <c r="PJ30" s="2" t="s">
        <v>148</v>
      </c>
      <c r="PK30" s="2" t="s">
        <v>148</v>
      </c>
      <c r="PL30" s="2" t="s">
        <v>160</v>
      </c>
      <c r="PM30" s="2" t="s">
        <v>160</v>
      </c>
      <c r="PN30" s="2" t="s">
        <v>148</v>
      </c>
      <c r="PO30" s="4"/>
      <c r="PP30" s="8"/>
      <c r="PQ30" s="4"/>
      <c r="PR30" s="8"/>
      <c r="PS30" s="7"/>
      <c r="PT30" s="7"/>
      <c r="PU30" s="2" t="s">
        <v>233</v>
      </c>
      <c r="PV30" s="2" t="s">
        <v>145</v>
      </c>
      <c r="PW30" s="2" t="s">
        <v>148</v>
      </c>
      <c r="PX30" s="2" t="s">
        <v>148</v>
      </c>
      <c r="PY30" s="2" t="s">
        <v>160</v>
      </c>
      <c r="PZ30" s="2" t="s">
        <v>160</v>
      </c>
      <c r="QA30" s="2" t="s">
        <v>148</v>
      </c>
      <c r="QB30" s="4"/>
      <c r="QC30" s="8"/>
      <c r="QD30" s="4"/>
      <c r="QE30" s="8"/>
      <c r="QF30" s="7"/>
      <c r="QG30" s="7"/>
      <c r="QH30" s="2" t="s">
        <v>184</v>
      </c>
      <c r="QI30" s="2" t="s">
        <v>170</v>
      </c>
      <c r="QJ30" s="2" t="s">
        <v>148</v>
      </c>
      <c r="QK30" s="2" t="s">
        <v>148</v>
      </c>
      <c r="QL30" s="2" t="s">
        <v>160</v>
      </c>
      <c r="QM30" s="2" t="s">
        <v>160</v>
      </c>
      <c r="QN30" s="2" t="s">
        <v>148</v>
      </c>
      <c r="QO30" s="4">
        <v>32</v>
      </c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546</v>
      </c>
      <c r="B31" s="2" t="s">
        <v>137</v>
      </c>
      <c r="C31" s="2" t="s">
        <v>138</v>
      </c>
      <c r="D31" s="2" t="s">
        <v>436</v>
      </c>
      <c r="E31" s="2" t="s">
        <v>536</v>
      </c>
      <c r="F31" s="2" t="s">
        <v>379</v>
      </c>
      <c r="G31" s="2" t="s">
        <v>379</v>
      </c>
      <c r="H31" s="2" t="s">
        <v>379</v>
      </c>
      <c r="I31" s="2" t="s">
        <v>537</v>
      </c>
      <c r="J31" s="2" t="s">
        <v>195</v>
      </c>
      <c r="K31" s="2" t="s">
        <v>144</v>
      </c>
      <c r="L31" s="3">
        <v>76.5</v>
      </c>
      <c r="M31" s="3">
        <v>80.33</v>
      </c>
      <c r="N31" s="3">
        <v>169.99</v>
      </c>
      <c r="O31" s="2" t="s">
        <v>145</v>
      </c>
      <c r="P31" s="2" t="s">
        <v>257</v>
      </c>
      <c r="Q31" s="2" t="s">
        <v>147</v>
      </c>
      <c r="R31" s="2" t="s">
        <v>148</v>
      </c>
      <c r="S31" s="2" t="s">
        <v>381</v>
      </c>
      <c r="T31" s="2" t="s">
        <v>259</v>
      </c>
      <c r="U31" s="2" t="s">
        <v>151</v>
      </c>
      <c r="V31" s="2" t="s">
        <v>152</v>
      </c>
      <c r="W31" s="2" t="s">
        <v>154</v>
      </c>
      <c r="X31" s="2" t="s">
        <v>148</v>
      </c>
      <c r="Y31" s="2" t="s">
        <v>382</v>
      </c>
      <c r="Z31" s="4">
        <v>87</v>
      </c>
      <c r="AA31" s="4">
        <f>=ROUNDDOWN(79.0909090909091,0)</f>
      </c>
      <c r="AB31" s="5">
        <v>1.1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80.33</v>
      </c>
      <c r="AR31" s="4">
        <v>4</v>
      </c>
      <c r="AS31" s="8">
        <v>346.21</v>
      </c>
      <c r="AT31" s="7">
        <v>-0.75</v>
      </c>
      <c r="AU31" s="7">
        <v>-0.768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0.1795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1</v>
      </c>
      <c r="BK31" s="8">
        <v>80.33</v>
      </c>
      <c r="BL31" s="2" t="s">
        <v>547</v>
      </c>
      <c r="BM31" s="7">
        <v>1</v>
      </c>
      <c r="BN31" s="7">
        <v>1</v>
      </c>
      <c r="BO31" s="4"/>
      <c r="BP31" s="8"/>
      <c r="BQ31" s="4">
        <v>1</v>
      </c>
      <c r="BR31" s="8">
        <v>88.36</v>
      </c>
      <c r="BS31" s="7">
        <v>-1</v>
      </c>
      <c r="BT31" s="7">
        <v>-1</v>
      </c>
      <c r="BU31" s="2" t="s">
        <v>157</v>
      </c>
      <c r="BV31" s="2" t="s">
        <v>145</v>
      </c>
      <c r="BW31" s="2" t="s">
        <v>384</v>
      </c>
      <c r="BX31" s="2" t="s">
        <v>540</v>
      </c>
      <c r="BY31" s="2" t="s">
        <v>160</v>
      </c>
      <c r="BZ31" s="2" t="s">
        <v>160</v>
      </c>
      <c r="CA31" s="2" t="s">
        <v>148</v>
      </c>
      <c r="CB31" s="4"/>
      <c r="CC31" s="8"/>
      <c r="CD31" s="4">
        <v>1</v>
      </c>
      <c r="CE31" s="8">
        <v>86.75</v>
      </c>
      <c r="CF31" s="7">
        <v>-1</v>
      </c>
      <c r="CG31" s="7">
        <v>-1</v>
      </c>
      <c r="CH31" s="2" t="s">
        <v>157</v>
      </c>
      <c r="CI31" s="2" t="s">
        <v>145</v>
      </c>
      <c r="CJ31" s="2" t="s">
        <v>386</v>
      </c>
      <c r="CK31" s="2" t="s">
        <v>548</v>
      </c>
      <c r="CL31" s="2" t="s">
        <v>160</v>
      </c>
      <c r="CM31" s="2" t="s">
        <v>160</v>
      </c>
      <c r="CN31" s="2" t="s">
        <v>148</v>
      </c>
      <c r="CO31" s="4"/>
      <c r="CP31" s="8"/>
      <c r="CQ31" s="4">
        <v>1</v>
      </c>
      <c r="CR31" s="8">
        <v>80.33</v>
      </c>
      <c r="CS31" s="7">
        <v>-1</v>
      </c>
      <c r="CT31" s="7">
        <v>-1</v>
      </c>
      <c r="CU31" s="2" t="s">
        <v>157</v>
      </c>
      <c r="CV31" s="2" t="s">
        <v>145</v>
      </c>
      <c r="CW31" s="2" t="s">
        <v>388</v>
      </c>
      <c r="CX31" s="2" t="s">
        <v>389</v>
      </c>
      <c r="CY31" s="2" t="s">
        <v>160</v>
      </c>
      <c r="CZ31" s="2" t="s">
        <v>160</v>
      </c>
      <c r="DA31" s="2" t="s">
        <v>148</v>
      </c>
      <c r="DB31" s="4">
        <v>1</v>
      </c>
      <c r="DC31" s="8">
        <v>80.33</v>
      </c>
      <c r="DD31" s="4">
        <v>1</v>
      </c>
      <c r="DE31" s="8">
        <v>90.77</v>
      </c>
      <c r="DF31" s="7"/>
      <c r="DG31" s="7">
        <v>-0.115</v>
      </c>
      <c r="DH31" s="2" t="s">
        <v>157</v>
      </c>
      <c r="DI31" s="2" t="s">
        <v>145</v>
      </c>
      <c r="DJ31" s="2" t="s">
        <v>390</v>
      </c>
      <c r="DK31" s="2" t="s">
        <v>549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541</v>
      </c>
      <c r="DX31" s="2" t="s">
        <v>550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167</v>
      </c>
      <c r="EK31" s="2" t="s">
        <v>551</v>
      </c>
      <c r="EL31" s="2" t="s">
        <v>160</v>
      </c>
      <c r="EM31" s="2" t="s">
        <v>160</v>
      </c>
      <c r="EN31" s="2" t="s">
        <v>148</v>
      </c>
      <c r="EO31" s="4"/>
      <c r="EP31" s="8"/>
      <c r="EQ31" s="4"/>
      <c r="ER31" s="8"/>
      <c r="ES31" s="7"/>
      <c r="ET31" s="7"/>
      <c r="EU31" s="2" t="s">
        <v>157</v>
      </c>
      <c r="EV31" s="2" t="s">
        <v>145</v>
      </c>
      <c r="EW31" s="2" t="s">
        <v>148</v>
      </c>
      <c r="EX31" s="2" t="s">
        <v>552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157</v>
      </c>
      <c r="FI31" s="2" t="s">
        <v>145</v>
      </c>
      <c r="FJ31" s="2" t="s">
        <v>172</v>
      </c>
      <c r="FK31" s="2" t="s">
        <v>501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186</v>
      </c>
      <c r="FV31" s="2" t="s">
        <v>145</v>
      </c>
      <c r="FW31" s="2" t="s">
        <v>148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157</v>
      </c>
      <c r="GI31" s="2" t="s">
        <v>145</v>
      </c>
      <c r="GJ31" s="2" t="s">
        <v>541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157</v>
      </c>
      <c r="GV31" s="2" t="s">
        <v>145</v>
      </c>
      <c r="GW31" s="2" t="s">
        <v>231</v>
      </c>
      <c r="GX31" s="2" t="s">
        <v>553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233</v>
      </c>
      <c r="HI31" s="2" t="s">
        <v>145</v>
      </c>
      <c r="HJ31" s="2" t="s">
        <v>148</v>
      </c>
      <c r="HK31" s="2" t="s">
        <v>148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184</v>
      </c>
      <c r="HV31" s="2" t="s">
        <v>170</v>
      </c>
      <c r="HW31" s="2" t="s">
        <v>148</v>
      </c>
      <c r="HX31" s="2" t="s">
        <v>148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157</v>
      </c>
      <c r="II31" s="2" t="s">
        <v>145</v>
      </c>
      <c r="IJ31" s="2" t="s">
        <v>277</v>
      </c>
      <c r="IK31" s="2" t="s">
        <v>148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233</v>
      </c>
      <c r="IV31" s="2" t="s">
        <v>145</v>
      </c>
      <c r="IW31" s="2" t="s">
        <v>148</v>
      </c>
      <c r="IX31" s="2" t="s">
        <v>148</v>
      </c>
      <c r="IY31" s="2" t="s">
        <v>160</v>
      </c>
      <c r="IZ31" s="2" t="s">
        <v>160</v>
      </c>
      <c r="JA31" s="2" t="s">
        <v>148</v>
      </c>
      <c r="JB31" s="4"/>
      <c r="JC31" s="8"/>
      <c r="JD31" s="4"/>
      <c r="JE31" s="8"/>
      <c r="JF31" s="7"/>
      <c r="JG31" s="7"/>
      <c r="JH31" s="2" t="s">
        <v>184</v>
      </c>
      <c r="JI31" s="2" t="s">
        <v>145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184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233</v>
      </c>
      <c r="KI31" s="2" t="s">
        <v>170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184</v>
      </c>
      <c r="KV31" s="2" t="s">
        <v>145</v>
      </c>
      <c r="KW31" s="2" t="s">
        <v>148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279</v>
      </c>
      <c r="LI31" s="2" t="s">
        <v>145</v>
      </c>
      <c r="LJ31" s="2" t="s">
        <v>399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184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184</v>
      </c>
      <c r="MI31" s="2" t="s">
        <v>145</v>
      </c>
      <c r="MJ31" s="2" t="s">
        <v>148</v>
      </c>
      <c r="MK31" s="2" t="s">
        <v>148</v>
      </c>
      <c r="ML31" s="2" t="s">
        <v>160</v>
      </c>
      <c r="MM31" s="2" t="s">
        <v>160</v>
      </c>
      <c r="MN31" s="2" t="s">
        <v>148</v>
      </c>
      <c r="MO31" s="4"/>
      <c r="MP31" s="8"/>
      <c r="MQ31" s="4"/>
      <c r="MR31" s="8"/>
      <c r="MS31" s="7"/>
      <c r="MT31" s="7"/>
      <c r="MU31" s="2" t="s">
        <v>233</v>
      </c>
      <c r="MV31" s="2" t="s">
        <v>170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233</v>
      </c>
      <c r="NI31" s="2" t="s">
        <v>145</v>
      </c>
      <c r="NJ31" s="2" t="s">
        <v>148</v>
      </c>
      <c r="NK31" s="2" t="s">
        <v>148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184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184</v>
      </c>
      <c r="OI31" s="2" t="s">
        <v>170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/>
      <c r="OP31" s="8"/>
      <c r="OQ31" s="4"/>
      <c r="OR31" s="8"/>
      <c r="OS31" s="7"/>
      <c r="OT31" s="7"/>
      <c r="OU31" s="2" t="s">
        <v>191</v>
      </c>
      <c r="OV31" s="2" t="s">
        <v>145</v>
      </c>
      <c r="OW31" s="2" t="s">
        <v>148</v>
      </c>
      <c r="OX31" s="2" t="s">
        <v>148</v>
      </c>
      <c r="OY31" s="2" t="s">
        <v>160</v>
      </c>
      <c r="OZ31" s="2" t="s">
        <v>160</v>
      </c>
      <c r="PA31" s="2" t="s">
        <v>148</v>
      </c>
      <c r="PB31" s="4"/>
      <c r="PC31" s="8"/>
      <c r="PD31" s="4"/>
      <c r="PE31" s="8"/>
      <c r="PF31" s="7"/>
      <c r="PG31" s="7"/>
      <c r="PH31" s="2" t="s">
        <v>184</v>
      </c>
      <c r="PI31" s="2" t="s">
        <v>145</v>
      </c>
      <c r="PJ31" s="2" t="s">
        <v>148</v>
      </c>
      <c r="PK31" s="2" t="s">
        <v>148</v>
      </c>
      <c r="PL31" s="2" t="s">
        <v>160</v>
      </c>
      <c r="PM31" s="2" t="s">
        <v>160</v>
      </c>
      <c r="PN31" s="2" t="s">
        <v>148</v>
      </c>
      <c r="PO31" s="4"/>
      <c r="PP31" s="8"/>
      <c r="PQ31" s="4"/>
      <c r="PR31" s="8"/>
      <c r="PS31" s="7"/>
      <c r="PT31" s="7"/>
      <c r="PU31" s="2" t="s">
        <v>233</v>
      </c>
      <c r="PV31" s="2" t="s">
        <v>145</v>
      </c>
      <c r="PW31" s="2" t="s">
        <v>148</v>
      </c>
      <c r="PX31" s="2" t="s">
        <v>148</v>
      </c>
      <c r="PY31" s="2" t="s">
        <v>160</v>
      </c>
      <c r="PZ31" s="2" t="s">
        <v>160</v>
      </c>
      <c r="QA31" s="2" t="s">
        <v>148</v>
      </c>
      <c r="QB31" s="4"/>
      <c r="QC31" s="8"/>
      <c r="QD31" s="4"/>
      <c r="QE31" s="8"/>
      <c r="QF31" s="7"/>
      <c r="QG31" s="7"/>
      <c r="QH31" s="2" t="s">
        <v>184</v>
      </c>
      <c r="QI31" s="2" t="s">
        <v>170</v>
      </c>
      <c r="QJ31" s="2" t="s">
        <v>148</v>
      </c>
      <c r="QK31" s="2" t="s">
        <v>148</v>
      </c>
      <c r="QL31" s="2" t="s">
        <v>160</v>
      </c>
      <c r="QM31" s="2" t="s">
        <v>160</v>
      </c>
      <c r="QN31" s="2" t="s">
        <v>148</v>
      </c>
      <c r="QO31" s="4">
        <v>87</v>
      </c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554</v>
      </c>
      <c r="B32" s="2" t="s">
        <v>137</v>
      </c>
      <c r="C32" s="2" t="s">
        <v>138</v>
      </c>
      <c r="D32" s="2" t="s">
        <v>436</v>
      </c>
      <c r="E32" s="2" t="s">
        <v>536</v>
      </c>
      <c r="F32" s="2" t="s">
        <v>254</v>
      </c>
      <c r="G32" s="2" t="s">
        <v>254</v>
      </c>
      <c r="H32" s="2" t="s">
        <v>254</v>
      </c>
      <c r="I32" s="2" t="s">
        <v>555</v>
      </c>
      <c r="J32" s="2" t="s">
        <v>143</v>
      </c>
      <c r="K32" s="2" t="s">
        <v>256</v>
      </c>
      <c r="L32" s="3">
        <v>36</v>
      </c>
      <c r="M32" s="3">
        <v>37.8</v>
      </c>
      <c r="N32" s="3">
        <v>79.99</v>
      </c>
      <c r="O32" s="2" t="s">
        <v>145</v>
      </c>
      <c r="P32" s="2" t="s">
        <v>257</v>
      </c>
      <c r="Q32" s="2" t="s">
        <v>147</v>
      </c>
      <c r="R32" s="2" t="s">
        <v>148</v>
      </c>
      <c r="S32" s="2" t="s">
        <v>258</v>
      </c>
      <c r="T32" s="2" t="s">
        <v>259</v>
      </c>
      <c r="U32" s="2" t="s">
        <v>151</v>
      </c>
      <c r="V32" s="2" t="s">
        <v>261</v>
      </c>
      <c r="W32" s="2" t="s">
        <v>154</v>
      </c>
      <c r="X32" s="2" t="s">
        <v>148</v>
      </c>
      <c r="Y32" s="2" t="s">
        <v>262</v>
      </c>
      <c r="Z32" s="4">
        <v>153</v>
      </c>
      <c r="AA32" s="4">
        <f>=ROUNDDOWN(42.5,0)</f>
      </c>
      <c r="AB32" s="5">
        <v>3.6</v>
      </c>
      <c r="AC32" s="2" t="s">
        <v>148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122.85</v>
      </c>
      <c r="AR32" s="4">
        <v>7</v>
      </c>
      <c r="AS32" s="8">
        <v>281.82</v>
      </c>
      <c r="AT32" s="7">
        <v>-0.5714</v>
      </c>
      <c r="AU32" s="7">
        <v>-0.5641</v>
      </c>
      <c r="AV32" s="4">
        <v>6</v>
      </c>
      <c r="AW32" s="8">
        <v>256.57</v>
      </c>
      <c r="AX32" s="4">
        <v>11</v>
      </c>
      <c r="AY32" s="8">
        <v>479.8</v>
      </c>
      <c r="AZ32" s="7">
        <v>-0.4545</v>
      </c>
      <c r="BA32" s="7">
        <v>-0.4653</v>
      </c>
      <c r="BB32" s="7">
        <v>0.4788</v>
      </c>
      <c r="BC32" s="4">
        <v>6</v>
      </c>
      <c r="BD32" s="8">
        <v>256.57</v>
      </c>
      <c r="BE32" s="4">
        <v>11</v>
      </c>
      <c r="BF32" s="8">
        <v>479.8</v>
      </c>
      <c r="BG32" s="7">
        <v>-0.4545</v>
      </c>
      <c r="BH32" s="7">
        <v>-0.4653</v>
      </c>
      <c r="BI32" s="7">
        <v>1</v>
      </c>
      <c r="BJ32" s="4">
        <v>3</v>
      </c>
      <c r="BK32" s="8">
        <v>122.85</v>
      </c>
      <c r="BL32" s="2" t="s">
        <v>556</v>
      </c>
      <c r="BM32" s="7">
        <v>1</v>
      </c>
      <c r="BN32" s="7">
        <v>1</v>
      </c>
      <c r="BO32" s="4">
        <v>1</v>
      </c>
      <c r="BP32" s="8">
        <v>42.34</v>
      </c>
      <c r="BQ32" s="4">
        <v>3</v>
      </c>
      <c r="BR32" s="8">
        <v>127.02</v>
      </c>
      <c r="BS32" s="7">
        <v>-0.6667</v>
      </c>
      <c r="BT32" s="7">
        <v>-0.6667</v>
      </c>
      <c r="BU32" s="2" t="s">
        <v>157</v>
      </c>
      <c r="BV32" s="2" t="s">
        <v>145</v>
      </c>
      <c r="BW32" s="2" t="s">
        <v>264</v>
      </c>
      <c r="BX32" s="2" t="s">
        <v>287</v>
      </c>
      <c r="BY32" s="2" t="s">
        <v>160</v>
      </c>
      <c r="BZ32" s="2" t="s">
        <v>160</v>
      </c>
      <c r="CA32" s="2" t="s">
        <v>148</v>
      </c>
      <c r="CB32" s="4">
        <v>1</v>
      </c>
      <c r="CC32" s="8">
        <v>40.82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557</v>
      </c>
      <c r="CK32" s="2" t="s">
        <v>558</v>
      </c>
      <c r="CL32" s="2" t="s">
        <v>160</v>
      </c>
      <c r="CM32" s="2" t="s">
        <v>160</v>
      </c>
      <c r="CN32" s="2" t="s">
        <v>148</v>
      </c>
      <c r="CO32" s="4"/>
      <c r="CP32" s="8"/>
      <c r="CQ32" s="4">
        <v>3</v>
      </c>
      <c r="CR32" s="8">
        <v>113.4</v>
      </c>
      <c r="CS32" s="7">
        <v>-1</v>
      </c>
      <c r="CT32" s="7">
        <v>-1</v>
      </c>
      <c r="CU32" s="2" t="s">
        <v>157</v>
      </c>
      <c r="CV32" s="2" t="s">
        <v>145</v>
      </c>
      <c r="CW32" s="2" t="s">
        <v>268</v>
      </c>
      <c r="CX32" s="2" t="s">
        <v>559</v>
      </c>
      <c r="CY32" s="2" t="s">
        <v>160</v>
      </c>
      <c r="CZ32" s="2" t="s">
        <v>160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270</v>
      </c>
      <c r="DK32" s="2" t="s">
        <v>560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145</v>
      </c>
      <c r="DW32" s="2" t="s">
        <v>272</v>
      </c>
      <c r="DX32" s="2" t="s">
        <v>551</v>
      </c>
      <c r="DY32" s="2" t="s">
        <v>160</v>
      </c>
      <c r="DZ32" s="2" t="s">
        <v>160</v>
      </c>
      <c r="EA32" s="2" t="s">
        <v>148</v>
      </c>
      <c r="EB32" s="4">
        <v>1</v>
      </c>
      <c r="EC32" s="8">
        <v>39.69</v>
      </c>
      <c r="ED32" s="4"/>
      <c r="EE32" s="8"/>
      <c r="EF32" s="7"/>
      <c r="EG32" s="7"/>
      <c r="EH32" s="2" t="s">
        <v>157</v>
      </c>
      <c r="EI32" s="2" t="s">
        <v>145</v>
      </c>
      <c r="EJ32" s="2" t="s">
        <v>274</v>
      </c>
      <c r="EK32" s="2" t="s">
        <v>561</v>
      </c>
      <c r="EL32" s="2" t="s">
        <v>160</v>
      </c>
      <c r="EM32" s="2" t="s">
        <v>160</v>
      </c>
      <c r="EN32" s="2" t="s">
        <v>148</v>
      </c>
      <c r="EO32" s="4"/>
      <c r="EP32" s="8"/>
      <c r="EQ32" s="4">
        <v>1</v>
      </c>
      <c r="ER32" s="8">
        <v>41.4</v>
      </c>
      <c r="ES32" s="7">
        <v>-1</v>
      </c>
      <c r="ET32" s="7">
        <v>-1</v>
      </c>
      <c r="EU32" s="2" t="s">
        <v>157</v>
      </c>
      <c r="EV32" s="2" t="s">
        <v>145</v>
      </c>
      <c r="EW32" s="2" t="s">
        <v>148</v>
      </c>
      <c r="EX32" s="2" t="s">
        <v>148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233</v>
      </c>
      <c r="FI32" s="2" t="s">
        <v>145</v>
      </c>
      <c r="FJ32" s="2" t="s">
        <v>148</v>
      </c>
      <c r="FK32" s="2" t="s">
        <v>148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186</v>
      </c>
      <c r="FV32" s="2" t="s">
        <v>145</v>
      </c>
      <c r="FW32" s="2" t="s">
        <v>148</v>
      </c>
      <c r="FX32" s="2" t="s">
        <v>148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145</v>
      </c>
      <c r="GJ32" s="2" t="s">
        <v>562</v>
      </c>
      <c r="GK32" s="2" t="s">
        <v>148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233</v>
      </c>
      <c r="GV32" s="2" t="s">
        <v>145</v>
      </c>
      <c r="GW32" s="2" t="s">
        <v>148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233</v>
      </c>
      <c r="HI32" s="2" t="s">
        <v>145</v>
      </c>
      <c r="HJ32" s="2" t="s">
        <v>148</v>
      </c>
      <c r="HK32" s="2" t="s">
        <v>148</v>
      </c>
      <c r="HL32" s="2" t="s">
        <v>160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184</v>
      </c>
      <c r="HV32" s="2" t="s">
        <v>170</v>
      </c>
      <c r="HW32" s="2" t="s">
        <v>148</v>
      </c>
      <c r="HX32" s="2" t="s">
        <v>148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145</v>
      </c>
      <c r="IJ32" s="2" t="s">
        <v>277</v>
      </c>
      <c r="IK32" s="2" t="s">
        <v>148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233</v>
      </c>
      <c r="IV32" s="2" t="s">
        <v>145</v>
      </c>
      <c r="IW32" s="2" t="s">
        <v>148</v>
      </c>
      <c r="IX32" s="2" t="s">
        <v>148</v>
      </c>
      <c r="IY32" s="2" t="s">
        <v>160</v>
      </c>
      <c r="IZ32" s="2" t="s">
        <v>160</v>
      </c>
      <c r="JA32" s="2" t="s">
        <v>148</v>
      </c>
      <c r="JB32" s="4"/>
      <c r="JC32" s="8"/>
      <c r="JD32" s="4"/>
      <c r="JE32" s="8"/>
      <c r="JF32" s="7"/>
      <c r="JG32" s="7"/>
      <c r="JH32" s="2" t="s">
        <v>184</v>
      </c>
      <c r="JI32" s="2" t="s">
        <v>145</v>
      </c>
      <c r="JJ32" s="2" t="s">
        <v>148</v>
      </c>
      <c r="JK32" s="2" t="s">
        <v>148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184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184</v>
      </c>
      <c r="KV32" s="2" t="s">
        <v>145</v>
      </c>
      <c r="KW32" s="2" t="s">
        <v>148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279</v>
      </c>
      <c r="LI32" s="2" t="s">
        <v>145</v>
      </c>
      <c r="LJ32" s="2" t="s">
        <v>563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184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184</v>
      </c>
      <c r="MI32" s="2" t="s">
        <v>145</v>
      </c>
      <c r="MJ32" s="2" t="s">
        <v>148</v>
      </c>
      <c r="MK32" s="2" t="s">
        <v>148</v>
      </c>
      <c r="ML32" s="2" t="s">
        <v>160</v>
      </c>
      <c r="MM32" s="2" t="s">
        <v>160</v>
      </c>
      <c r="MN32" s="2" t="s">
        <v>148</v>
      </c>
      <c r="MO32" s="4"/>
      <c r="MP32" s="8"/>
      <c r="MQ32" s="4"/>
      <c r="MR32" s="8"/>
      <c r="MS32" s="7"/>
      <c r="MT32" s="7"/>
      <c r="MU32" s="2" t="s">
        <v>233</v>
      </c>
      <c r="MV32" s="2" t="s">
        <v>170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233</v>
      </c>
      <c r="NI32" s="2" t="s">
        <v>145</v>
      </c>
      <c r="NJ32" s="2" t="s">
        <v>148</v>
      </c>
      <c r="NK32" s="2" t="s">
        <v>148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184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157</v>
      </c>
      <c r="OV32" s="2" t="s">
        <v>170</v>
      </c>
      <c r="OW32" s="2" t="s">
        <v>281</v>
      </c>
      <c r="OX32" s="2" t="s">
        <v>564</v>
      </c>
      <c r="OY32" s="2" t="s">
        <v>160</v>
      </c>
      <c r="OZ32" s="2" t="s">
        <v>160</v>
      </c>
      <c r="PA32" s="2" t="s">
        <v>283</v>
      </c>
      <c r="PB32" s="4"/>
      <c r="PC32" s="8"/>
      <c r="PD32" s="4"/>
      <c r="PE32" s="8"/>
      <c r="PF32" s="7"/>
      <c r="PG32" s="7"/>
      <c r="PH32" s="2" t="s">
        <v>184</v>
      </c>
      <c r="PI32" s="2" t="s">
        <v>145</v>
      </c>
      <c r="PJ32" s="2" t="s">
        <v>148</v>
      </c>
      <c r="PK32" s="2" t="s">
        <v>148</v>
      </c>
      <c r="PL32" s="2" t="s">
        <v>160</v>
      </c>
      <c r="PM32" s="2" t="s">
        <v>160</v>
      </c>
      <c r="PN32" s="2" t="s">
        <v>148</v>
      </c>
      <c r="PO32" s="4"/>
      <c r="PP32" s="8"/>
      <c r="PQ32" s="4"/>
      <c r="PR32" s="8"/>
      <c r="PS32" s="7"/>
      <c r="PT32" s="7"/>
      <c r="PU32" s="2" t="s">
        <v>233</v>
      </c>
      <c r="PV32" s="2" t="s">
        <v>145</v>
      </c>
      <c r="PW32" s="2" t="s">
        <v>148</v>
      </c>
      <c r="PX32" s="2" t="s">
        <v>148</v>
      </c>
      <c r="PY32" s="2" t="s">
        <v>160</v>
      </c>
      <c r="PZ32" s="2" t="s">
        <v>160</v>
      </c>
      <c r="QA32" s="2" t="s">
        <v>148</v>
      </c>
      <c r="QB32" s="4"/>
      <c r="QC32" s="8"/>
      <c r="QD32" s="4"/>
      <c r="QE32" s="8"/>
      <c r="QF32" s="7"/>
      <c r="QG32" s="7"/>
      <c r="QH32" s="2" t="s">
        <v>184</v>
      </c>
      <c r="QI32" s="2" t="s">
        <v>170</v>
      </c>
      <c r="QJ32" s="2" t="s">
        <v>148</v>
      </c>
      <c r="QK32" s="2" t="s">
        <v>148</v>
      </c>
      <c r="QL32" s="2" t="s">
        <v>160</v>
      </c>
      <c r="QM32" s="2" t="s">
        <v>160</v>
      </c>
      <c r="QN32" s="2" t="s">
        <v>148</v>
      </c>
      <c r="QO32" s="4">
        <v>58</v>
      </c>
      <c r="QP32" s="4"/>
      <c r="QQ32" s="4"/>
      <c r="QR32" s="4">
        <v>95</v>
      </c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565</v>
      </c>
      <c r="B33" s="2" t="s">
        <v>137</v>
      </c>
      <c r="C33" s="2" t="s">
        <v>138</v>
      </c>
      <c r="D33" s="2" t="s">
        <v>436</v>
      </c>
      <c r="E33" s="2" t="s">
        <v>536</v>
      </c>
      <c r="F33" s="2" t="s">
        <v>254</v>
      </c>
      <c r="G33" s="2" t="s">
        <v>254</v>
      </c>
      <c r="H33" s="2" t="s">
        <v>254</v>
      </c>
      <c r="I33" s="2" t="s">
        <v>555</v>
      </c>
      <c r="J33" s="2" t="s">
        <v>285</v>
      </c>
      <c r="K33" s="2" t="s">
        <v>256</v>
      </c>
      <c r="L33" s="3">
        <v>45</v>
      </c>
      <c r="M33" s="3">
        <v>47.25</v>
      </c>
      <c r="N33" s="3">
        <v>99.99</v>
      </c>
      <c r="O33" s="2" t="s">
        <v>145</v>
      </c>
      <c r="P33" s="2" t="s">
        <v>257</v>
      </c>
      <c r="Q33" s="2" t="s">
        <v>147</v>
      </c>
      <c r="R33" s="2" t="s">
        <v>148</v>
      </c>
      <c r="S33" s="2" t="s">
        <v>258</v>
      </c>
      <c r="T33" s="2" t="s">
        <v>259</v>
      </c>
      <c r="U33" s="2" t="s">
        <v>151</v>
      </c>
      <c r="V33" s="2" t="s">
        <v>261</v>
      </c>
      <c r="W33" s="2" t="s">
        <v>154</v>
      </c>
      <c r="X33" s="2" t="s">
        <v>148</v>
      </c>
      <c r="Y33" s="2" t="s">
        <v>262</v>
      </c>
      <c r="Z33" s="4">
        <v>126</v>
      </c>
      <c r="AA33" s="4">
        <f>=ROUNDDOWN(42,0)</f>
      </c>
      <c r="AB33" s="5">
        <v>3</v>
      </c>
      <c r="AC33" s="2" t="s">
        <v>148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133.72</v>
      </c>
      <c r="AR33" s="4">
        <v>4</v>
      </c>
      <c r="AS33" s="8">
        <v>197.98</v>
      </c>
      <c r="AT33" s="7">
        <v>-0.25</v>
      </c>
      <c r="AU33" s="7">
        <v>-0.3246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0.5212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3</v>
      </c>
      <c r="BK33" s="8">
        <v>133.72</v>
      </c>
      <c r="BL33" s="2" t="s">
        <v>566</v>
      </c>
      <c r="BM33" s="7">
        <v>1</v>
      </c>
      <c r="BN33" s="7">
        <v>1</v>
      </c>
      <c r="BO33" s="4"/>
      <c r="BP33" s="8"/>
      <c r="BQ33" s="4">
        <v>2</v>
      </c>
      <c r="BR33" s="8">
        <v>105.84</v>
      </c>
      <c r="BS33" s="7">
        <v>-1</v>
      </c>
      <c r="BT33" s="7">
        <v>-1</v>
      </c>
      <c r="BU33" s="2" t="s">
        <v>157</v>
      </c>
      <c r="BV33" s="2" t="s">
        <v>145</v>
      </c>
      <c r="BW33" s="2" t="s">
        <v>264</v>
      </c>
      <c r="BX33" s="2" t="s">
        <v>567</v>
      </c>
      <c r="BY33" s="2" t="s">
        <v>160</v>
      </c>
      <c r="BZ33" s="2" t="s">
        <v>160</v>
      </c>
      <c r="CA33" s="2" t="s">
        <v>148</v>
      </c>
      <c r="CB33" s="4"/>
      <c r="CC33" s="8"/>
      <c r="CD33" s="4"/>
      <c r="CE33" s="8"/>
      <c r="CF33" s="7"/>
      <c r="CG33" s="7"/>
      <c r="CH33" s="2" t="s">
        <v>157</v>
      </c>
      <c r="CI33" s="2" t="s">
        <v>145</v>
      </c>
      <c r="CJ33" s="2" t="s">
        <v>557</v>
      </c>
      <c r="CK33" s="2" t="s">
        <v>568</v>
      </c>
      <c r="CL33" s="2" t="s">
        <v>160</v>
      </c>
      <c r="CM33" s="2" t="s">
        <v>160</v>
      </c>
      <c r="CN33" s="2" t="s">
        <v>148</v>
      </c>
      <c r="CO33" s="4">
        <v>2</v>
      </c>
      <c r="CP33" s="8">
        <v>82.69</v>
      </c>
      <c r="CQ33" s="4">
        <v>1</v>
      </c>
      <c r="CR33" s="8">
        <v>42.53</v>
      </c>
      <c r="CS33" s="7">
        <v>1</v>
      </c>
      <c r="CT33" s="7">
        <v>0.9443</v>
      </c>
      <c r="CU33" s="2" t="s">
        <v>157</v>
      </c>
      <c r="CV33" s="2" t="s">
        <v>145</v>
      </c>
      <c r="CW33" s="2" t="s">
        <v>268</v>
      </c>
      <c r="CX33" s="2" t="s">
        <v>269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270</v>
      </c>
      <c r="DK33" s="2" t="s">
        <v>569</v>
      </c>
      <c r="DL33" s="2" t="s">
        <v>160</v>
      </c>
      <c r="DM33" s="2" t="s">
        <v>160</v>
      </c>
      <c r="DN33" s="2" t="s">
        <v>148</v>
      </c>
      <c r="DO33" s="4">
        <v>1</v>
      </c>
      <c r="DP33" s="8">
        <v>51.03</v>
      </c>
      <c r="DQ33" s="4"/>
      <c r="DR33" s="8"/>
      <c r="DS33" s="7"/>
      <c r="DT33" s="7"/>
      <c r="DU33" s="2" t="s">
        <v>157</v>
      </c>
      <c r="DV33" s="2" t="s">
        <v>145</v>
      </c>
      <c r="DW33" s="2" t="s">
        <v>272</v>
      </c>
      <c r="DX33" s="2" t="s">
        <v>425</v>
      </c>
      <c r="DY33" s="2" t="s">
        <v>160</v>
      </c>
      <c r="DZ33" s="2" t="s">
        <v>160</v>
      </c>
      <c r="EA33" s="2" t="s">
        <v>148</v>
      </c>
      <c r="EB33" s="4"/>
      <c r="EC33" s="8"/>
      <c r="ED33" s="4">
        <v>1</v>
      </c>
      <c r="EE33" s="8">
        <v>49.61</v>
      </c>
      <c r="EF33" s="7">
        <v>-1</v>
      </c>
      <c r="EG33" s="7">
        <v>-1</v>
      </c>
      <c r="EH33" s="2" t="s">
        <v>157</v>
      </c>
      <c r="EI33" s="2" t="s">
        <v>145</v>
      </c>
      <c r="EJ33" s="2" t="s">
        <v>274</v>
      </c>
      <c r="EK33" s="2" t="s">
        <v>561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148</v>
      </c>
      <c r="EX33" s="2" t="s">
        <v>148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233</v>
      </c>
      <c r="FI33" s="2" t="s">
        <v>145</v>
      </c>
      <c r="FJ33" s="2" t="s">
        <v>148</v>
      </c>
      <c r="FK33" s="2" t="s">
        <v>148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186</v>
      </c>
      <c r="FV33" s="2" t="s">
        <v>145</v>
      </c>
      <c r="FW33" s="2" t="s">
        <v>148</v>
      </c>
      <c r="FX33" s="2" t="s">
        <v>148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145</v>
      </c>
      <c r="GJ33" s="2" t="s">
        <v>562</v>
      </c>
      <c r="GK33" s="2" t="s">
        <v>148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233</v>
      </c>
      <c r="GV33" s="2" t="s">
        <v>145</v>
      </c>
      <c r="GW33" s="2" t="s">
        <v>148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233</v>
      </c>
      <c r="HI33" s="2" t="s">
        <v>145</v>
      </c>
      <c r="HJ33" s="2" t="s">
        <v>148</v>
      </c>
      <c r="HK33" s="2" t="s">
        <v>148</v>
      </c>
      <c r="HL33" s="2" t="s">
        <v>160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184</v>
      </c>
      <c r="HV33" s="2" t="s">
        <v>170</v>
      </c>
      <c r="HW33" s="2" t="s">
        <v>148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145</v>
      </c>
      <c r="IJ33" s="2" t="s">
        <v>277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233</v>
      </c>
      <c r="IV33" s="2" t="s">
        <v>145</v>
      </c>
      <c r="IW33" s="2" t="s">
        <v>148</v>
      </c>
      <c r="IX33" s="2" t="s">
        <v>148</v>
      </c>
      <c r="IY33" s="2" t="s">
        <v>160</v>
      </c>
      <c r="IZ33" s="2" t="s">
        <v>160</v>
      </c>
      <c r="JA33" s="2" t="s">
        <v>148</v>
      </c>
      <c r="JB33" s="4"/>
      <c r="JC33" s="8"/>
      <c r="JD33" s="4"/>
      <c r="JE33" s="8"/>
      <c r="JF33" s="7"/>
      <c r="JG33" s="7"/>
      <c r="JH33" s="2" t="s">
        <v>184</v>
      </c>
      <c r="JI33" s="2" t="s">
        <v>145</v>
      </c>
      <c r="JJ33" s="2" t="s">
        <v>148</v>
      </c>
      <c r="JK33" s="2" t="s">
        <v>148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184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184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279</v>
      </c>
      <c r="LI33" s="2" t="s">
        <v>145</v>
      </c>
      <c r="LJ33" s="2" t="s">
        <v>563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184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184</v>
      </c>
      <c r="MI33" s="2" t="s">
        <v>145</v>
      </c>
      <c r="MJ33" s="2" t="s">
        <v>148</v>
      </c>
      <c r="MK33" s="2" t="s">
        <v>148</v>
      </c>
      <c r="ML33" s="2" t="s">
        <v>160</v>
      </c>
      <c r="MM33" s="2" t="s">
        <v>160</v>
      </c>
      <c r="MN33" s="2" t="s">
        <v>148</v>
      </c>
      <c r="MO33" s="4"/>
      <c r="MP33" s="8"/>
      <c r="MQ33" s="4"/>
      <c r="MR33" s="8"/>
      <c r="MS33" s="7"/>
      <c r="MT33" s="7"/>
      <c r="MU33" s="2" t="s">
        <v>233</v>
      </c>
      <c r="MV33" s="2" t="s">
        <v>170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233</v>
      </c>
      <c r="NI33" s="2" t="s">
        <v>145</v>
      </c>
      <c r="NJ33" s="2" t="s">
        <v>148</v>
      </c>
      <c r="NK33" s="2" t="s">
        <v>148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184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157</v>
      </c>
      <c r="OV33" s="2" t="s">
        <v>170</v>
      </c>
      <c r="OW33" s="2" t="s">
        <v>281</v>
      </c>
      <c r="OX33" s="2" t="s">
        <v>570</v>
      </c>
      <c r="OY33" s="2" t="s">
        <v>160</v>
      </c>
      <c r="OZ33" s="2" t="s">
        <v>160</v>
      </c>
      <c r="PA33" s="2" t="s">
        <v>283</v>
      </c>
      <c r="PB33" s="4"/>
      <c r="PC33" s="8"/>
      <c r="PD33" s="4"/>
      <c r="PE33" s="8"/>
      <c r="PF33" s="7"/>
      <c r="PG33" s="7"/>
      <c r="PH33" s="2" t="s">
        <v>184</v>
      </c>
      <c r="PI33" s="2" t="s">
        <v>145</v>
      </c>
      <c r="PJ33" s="2" t="s">
        <v>148</v>
      </c>
      <c r="PK33" s="2" t="s">
        <v>148</v>
      </c>
      <c r="PL33" s="2" t="s">
        <v>160</v>
      </c>
      <c r="PM33" s="2" t="s">
        <v>160</v>
      </c>
      <c r="PN33" s="2" t="s">
        <v>148</v>
      </c>
      <c r="PO33" s="4"/>
      <c r="PP33" s="8"/>
      <c r="PQ33" s="4"/>
      <c r="PR33" s="8"/>
      <c r="PS33" s="7"/>
      <c r="PT33" s="7"/>
      <c r="PU33" s="2" t="s">
        <v>233</v>
      </c>
      <c r="PV33" s="2" t="s">
        <v>145</v>
      </c>
      <c r="PW33" s="2" t="s">
        <v>148</v>
      </c>
      <c r="PX33" s="2" t="s">
        <v>148</v>
      </c>
      <c r="PY33" s="2" t="s">
        <v>160</v>
      </c>
      <c r="PZ33" s="2" t="s">
        <v>160</v>
      </c>
      <c r="QA33" s="2" t="s">
        <v>148</v>
      </c>
      <c r="QB33" s="4"/>
      <c r="QC33" s="8"/>
      <c r="QD33" s="4"/>
      <c r="QE33" s="8"/>
      <c r="QF33" s="7"/>
      <c r="QG33" s="7"/>
      <c r="QH33" s="2" t="s">
        <v>184</v>
      </c>
      <c r="QI33" s="2" t="s">
        <v>170</v>
      </c>
      <c r="QJ33" s="2" t="s">
        <v>148</v>
      </c>
      <c r="QK33" s="2" t="s">
        <v>148</v>
      </c>
      <c r="QL33" s="2" t="s">
        <v>160</v>
      </c>
      <c r="QM33" s="2" t="s">
        <v>160</v>
      </c>
      <c r="QN33" s="2" t="s">
        <v>148</v>
      </c>
      <c r="QO33" s="4">
        <v>44</v>
      </c>
      <c r="QP33" s="4"/>
      <c r="QQ33" s="4"/>
      <c r="QR33" s="4">
        <v>82</v>
      </c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571</v>
      </c>
      <c r="B34" s="2" t="s">
        <v>137</v>
      </c>
      <c r="C34" s="2" t="s">
        <v>138</v>
      </c>
      <c r="D34" s="2" t="s">
        <v>436</v>
      </c>
      <c r="E34" s="2" t="s">
        <v>536</v>
      </c>
      <c r="F34" s="2" t="s">
        <v>572</v>
      </c>
      <c r="G34" s="2" t="s">
        <v>572</v>
      </c>
      <c r="H34" s="2" t="s">
        <v>572</v>
      </c>
      <c r="I34" s="2" t="s">
        <v>573</v>
      </c>
      <c r="J34" s="2" t="s">
        <v>195</v>
      </c>
      <c r="K34" s="2" t="s">
        <v>574</v>
      </c>
      <c r="L34" s="3">
        <v>45</v>
      </c>
      <c r="M34" s="3">
        <v>47.25</v>
      </c>
      <c r="N34" s="3">
        <v>99.99</v>
      </c>
      <c r="O34" s="2" t="s">
        <v>411</v>
      </c>
      <c r="P34" s="2" t="s">
        <v>575</v>
      </c>
      <c r="Q34" s="2" t="s">
        <v>147</v>
      </c>
      <c r="R34" s="2" t="s">
        <v>148</v>
      </c>
      <c r="S34" s="2" t="s">
        <v>576</v>
      </c>
      <c r="T34" s="2" t="s">
        <v>259</v>
      </c>
      <c r="U34" s="2" t="s">
        <v>151</v>
      </c>
      <c r="V34" s="2" t="s">
        <v>577</v>
      </c>
      <c r="W34" s="2" t="s">
        <v>414</v>
      </c>
      <c r="X34" s="2" t="s">
        <v>578</v>
      </c>
      <c r="Y34" s="2" t="s">
        <v>579</v>
      </c>
      <c r="Z34" s="4"/>
      <c r="AA34" s="4">
        <f>=ROUNDDOWN({0},0)</f>
      </c>
      <c r="AB34" s="5"/>
      <c r="AC34" s="2" t="s">
        <v>148</v>
      </c>
      <c r="AD34" s="4"/>
      <c r="AE34" s="4"/>
      <c r="AF34" s="6">
        <v>64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5</v>
      </c>
      <c r="AS34" s="8">
        <v>62.05</v>
      </c>
      <c r="AT34" s="7">
        <v>-1</v>
      </c>
      <c r="AU34" s="7">
        <v>-1</v>
      </c>
      <c r="AV34" s="4"/>
      <c r="AW34" s="8"/>
      <c r="AX34" s="4">
        <v>5</v>
      </c>
      <c r="AY34" s="8">
        <v>62.05</v>
      </c>
      <c r="AZ34" s="7">
        <v>-1</v>
      </c>
      <c r="BA34" s="7">
        <v>-1</v>
      </c>
      <c r="BB34" s="7"/>
      <c r="BC34" s="4"/>
      <c r="BD34" s="8"/>
      <c r="BE34" s="4">
        <v>5</v>
      </c>
      <c r="BF34" s="8">
        <v>62.05</v>
      </c>
      <c r="BG34" s="7">
        <v>-1</v>
      </c>
      <c r="BH34" s="7">
        <v>-1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233</v>
      </c>
      <c r="BV34" s="2" t="s">
        <v>170</v>
      </c>
      <c r="BW34" s="2" t="s">
        <v>262</v>
      </c>
      <c r="BX34" s="2" t="s">
        <v>148</v>
      </c>
      <c r="BY34" s="2" t="s">
        <v>283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170</v>
      </c>
      <c r="CJ34" s="2" t="s">
        <v>580</v>
      </c>
      <c r="CK34" s="2" t="s">
        <v>564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170</v>
      </c>
      <c r="CW34" s="2" t="s">
        <v>388</v>
      </c>
      <c r="CX34" s="2" t="s">
        <v>581</v>
      </c>
      <c r="CY34" s="2" t="s">
        <v>283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170</v>
      </c>
      <c r="DJ34" s="2" t="s">
        <v>582</v>
      </c>
      <c r="DK34" s="2" t="s">
        <v>583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170</v>
      </c>
      <c r="DW34" s="2" t="s">
        <v>584</v>
      </c>
      <c r="DX34" s="2" t="s">
        <v>585</v>
      </c>
      <c r="DY34" s="2" t="s">
        <v>160</v>
      </c>
      <c r="DZ34" s="2" t="s">
        <v>160</v>
      </c>
      <c r="EA34" s="2" t="s">
        <v>148</v>
      </c>
      <c r="EB34" s="4"/>
      <c r="EC34" s="8"/>
      <c r="ED34" s="4">
        <v>5</v>
      </c>
      <c r="EE34" s="8">
        <v>62.05</v>
      </c>
      <c r="EF34" s="7">
        <v>-1</v>
      </c>
      <c r="EG34" s="7">
        <v>-1</v>
      </c>
      <c r="EH34" s="2" t="s">
        <v>157</v>
      </c>
      <c r="EI34" s="2" t="s">
        <v>170</v>
      </c>
      <c r="EJ34" s="2" t="s">
        <v>167</v>
      </c>
      <c r="EK34" s="2" t="s">
        <v>586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170</v>
      </c>
      <c r="EW34" s="2" t="s">
        <v>148</v>
      </c>
      <c r="EX34" s="2" t="s">
        <v>148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233</v>
      </c>
      <c r="FI34" s="2" t="s">
        <v>170</v>
      </c>
      <c r="FJ34" s="2" t="s">
        <v>148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186</v>
      </c>
      <c r="FV34" s="2" t="s">
        <v>170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157</v>
      </c>
      <c r="GI34" s="2" t="s">
        <v>170</v>
      </c>
      <c r="GJ34" s="2" t="s">
        <v>587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233</v>
      </c>
      <c r="GV34" s="2" t="s">
        <v>170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233</v>
      </c>
      <c r="HI34" s="2" t="s">
        <v>170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184</v>
      </c>
      <c r="HV34" s="2" t="s">
        <v>170</v>
      </c>
      <c r="HW34" s="2" t="s">
        <v>148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233</v>
      </c>
      <c r="II34" s="2" t="s">
        <v>170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233</v>
      </c>
      <c r="IV34" s="2" t="s">
        <v>170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184</v>
      </c>
      <c r="JI34" s="2" t="s">
        <v>170</v>
      </c>
      <c r="JJ34" s="2" t="s">
        <v>148</v>
      </c>
      <c r="JK34" s="2" t="s">
        <v>148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184</v>
      </c>
      <c r="JV34" s="2" t="s">
        <v>170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233</v>
      </c>
      <c r="KI34" s="2" t="s">
        <v>170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184</v>
      </c>
      <c r="KV34" s="2" t="s">
        <v>170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588</v>
      </c>
      <c r="LI34" s="2" t="s">
        <v>170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184</v>
      </c>
      <c r="LV34" s="2" t="s">
        <v>170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184</v>
      </c>
      <c r="MI34" s="2" t="s">
        <v>170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233</v>
      </c>
      <c r="MV34" s="2" t="s">
        <v>170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233</v>
      </c>
      <c r="NI34" s="2" t="s">
        <v>170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184</v>
      </c>
      <c r="NV34" s="2" t="s">
        <v>170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184</v>
      </c>
      <c r="OI34" s="2" t="s">
        <v>170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8"/>
      <c r="OQ34" s="4"/>
      <c r="OR34" s="8"/>
      <c r="OS34" s="7"/>
      <c r="OT34" s="7"/>
      <c r="OU34" s="2" t="s">
        <v>157</v>
      </c>
      <c r="OV34" s="2" t="s">
        <v>170</v>
      </c>
      <c r="OW34" s="2" t="s">
        <v>589</v>
      </c>
      <c r="OX34" s="2" t="s">
        <v>403</v>
      </c>
      <c r="OY34" s="2" t="s">
        <v>160</v>
      </c>
      <c r="OZ34" s="2" t="s">
        <v>160</v>
      </c>
      <c r="PA34" s="2" t="s">
        <v>148</v>
      </c>
      <c r="PB34" s="4"/>
      <c r="PC34" s="8"/>
      <c r="PD34" s="4"/>
      <c r="PE34" s="8"/>
      <c r="PF34" s="7"/>
      <c r="PG34" s="7"/>
      <c r="PH34" s="2" t="s">
        <v>184</v>
      </c>
      <c r="PI34" s="2" t="s">
        <v>170</v>
      </c>
      <c r="PJ34" s="2" t="s">
        <v>148</v>
      </c>
      <c r="PK34" s="2" t="s">
        <v>148</v>
      </c>
      <c r="PL34" s="2" t="s">
        <v>160</v>
      </c>
      <c r="PM34" s="2" t="s">
        <v>160</v>
      </c>
      <c r="PN34" s="2" t="s">
        <v>148</v>
      </c>
      <c r="PO34" s="4"/>
      <c r="PP34" s="8"/>
      <c r="PQ34" s="4"/>
      <c r="PR34" s="8"/>
      <c r="PS34" s="7"/>
      <c r="PT34" s="7"/>
      <c r="PU34" s="2" t="s">
        <v>233</v>
      </c>
      <c r="PV34" s="2" t="s">
        <v>170</v>
      </c>
      <c r="PW34" s="2" t="s">
        <v>148</v>
      </c>
      <c r="PX34" s="2" t="s">
        <v>148</v>
      </c>
      <c r="PY34" s="2" t="s">
        <v>160</v>
      </c>
      <c r="PZ34" s="2" t="s">
        <v>160</v>
      </c>
      <c r="QA34" s="2" t="s">
        <v>148</v>
      </c>
      <c r="QB34" s="4"/>
      <c r="QC34" s="8"/>
      <c r="QD34" s="4"/>
      <c r="QE34" s="8"/>
      <c r="QF34" s="7"/>
      <c r="QG34" s="7"/>
      <c r="QH34" s="2" t="s">
        <v>157</v>
      </c>
      <c r="QI34" s="2" t="s">
        <v>170</v>
      </c>
      <c r="QJ34" s="2" t="s">
        <v>504</v>
      </c>
      <c r="QK34" s="2" t="s">
        <v>148</v>
      </c>
      <c r="QL34" s="2" t="s">
        <v>160</v>
      </c>
      <c r="QM34" s="2" t="s">
        <v>160</v>
      </c>
      <c r="QN34" s="2" t="s">
        <v>148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590</v>
      </c>
      <c r="B35" s="2" t="s">
        <v>137</v>
      </c>
      <c r="C35" s="2" t="s">
        <v>138</v>
      </c>
      <c r="D35" s="2" t="s">
        <v>591</v>
      </c>
      <c r="E35" s="2" t="s">
        <v>592</v>
      </c>
      <c r="F35" s="2" t="s">
        <v>141</v>
      </c>
      <c r="G35" s="2" t="s">
        <v>141</v>
      </c>
      <c r="H35" s="2" t="s">
        <v>141</v>
      </c>
      <c r="I35" s="2" t="s">
        <v>593</v>
      </c>
      <c r="J35" s="2" t="s">
        <v>594</v>
      </c>
      <c r="K35" s="2" t="s">
        <v>144</v>
      </c>
      <c r="L35" s="3">
        <v>17.2</v>
      </c>
      <c r="M35" s="3">
        <v>18.06</v>
      </c>
      <c r="N35" s="3">
        <v>42.99</v>
      </c>
      <c r="O35" s="2" t="s">
        <v>145</v>
      </c>
      <c r="P35" s="2" t="s">
        <v>146</v>
      </c>
      <c r="Q35" s="2" t="s">
        <v>147</v>
      </c>
      <c r="R35" s="2" t="s">
        <v>148</v>
      </c>
      <c r="S35" s="2" t="s">
        <v>595</v>
      </c>
      <c r="T35" s="2" t="s">
        <v>150</v>
      </c>
      <c r="U35" s="2" t="s">
        <v>596</v>
      </c>
      <c r="V35" s="2" t="s">
        <v>152</v>
      </c>
      <c r="W35" s="2" t="s">
        <v>153</v>
      </c>
      <c r="X35" s="2" t="s">
        <v>154</v>
      </c>
      <c r="Y35" s="2" t="s">
        <v>155</v>
      </c>
      <c r="Z35" s="4">
        <v>28</v>
      </c>
      <c r="AA35" s="4">
        <f>=ROUNDDOWN(4,0)</f>
      </c>
      <c r="AB35" s="5">
        <v>7</v>
      </c>
      <c r="AC35" s="2" t="s">
        <v>156</v>
      </c>
      <c r="AD35" s="4">
        <v>200</v>
      </c>
      <c r="AE35" s="4">
        <v>320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7</v>
      </c>
      <c r="AQ35" s="8">
        <v>136.06</v>
      </c>
      <c r="AR35" s="4">
        <v>9</v>
      </c>
      <c r="AS35" s="8">
        <v>169.28</v>
      </c>
      <c r="AT35" s="7">
        <v>-0.2222</v>
      </c>
      <c r="AU35" s="7">
        <v>-0.1962</v>
      </c>
      <c r="AV35" s="4">
        <v>7</v>
      </c>
      <c r="AW35" s="8">
        <v>136.06</v>
      </c>
      <c r="AX35" s="4">
        <v>9</v>
      </c>
      <c r="AY35" s="8">
        <v>169.28</v>
      </c>
      <c r="AZ35" s="7">
        <v>-0.2222</v>
      </c>
      <c r="BA35" s="7">
        <v>-0.1962</v>
      </c>
      <c r="BB35" s="7">
        <v>1</v>
      </c>
      <c r="BC35" s="4">
        <v>12</v>
      </c>
      <c r="BD35" s="8">
        <v>229.4</v>
      </c>
      <c r="BE35" s="4">
        <v>10</v>
      </c>
      <c r="BF35" s="8">
        <v>188.2</v>
      </c>
      <c r="BG35" s="7">
        <v>0.2</v>
      </c>
      <c r="BH35" s="7">
        <v>0.2189</v>
      </c>
      <c r="BI35" s="7">
        <v>0.5931</v>
      </c>
      <c r="BJ35" s="4">
        <v>7</v>
      </c>
      <c r="BK35" s="8">
        <v>136.06</v>
      </c>
      <c r="BL35" s="2" t="s">
        <v>263</v>
      </c>
      <c r="BM35" s="7">
        <v>1</v>
      </c>
      <c r="BN35" s="7">
        <v>1</v>
      </c>
      <c r="BO35" s="4"/>
      <c r="BP35" s="8"/>
      <c r="BQ35" s="4">
        <v>4</v>
      </c>
      <c r="BR35" s="8">
        <v>75.68</v>
      </c>
      <c r="BS35" s="7">
        <v>-1</v>
      </c>
      <c r="BT35" s="7">
        <v>-1</v>
      </c>
      <c r="BU35" s="2" t="s">
        <v>157</v>
      </c>
      <c r="BV35" s="2" t="s">
        <v>145</v>
      </c>
      <c r="BW35" s="2" t="s">
        <v>158</v>
      </c>
      <c r="BX35" s="2" t="s">
        <v>597</v>
      </c>
      <c r="BY35" s="2" t="s">
        <v>160</v>
      </c>
      <c r="BZ35" s="2" t="s">
        <v>160</v>
      </c>
      <c r="CA35" s="2" t="s">
        <v>148</v>
      </c>
      <c r="CB35" s="4">
        <v>2</v>
      </c>
      <c r="CC35" s="8">
        <v>39.78</v>
      </c>
      <c r="CD35" s="4"/>
      <c r="CE35" s="8"/>
      <c r="CF35" s="7"/>
      <c r="CG35" s="7"/>
      <c r="CH35" s="2" t="s">
        <v>157</v>
      </c>
      <c r="CI35" s="2" t="s">
        <v>145</v>
      </c>
      <c r="CJ35" s="2" t="s">
        <v>158</v>
      </c>
      <c r="CK35" s="2" t="s">
        <v>199</v>
      </c>
      <c r="CL35" s="2" t="s">
        <v>160</v>
      </c>
      <c r="CM35" s="2" t="s">
        <v>160</v>
      </c>
      <c r="CN35" s="2" t="s">
        <v>148</v>
      </c>
      <c r="CO35" s="4"/>
      <c r="CP35" s="8"/>
      <c r="CQ35" s="4">
        <v>5</v>
      </c>
      <c r="CR35" s="8">
        <v>93.6</v>
      </c>
      <c r="CS35" s="7">
        <v>-1</v>
      </c>
      <c r="CT35" s="7">
        <v>-1</v>
      </c>
      <c r="CU35" s="2" t="s">
        <v>157</v>
      </c>
      <c r="CV35" s="2" t="s">
        <v>145</v>
      </c>
      <c r="CW35" s="2" t="s">
        <v>158</v>
      </c>
      <c r="CX35" s="2" t="s">
        <v>598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163</v>
      </c>
      <c r="DK35" s="2" t="s">
        <v>599</v>
      </c>
      <c r="DL35" s="2" t="s">
        <v>160</v>
      </c>
      <c r="DM35" s="2" t="s">
        <v>160</v>
      </c>
      <c r="DN35" s="2" t="s">
        <v>148</v>
      </c>
      <c r="DO35" s="4">
        <v>2</v>
      </c>
      <c r="DP35" s="8">
        <v>39.4</v>
      </c>
      <c r="DQ35" s="4"/>
      <c r="DR35" s="8"/>
      <c r="DS35" s="7"/>
      <c r="DT35" s="7"/>
      <c r="DU35" s="2" t="s">
        <v>157</v>
      </c>
      <c r="DV35" s="2" t="s">
        <v>145</v>
      </c>
      <c r="DW35" s="2" t="s">
        <v>165</v>
      </c>
      <c r="DX35" s="2" t="s">
        <v>244</v>
      </c>
      <c r="DY35" s="2" t="s">
        <v>160</v>
      </c>
      <c r="DZ35" s="2" t="s">
        <v>160</v>
      </c>
      <c r="EA35" s="2" t="s">
        <v>148</v>
      </c>
      <c r="EB35" s="4">
        <v>3</v>
      </c>
      <c r="EC35" s="8">
        <v>56.88</v>
      </c>
      <c r="ED35" s="4"/>
      <c r="EE35" s="8"/>
      <c r="EF35" s="7"/>
      <c r="EG35" s="7"/>
      <c r="EH35" s="2" t="s">
        <v>157</v>
      </c>
      <c r="EI35" s="2" t="s">
        <v>145</v>
      </c>
      <c r="EJ35" s="2" t="s">
        <v>167</v>
      </c>
      <c r="EK35" s="2" t="s">
        <v>270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148</v>
      </c>
      <c r="EX35" s="2" t="s">
        <v>600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157</v>
      </c>
      <c r="FI35" s="2" t="s">
        <v>145</v>
      </c>
      <c r="FJ35" s="2" t="s">
        <v>172</v>
      </c>
      <c r="FK35" s="2" t="s">
        <v>601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145</v>
      </c>
      <c r="FW35" s="2" t="s">
        <v>206</v>
      </c>
      <c r="FX35" s="2" t="s">
        <v>602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157</v>
      </c>
      <c r="GI35" s="2" t="s">
        <v>145</v>
      </c>
      <c r="GJ35" s="2" t="s">
        <v>176</v>
      </c>
      <c r="GK35" s="2" t="s">
        <v>490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233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233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157</v>
      </c>
      <c r="II35" s="2" t="s">
        <v>145</v>
      </c>
      <c r="IJ35" s="2" t="s">
        <v>491</v>
      </c>
      <c r="IK35" s="2" t="s">
        <v>210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157</v>
      </c>
      <c r="IV35" s="2" t="s">
        <v>145</v>
      </c>
      <c r="IW35" s="2" t="s">
        <v>148</v>
      </c>
      <c r="IX35" s="2" t="s">
        <v>603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184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157</v>
      </c>
      <c r="KI35" s="2" t="s">
        <v>170</v>
      </c>
      <c r="KJ35" s="2" t="s">
        <v>185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184</v>
      </c>
      <c r="KV35" s="2" t="s">
        <v>145</v>
      </c>
      <c r="KW35" s="2" t="s">
        <v>148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279</v>
      </c>
      <c r="LI35" s="2" t="s">
        <v>145</v>
      </c>
      <c r="LJ35" s="2" t="s">
        <v>446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184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184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157</v>
      </c>
      <c r="MV35" s="2" t="s">
        <v>170</v>
      </c>
      <c r="MW35" s="2" t="s">
        <v>187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184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184</v>
      </c>
      <c r="OI35" s="2" t="s">
        <v>170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/>
      <c r="OP35" s="8"/>
      <c r="OQ35" s="4"/>
      <c r="OR35" s="8"/>
      <c r="OS35" s="7"/>
      <c r="OT35" s="7"/>
      <c r="OU35" s="2" t="s">
        <v>157</v>
      </c>
      <c r="OV35" s="2" t="s">
        <v>170</v>
      </c>
      <c r="OW35" s="2" t="s">
        <v>189</v>
      </c>
      <c r="OX35" s="2" t="s">
        <v>493</v>
      </c>
      <c r="OY35" s="2" t="s">
        <v>160</v>
      </c>
      <c r="OZ35" s="2" t="s">
        <v>160</v>
      </c>
      <c r="PA35" s="2" t="s">
        <v>283</v>
      </c>
      <c r="PB35" s="4"/>
      <c r="PC35" s="8"/>
      <c r="PD35" s="4"/>
      <c r="PE35" s="8"/>
      <c r="PF35" s="7"/>
      <c r="PG35" s="7"/>
      <c r="PH35" s="2" t="s">
        <v>184</v>
      </c>
      <c r="PI35" s="2" t="s">
        <v>145</v>
      </c>
      <c r="PJ35" s="2" t="s">
        <v>148</v>
      </c>
      <c r="PK35" s="2" t="s">
        <v>148</v>
      </c>
      <c r="PL35" s="2" t="s">
        <v>160</v>
      </c>
      <c r="PM35" s="2" t="s">
        <v>160</v>
      </c>
      <c r="PN35" s="2" t="s">
        <v>148</v>
      </c>
      <c r="PO35" s="4"/>
      <c r="PP35" s="8"/>
      <c r="PQ35" s="4"/>
      <c r="PR35" s="8"/>
      <c r="PS35" s="7"/>
      <c r="PT35" s="7"/>
      <c r="PU35" s="2" t="s">
        <v>233</v>
      </c>
      <c r="PV35" s="2" t="s">
        <v>145</v>
      </c>
      <c r="PW35" s="2" t="s">
        <v>148</v>
      </c>
      <c r="PX35" s="2" t="s">
        <v>148</v>
      </c>
      <c r="PY35" s="2" t="s">
        <v>160</v>
      </c>
      <c r="PZ35" s="2" t="s">
        <v>160</v>
      </c>
      <c r="QA35" s="2" t="s">
        <v>148</v>
      </c>
      <c r="QB35" s="4"/>
      <c r="QC35" s="8"/>
      <c r="QD35" s="4"/>
      <c r="QE35" s="8"/>
      <c r="QF35" s="7"/>
      <c r="QG35" s="7"/>
      <c r="QH35" s="2" t="s">
        <v>184</v>
      </c>
      <c r="QI35" s="2" t="s">
        <v>170</v>
      </c>
      <c r="QJ35" s="2" t="s">
        <v>148</v>
      </c>
      <c r="QK35" s="2" t="s">
        <v>148</v>
      </c>
      <c r="QL35" s="2" t="s">
        <v>160</v>
      </c>
      <c r="QM35" s="2" t="s">
        <v>160</v>
      </c>
      <c r="QN35" s="2" t="s">
        <v>148</v>
      </c>
      <c r="QO35" s="4">
        <v>28</v>
      </c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>
        <v>200</v>
      </c>
      <c r="RE35" s="4"/>
      <c r="RF35" s="4">
        <v>120</v>
      </c>
    </row>
    <row r="36">
      <c r="A36" s="2" t="s">
        <v>604</v>
      </c>
      <c r="B36" s="2" t="s">
        <v>137</v>
      </c>
      <c r="C36" s="2" t="s">
        <v>138</v>
      </c>
      <c r="D36" s="2" t="s">
        <v>591</v>
      </c>
      <c r="E36" s="2" t="s">
        <v>592</v>
      </c>
      <c r="F36" s="2" t="s">
        <v>141</v>
      </c>
      <c r="G36" s="2" t="s">
        <v>141</v>
      </c>
      <c r="H36" s="2" t="s">
        <v>141</v>
      </c>
      <c r="I36" s="2" t="s">
        <v>593</v>
      </c>
      <c r="J36" s="2" t="s">
        <v>594</v>
      </c>
      <c r="K36" s="2" t="s">
        <v>216</v>
      </c>
      <c r="L36" s="3">
        <v>17.2</v>
      </c>
      <c r="M36" s="3">
        <v>18.06</v>
      </c>
      <c r="N36" s="3">
        <v>42.99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217</v>
      </c>
      <c r="T36" s="2" t="s">
        <v>150</v>
      </c>
      <c r="U36" s="2" t="s">
        <v>596</v>
      </c>
      <c r="V36" s="2" t="s">
        <v>152</v>
      </c>
      <c r="W36" s="2" t="s">
        <v>153</v>
      </c>
      <c r="X36" s="2" t="s">
        <v>154</v>
      </c>
      <c r="Y36" s="2" t="s">
        <v>155</v>
      </c>
      <c r="Z36" s="4">
        <v>97</v>
      </c>
      <c r="AA36" s="4">
        <f>=ROUNDDOWN(12.7631578947368,0)</f>
      </c>
      <c r="AB36" s="5">
        <v>7.6</v>
      </c>
      <c r="AC36" s="2" t="s">
        <v>240</v>
      </c>
      <c r="AD36" s="4">
        <v>224</v>
      </c>
      <c r="AE36" s="4">
        <v>224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5</v>
      </c>
      <c r="AQ36" s="8">
        <v>93.34</v>
      </c>
      <c r="AR36" s="4">
        <v>1</v>
      </c>
      <c r="AS36" s="8">
        <v>18.92</v>
      </c>
      <c r="AT36" s="7">
        <v>4</v>
      </c>
      <c r="AU36" s="7">
        <v>3.9334</v>
      </c>
      <c r="AV36" s="4">
        <v>5</v>
      </c>
      <c r="AW36" s="8">
        <v>93.34</v>
      </c>
      <c r="AX36" s="4">
        <v>1</v>
      </c>
      <c r="AY36" s="8">
        <v>18.92</v>
      </c>
      <c r="AZ36" s="7">
        <v>4</v>
      </c>
      <c r="BA36" s="7">
        <v>3.9334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0.4069</v>
      </c>
      <c r="BJ36" s="4">
        <v>5</v>
      </c>
      <c r="BK36" s="8">
        <v>93.34</v>
      </c>
      <c r="BL36" s="2" t="s">
        <v>605</v>
      </c>
      <c r="BM36" s="7">
        <v>1</v>
      </c>
      <c r="BN36" s="7">
        <v>1</v>
      </c>
      <c r="BO36" s="4">
        <v>2</v>
      </c>
      <c r="BP36" s="8">
        <v>37.84</v>
      </c>
      <c r="BQ36" s="4">
        <v>1</v>
      </c>
      <c r="BR36" s="8">
        <v>18.92</v>
      </c>
      <c r="BS36" s="7">
        <v>1</v>
      </c>
      <c r="BT36" s="7">
        <v>1</v>
      </c>
      <c r="BU36" s="2" t="s">
        <v>157</v>
      </c>
      <c r="BV36" s="2" t="s">
        <v>145</v>
      </c>
      <c r="BW36" s="2" t="s">
        <v>158</v>
      </c>
      <c r="BX36" s="2" t="s">
        <v>606</v>
      </c>
      <c r="BY36" s="2" t="s">
        <v>160</v>
      </c>
      <c r="BZ36" s="2" t="s">
        <v>160</v>
      </c>
      <c r="CA36" s="2" t="s">
        <v>148</v>
      </c>
      <c r="CB36" s="4"/>
      <c r="CC36" s="8"/>
      <c r="CD36" s="4"/>
      <c r="CE36" s="8"/>
      <c r="CF36" s="7"/>
      <c r="CG36" s="7"/>
      <c r="CH36" s="2" t="s">
        <v>157</v>
      </c>
      <c r="CI36" s="2" t="s">
        <v>145</v>
      </c>
      <c r="CJ36" s="2" t="s">
        <v>158</v>
      </c>
      <c r="CK36" s="2" t="s">
        <v>607</v>
      </c>
      <c r="CL36" s="2" t="s">
        <v>160</v>
      </c>
      <c r="CM36" s="2" t="s">
        <v>160</v>
      </c>
      <c r="CN36" s="2" t="s">
        <v>148</v>
      </c>
      <c r="CO36" s="4">
        <v>2</v>
      </c>
      <c r="CP36" s="8">
        <v>37.44</v>
      </c>
      <c r="CQ36" s="4"/>
      <c r="CR36" s="8"/>
      <c r="CS36" s="7"/>
      <c r="CT36" s="7"/>
      <c r="CU36" s="2" t="s">
        <v>157</v>
      </c>
      <c r="CV36" s="2" t="s">
        <v>145</v>
      </c>
      <c r="CW36" s="2" t="s">
        <v>158</v>
      </c>
      <c r="CX36" s="2" t="s">
        <v>608</v>
      </c>
      <c r="CY36" s="2" t="s">
        <v>160</v>
      </c>
      <c r="CZ36" s="2" t="s">
        <v>160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222</v>
      </c>
      <c r="DK36" s="2" t="s">
        <v>465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165</v>
      </c>
      <c r="DX36" s="2" t="s">
        <v>224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167</v>
      </c>
      <c r="EK36" s="2" t="s">
        <v>609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148</v>
      </c>
      <c r="EX36" s="2" t="s">
        <v>610</v>
      </c>
      <c r="EY36" s="2" t="s">
        <v>160</v>
      </c>
      <c r="EZ36" s="2" t="s">
        <v>160</v>
      </c>
      <c r="FA36" s="2" t="s">
        <v>148</v>
      </c>
      <c r="FB36" s="4">
        <v>1</v>
      </c>
      <c r="FC36" s="8">
        <v>18.06</v>
      </c>
      <c r="FD36" s="4"/>
      <c r="FE36" s="8"/>
      <c r="FF36" s="7"/>
      <c r="FG36" s="7"/>
      <c r="FH36" s="2" t="s">
        <v>157</v>
      </c>
      <c r="FI36" s="2" t="s">
        <v>145</v>
      </c>
      <c r="FJ36" s="2" t="s">
        <v>172</v>
      </c>
      <c r="FK36" s="2" t="s">
        <v>611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145</v>
      </c>
      <c r="FW36" s="2" t="s">
        <v>206</v>
      </c>
      <c r="FX36" s="2" t="s">
        <v>612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229</v>
      </c>
      <c r="GK36" s="2" t="s">
        <v>440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233</v>
      </c>
      <c r="GV36" s="2" t="s">
        <v>145</v>
      </c>
      <c r="GW36" s="2" t="s">
        <v>148</v>
      </c>
      <c r="GX36" s="2" t="s">
        <v>148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233</v>
      </c>
      <c r="HI36" s="2" t="s">
        <v>145</v>
      </c>
      <c r="HJ36" s="2" t="s">
        <v>148</v>
      </c>
      <c r="HK36" s="2" t="s">
        <v>148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157</v>
      </c>
      <c r="II36" s="2" t="s">
        <v>145</v>
      </c>
      <c r="IJ36" s="2" t="s">
        <v>181</v>
      </c>
      <c r="IK36" s="2" t="s">
        <v>613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157</v>
      </c>
      <c r="IV36" s="2" t="s">
        <v>145</v>
      </c>
      <c r="IW36" s="2" t="s">
        <v>148</v>
      </c>
      <c r="IX36" s="2" t="s">
        <v>614</v>
      </c>
      <c r="IY36" s="2" t="s">
        <v>160</v>
      </c>
      <c r="IZ36" s="2" t="s">
        <v>160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184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157</v>
      </c>
      <c r="KI36" s="2" t="s">
        <v>170</v>
      </c>
      <c r="KJ36" s="2" t="s">
        <v>185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184</v>
      </c>
      <c r="KV36" s="2" t="s">
        <v>145</v>
      </c>
      <c r="KW36" s="2" t="s">
        <v>148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279</v>
      </c>
      <c r="LI36" s="2" t="s">
        <v>145</v>
      </c>
      <c r="LJ36" s="2" t="s">
        <v>446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184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184</v>
      </c>
      <c r="MI36" s="2" t="s">
        <v>145</v>
      </c>
      <c r="MJ36" s="2" t="s">
        <v>148</v>
      </c>
      <c r="MK36" s="2" t="s">
        <v>148</v>
      </c>
      <c r="ML36" s="2" t="s">
        <v>160</v>
      </c>
      <c r="MM36" s="2" t="s">
        <v>160</v>
      </c>
      <c r="MN36" s="2" t="s">
        <v>148</v>
      </c>
      <c r="MO36" s="4"/>
      <c r="MP36" s="8"/>
      <c r="MQ36" s="4"/>
      <c r="MR36" s="8"/>
      <c r="MS36" s="7"/>
      <c r="MT36" s="7"/>
      <c r="MU36" s="2" t="s">
        <v>157</v>
      </c>
      <c r="MV36" s="2" t="s">
        <v>170</v>
      </c>
      <c r="MW36" s="2" t="s">
        <v>187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184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184</v>
      </c>
      <c r="OI36" s="2" t="s">
        <v>170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/>
      <c r="OP36" s="8"/>
      <c r="OQ36" s="4"/>
      <c r="OR36" s="8"/>
      <c r="OS36" s="7"/>
      <c r="OT36" s="7"/>
      <c r="OU36" s="2" t="s">
        <v>157</v>
      </c>
      <c r="OV36" s="2" t="s">
        <v>170</v>
      </c>
      <c r="OW36" s="2" t="s">
        <v>236</v>
      </c>
      <c r="OX36" s="2" t="s">
        <v>520</v>
      </c>
      <c r="OY36" s="2" t="s">
        <v>160</v>
      </c>
      <c r="OZ36" s="2" t="s">
        <v>160</v>
      </c>
      <c r="PA36" s="2" t="s">
        <v>283</v>
      </c>
      <c r="PB36" s="4"/>
      <c r="PC36" s="8"/>
      <c r="PD36" s="4"/>
      <c r="PE36" s="8"/>
      <c r="PF36" s="7"/>
      <c r="PG36" s="7"/>
      <c r="PH36" s="2" t="s">
        <v>184</v>
      </c>
      <c r="PI36" s="2" t="s">
        <v>145</v>
      </c>
      <c r="PJ36" s="2" t="s">
        <v>148</v>
      </c>
      <c r="PK36" s="2" t="s">
        <v>148</v>
      </c>
      <c r="PL36" s="2" t="s">
        <v>160</v>
      </c>
      <c r="PM36" s="2" t="s">
        <v>160</v>
      </c>
      <c r="PN36" s="2" t="s">
        <v>148</v>
      </c>
      <c r="PO36" s="4"/>
      <c r="PP36" s="8"/>
      <c r="PQ36" s="4"/>
      <c r="PR36" s="8"/>
      <c r="PS36" s="7"/>
      <c r="PT36" s="7"/>
      <c r="PU36" s="2" t="s">
        <v>233</v>
      </c>
      <c r="PV36" s="2" t="s">
        <v>145</v>
      </c>
      <c r="PW36" s="2" t="s">
        <v>148</v>
      </c>
      <c r="PX36" s="2" t="s">
        <v>148</v>
      </c>
      <c r="PY36" s="2" t="s">
        <v>160</v>
      </c>
      <c r="PZ36" s="2" t="s">
        <v>160</v>
      </c>
      <c r="QA36" s="2" t="s">
        <v>148</v>
      </c>
      <c r="QB36" s="4"/>
      <c r="QC36" s="8"/>
      <c r="QD36" s="4"/>
      <c r="QE36" s="8"/>
      <c r="QF36" s="7"/>
      <c r="QG36" s="7"/>
      <c r="QH36" s="2" t="s">
        <v>157</v>
      </c>
      <c r="QI36" s="2" t="s">
        <v>170</v>
      </c>
      <c r="QJ36" s="2" t="s">
        <v>192</v>
      </c>
      <c r="QK36" s="2" t="s">
        <v>615</v>
      </c>
      <c r="QL36" s="2" t="s">
        <v>160</v>
      </c>
      <c r="QM36" s="2" t="s">
        <v>160</v>
      </c>
      <c r="QN36" s="2" t="s">
        <v>148</v>
      </c>
      <c r="QO36" s="4">
        <v>97</v>
      </c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>
        <v>224</v>
      </c>
    </row>
    <row r="37">
      <c r="A37" s="2" t="s">
        <v>616</v>
      </c>
      <c r="B37" s="2" t="s">
        <v>137</v>
      </c>
      <c r="C37" s="2" t="s">
        <v>138</v>
      </c>
      <c r="D37" s="2" t="s">
        <v>591</v>
      </c>
      <c r="E37" s="2" t="s">
        <v>592</v>
      </c>
      <c r="F37" s="2" t="s">
        <v>335</v>
      </c>
      <c r="G37" s="2" t="s">
        <v>148</v>
      </c>
      <c r="H37" s="2" t="s">
        <v>148</v>
      </c>
      <c r="I37" s="2" t="s">
        <v>617</v>
      </c>
      <c r="J37" s="2" t="s">
        <v>617</v>
      </c>
      <c r="K37" s="2" t="s">
        <v>216</v>
      </c>
      <c r="L37" s="3">
        <v>27</v>
      </c>
      <c r="M37" s="3">
        <v>28.35</v>
      </c>
      <c r="N37" s="3">
        <v>59.99</v>
      </c>
      <c r="O37" s="2" t="s">
        <v>145</v>
      </c>
      <c r="P37" s="2" t="s">
        <v>257</v>
      </c>
      <c r="Q37" s="2" t="s">
        <v>147</v>
      </c>
      <c r="R37" s="2" t="s">
        <v>148</v>
      </c>
      <c r="S37" s="2" t="s">
        <v>618</v>
      </c>
      <c r="T37" s="2" t="s">
        <v>148</v>
      </c>
      <c r="U37" s="2" t="s">
        <v>148</v>
      </c>
      <c r="V37" s="2" t="s">
        <v>619</v>
      </c>
      <c r="W37" s="2" t="s">
        <v>154</v>
      </c>
      <c r="X37" s="2" t="s">
        <v>148</v>
      </c>
      <c r="Y37" s="2" t="s">
        <v>340</v>
      </c>
      <c r="Z37" s="4">
        <v>159</v>
      </c>
      <c r="AA37" s="4">
        <f>=ROUNDDOWN(79.5,0)</f>
      </c>
      <c r="AB37" s="5">
        <v>2</v>
      </c>
      <c r="AC37" s="2" t="s">
        <v>148</v>
      </c>
      <c r="AD37" s="4"/>
      <c r="AE37" s="4"/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148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342</v>
      </c>
      <c r="BX37" s="2" t="s">
        <v>343</v>
      </c>
      <c r="BY37" s="2" t="s">
        <v>160</v>
      </c>
      <c r="BZ37" s="2" t="s">
        <v>160</v>
      </c>
      <c r="CA37" s="2" t="s">
        <v>148</v>
      </c>
      <c r="CB37" s="4"/>
      <c r="CC37" s="8"/>
      <c r="CD37" s="4"/>
      <c r="CE37" s="8"/>
      <c r="CF37" s="7"/>
      <c r="CG37" s="7"/>
      <c r="CH37" s="2" t="s">
        <v>157</v>
      </c>
      <c r="CI37" s="2" t="s">
        <v>145</v>
      </c>
      <c r="CJ37" s="2" t="s">
        <v>620</v>
      </c>
      <c r="CK37" s="2" t="s">
        <v>525</v>
      </c>
      <c r="CL37" s="2" t="s">
        <v>160</v>
      </c>
      <c r="CM37" s="2" t="s">
        <v>160</v>
      </c>
      <c r="CN37" s="2" t="s">
        <v>148</v>
      </c>
      <c r="CO37" s="4"/>
      <c r="CP37" s="8"/>
      <c r="CQ37" s="4"/>
      <c r="CR37" s="8"/>
      <c r="CS37" s="7"/>
      <c r="CT37" s="7"/>
      <c r="CU37" s="2" t="s">
        <v>157</v>
      </c>
      <c r="CV37" s="2" t="s">
        <v>145</v>
      </c>
      <c r="CW37" s="2" t="s">
        <v>342</v>
      </c>
      <c r="CX37" s="2" t="s">
        <v>369</v>
      </c>
      <c r="CY37" s="2" t="s">
        <v>160</v>
      </c>
      <c r="CZ37" s="2" t="s">
        <v>160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342</v>
      </c>
      <c r="DK37" s="2" t="s">
        <v>347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348</v>
      </c>
      <c r="DX37" s="2" t="s">
        <v>349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242</v>
      </c>
      <c r="EK37" s="2" t="s">
        <v>462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148</v>
      </c>
      <c r="EX37" s="2" t="s">
        <v>621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233</v>
      </c>
      <c r="FI37" s="2" t="s">
        <v>145</v>
      </c>
      <c r="FJ37" s="2" t="s">
        <v>148</v>
      </c>
      <c r="FK37" s="2" t="s">
        <v>148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145</v>
      </c>
      <c r="FW37" s="2" t="s">
        <v>353</v>
      </c>
      <c r="FX37" s="2" t="s">
        <v>354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157</v>
      </c>
      <c r="GI37" s="2" t="s">
        <v>145</v>
      </c>
      <c r="GJ37" s="2" t="s">
        <v>342</v>
      </c>
      <c r="GK37" s="2" t="s">
        <v>369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186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233</v>
      </c>
      <c r="HI37" s="2" t="s">
        <v>145</v>
      </c>
      <c r="HJ37" s="2" t="s">
        <v>356</v>
      </c>
      <c r="HK37" s="2" t="s">
        <v>148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181</v>
      </c>
      <c r="IK37" s="2" t="s">
        <v>148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358</v>
      </c>
      <c r="IV37" s="2" t="s">
        <v>145</v>
      </c>
      <c r="IW37" s="2" t="s">
        <v>148</v>
      </c>
      <c r="IX37" s="2" t="s">
        <v>148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184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157</v>
      </c>
      <c r="KI37" s="2" t="s">
        <v>170</v>
      </c>
      <c r="KJ37" s="2" t="s">
        <v>359</v>
      </c>
      <c r="KK37" s="2" t="s">
        <v>622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184</v>
      </c>
      <c r="KV37" s="2" t="s">
        <v>145</v>
      </c>
      <c r="KW37" s="2" t="s">
        <v>148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279</v>
      </c>
      <c r="LI37" s="2" t="s">
        <v>145</v>
      </c>
      <c r="LJ37" s="2" t="s">
        <v>242</v>
      </c>
      <c r="LK37" s="2" t="s">
        <v>533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184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184</v>
      </c>
      <c r="MI37" s="2" t="s">
        <v>145</v>
      </c>
      <c r="MJ37" s="2" t="s">
        <v>148</v>
      </c>
      <c r="MK37" s="2" t="s">
        <v>148</v>
      </c>
      <c r="ML37" s="2" t="s">
        <v>160</v>
      </c>
      <c r="MM37" s="2" t="s">
        <v>160</v>
      </c>
      <c r="MN37" s="2" t="s">
        <v>148</v>
      </c>
      <c r="MO37" s="4"/>
      <c r="MP37" s="8"/>
      <c r="MQ37" s="4"/>
      <c r="MR37" s="8"/>
      <c r="MS37" s="7"/>
      <c r="MT37" s="7"/>
      <c r="MU37" s="2" t="s">
        <v>233</v>
      </c>
      <c r="MV37" s="2" t="s">
        <v>170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184</v>
      </c>
      <c r="NV37" s="2" t="s">
        <v>145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184</v>
      </c>
      <c r="OI37" s="2" t="s">
        <v>170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8"/>
      <c r="OQ37" s="4"/>
      <c r="OR37" s="8"/>
      <c r="OS37" s="7"/>
      <c r="OT37" s="7"/>
      <c r="OU37" s="2" t="s">
        <v>157</v>
      </c>
      <c r="OV37" s="2" t="s">
        <v>170</v>
      </c>
      <c r="OW37" s="2" t="s">
        <v>189</v>
      </c>
      <c r="OX37" s="2" t="s">
        <v>236</v>
      </c>
      <c r="OY37" s="2" t="s">
        <v>160</v>
      </c>
      <c r="OZ37" s="2" t="s">
        <v>160</v>
      </c>
      <c r="PA37" s="2" t="s">
        <v>283</v>
      </c>
      <c r="PB37" s="4"/>
      <c r="PC37" s="8"/>
      <c r="PD37" s="4"/>
      <c r="PE37" s="8"/>
      <c r="PF37" s="7"/>
      <c r="PG37" s="7"/>
      <c r="PH37" s="2" t="s">
        <v>184</v>
      </c>
      <c r="PI37" s="2" t="s">
        <v>145</v>
      </c>
      <c r="PJ37" s="2" t="s">
        <v>148</v>
      </c>
      <c r="PK37" s="2" t="s">
        <v>148</v>
      </c>
      <c r="PL37" s="2" t="s">
        <v>160</v>
      </c>
      <c r="PM37" s="2" t="s">
        <v>160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/>
      <c r="QC37" s="8"/>
      <c r="QD37" s="4"/>
      <c r="QE37" s="8"/>
      <c r="QF37" s="7"/>
      <c r="QG37" s="7"/>
      <c r="QH37" s="2" t="s">
        <v>157</v>
      </c>
      <c r="QI37" s="2" t="s">
        <v>170</v>
      </c>
      <c r="QJ37" s="2" t="s">
        <v>192</v>
      </c>
      <c r="QK37" s="2" t="s">
        <v>623</v>
      </c>
      <c r="QL37" s="2" t="s">
        <v>160</v>
      </c>
      <c r="QM37" s="2" t="s">
        <v>160</v>
      </c>
      <c r="QN37" s="2" t="s">
        <v>148</v>
      </c>
      <c r="QO37" s="4">
        <v>159</v>
      </c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624</v>
      </c>
      <c r="B38" s="2" t="s">
        <v>137</v>
      </c>
      <c r="C38" s="2" t="s">
        <v>138</v>
      </c>
      <c r="D38" s="2" t="s">
        <v>591</v>
      </c>
      <c r="E38" s="2" t="s">
        <v>625</v>
      </c>
      <c r="F38" s="2" t="s">
        <v>379</v>
      </c>
      <c r="G38" s="2" t="s">
        <v>379</v>
      </c>
      <c r="H38" s="2" t="s">
        <v>379</v>
      </c>
      <c r="I38" s="2" t="s">
        <v>626</v>
      </c>
      <c r="J38" s="2" t="s">
        <v>617</v>
      </c>
      <c r="K38" s="2" t="s">
        <v>144</v>
      </c>
      <c r="L38" s="3">
        <v>18</v>
      </c>
      <c r="M38" s="3">
        <v>18.9</v>
      </c>
      <c r="N38" s="3">
        <v>39.99</v>
      </c>
      <c r="O38" s="2" t="s">
        <v>145</v>
      </c>
      <c r="P38" s="2" t="s">
        <v>257</v>
      </c>
      <c r="Q38" s="2" t="s">
        <v>147</v>
      </c>
      <c r="R38" s="2" t="s">
        <v>148</v>
      </c>
      <c r="S38" s="2" t="s">
        <v>381</v>
      </c>
      <c r="T38" s="2" t="s">
        <v>259</v>
      </c>
      <c r="U38" s="2" t="s">
        <v>596</v>
      </c>
      <c r="V38" s="2" t="s">
        <v>152</v>
      </c>
      <c r="W38" s="2" t="s">
        <v>154</v>
      </c>
      <c r="X38" s="2" t="s">
        <v>148</v>
      </c>
      <c r="Y38" s="2" t="s">
        <v>382</v>
      </c>
      <c r="Z38" s="4">
        <v>184</v>
      </c>
      <c r="AA38" s="4">
        <f>=ROUNDDOWN(70.7692307692308,0)</f>
      </c>
      <c r="AB38" s="5">
        <v>2.6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4</v>
      </c>
      <c r="AQ38" s="8">
        <v>78.62</v>
      </c>
      <c r="AR38" s="4">
        <v>12</v>
      </c>
      <c r="AS38" s="8">
        <v>252.99</v>
      </c>
      <c r="AT38" s="7">
        <v>-0.6667</v>
      </c>
      <c r="AU38" s="7">
        <v>-0.6892</v>
      </c>
      <c r="AV38" s="4">
        <v>4</v>
      </c>
      <c r="AW38" s="8">
        <v>78.62</v>
      </c>
      <c r="AX38" s="4">
        <v>12</v>
      </c>
      <c r="AY38" s="8">
        <v>252.99</v>
      </c>
      <c r="AZ38" s="7">
        <v>-0.6667</v>
      </c>
      <c r="BA38" s="7">
        <v>-0.6892</v>
      </c>
      <c r="BB38" s="7">
        <v>1</v>
      </c>
      <c r="BC38" s="4">
        <v>4</v>
      </c>
      <c r="BD38" s="8">
        <v>78.62</v>
      </c>
      <c r="BE38" s="4">
        <v>15</v>
      </c>
      <c r="BF38" s="8">
        <v>331.42</v>
      </c>
      <c r="BG38" s="7">
        <v>-0.7333</v>
      </c>
      <c r="BH38" s="7">
        <v>-0.7628</v>
      </c>
      <c r="BI38" s="7">
        <v>1</v>
      </c>
      <c r="BJ38" s="4">
        <v>4</v>
      </c>
      <c r="BK38" s="8">
        <v>78.62</v>
      </c>
      <c r="BL38" s="2" t="s">
        <v>627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384</v>
      </c>
      <c r="BX38" s="2" t="s">
        <v>628</v>
      </c>
      <c r="BY38" s="2" t="s">
        <v>160</v>
      </c>
      <c r="BZ38" s="2" t="s">
        <v>160</v>
      </c>
      <c r="CA38" s="2" t="s">
        <v>148</v>
      </c>
      <c r="CB38" s="4">
        <v>2</v>
      </c>
      <c r="CC38" s="8">
        <v>40.82</v>
      </c>
      <c r="CD38" s="4"/>
      <c r="CE38" s="8"/>
      <c r="CF38" s="7"/>
      <c r="CG38" s="7"/>
      <c r="CH38" s="2" t="s">
        <v>157</v>
      </c>
      <c r="CI38" s="2" t="s">
        <v>145</v>
      </c>
      <c r="CJ38" s="2" t="s">
        <v>386</v>
      </c>
      <c r="CK38" s="2" t="s">
        <v>629</v>
      </c>
      <c r="CL38" s="2" t="s">
        <v>160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388</v>
      </c>
      <c r="CX38" s="2" t="s">
        <v>385</v>
      </c>
      <c r="CY38" s="2" t="s">
        <v>160</v>
      </c>
      <c r="CZ38" s="2" t="s">
        <v>160</v>
      </c>
      <c r="DA38" s="2" t="s">
        <v>148</v>
      </c>
      <c r="DB38" s="4">
        <v>2</v>
      </c>
      <c r="DC38" s="8">
        <v>37.8</v>
      </c>
      <c r="DD38" s="4">
        <v>9</v>
      </c>
      <c r="DE38" s="8">
        <v>190.89</v>
      </c>
      <c r="DF38" s="7">
        <v>-0.7778</v>
      </c>
      <c r="DG38" s="7">
        <v>-0.802</v>
      </c>
      <c r="DH38" s="2" t="s">
        <v>157</v>
      </c>
      <c r="DI38" s="2" t="s">
        <v>145</v>
      </c>
      <c r="DJ38" s="2" t="s">
        <v>390</v>
      </c>
      <c r="DK38" s="2" t="s">
        <v>630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541</v>
      </c>
      <c r="DX38" s="2" t="s">
        <v>631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167</v>
      </c>
      <c r="EK38" s="2" t="s">
        <v>271</v>
      </c>
      <c r="EL38" s="2" t="s">
        <v>160</v>
      </c>
      <c r="EM38" s="2" t="s">
        <v>160</v>
      </c>
      <c r="EN38" s="2" t="s">
        <v>148</v>
      </c>
      <c r="EO38" s="4"/>
      <c r="EP38" s="8"/>
      <c r="EQ38" s="4">
        <v>3</v>
      </c>
      <c r="ER38" s="8">
        <v>62.1</v>
      </c>
      <c r="ES38" s="7">
        <v>-1</v>
      </c>
      <c r="ET38" s="7">
        <v>-1</v>
      </c>
      <c r="EU38" s="2" t="s">
        <v>157</v>
      </c>
      <c r="EV38" s="2" t="s">
        <v>145</v>
      </c>
      <c r="EW38" s="2" t="s">
        <v>148</v>
      </c>
      <c r="EX38" s="2" t="s">
        <v>148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145</v>
      </c>
      <c r="FJ38" s="2" t="s">
        <v>172</v>
      </c>
      <c r="FK38" s="2" t="s">
        <v>501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186</v>
      </c>
      <c r="FV38" s="2" t="s">
        <v>145</v>
      </c>
      <c r="FW38" s="2" t="s">
        <v>148</v>
      </c>
      <c r="FX38" s="2" t="s">
        <v>148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157</v>
      </c>
      <c r="GI38" s="2" t="s">
        <v>145</v>
      </c>
      <c r="GJ38" s="2" t="s">
        <v>541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233</v>
      </c>
      <c r="GV38" s="2" t="s">
        <v>145</v>
      </c>
      <c r="GW38" s="2" t="s">
        <v>148</v>
      </c>
      <c r="GX38" s="2" t="s">
        <v>148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233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184</v>
      </c>
      <c r="HV38" s="2" t="s">
        <v>170</v>
      </c>
      <c r="HW38" s="2" t="s">
        <v>148</v>
      </c>
      <c r="HX38" s="2" t="s">
        <v>148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157</v>
      </c>
      <c r="II38" s="2" t="s">
        <v>145</v>
      </c>
      <c r="IJ38" s="2" t="s">
        <v>277</v>
      </c>
      <c r="IK38" s="2" t="s">
        <v>148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233</v>
      </c>
      <c r="IV38" s="2" t="s">
        <v>145</v>
      </c>
      <c r="IW38" s="2" t="s">
        <v>148</v>
      </c>
      <c r="IX38" s="2" t="s">
        <v>148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184</v>
      </c>
      <c r="JI38" s="2" t="s">
        <v>145</v>
      </c>
      <c r="JJ38" s="2" t="s">
        <v>148</v>
      </c>
      <c r="JK38" s="2" t="s">
        <v>148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184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233</v>
      </c>
      <c r="KI38" s="2" t="s">
        <v>170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184</v>
      </c>
      <c r="KV38" s="2" t="s">
        <v>145</v>
      </c>
      <c r="KW38" s="2" t="s">
        <v>148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279</v>
      </c>
      <c r="LI38" s="2" t="s">
        <v>145</v>
      </c>
      <c r="LJ38" s="2" t="s">
        <v>632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184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184</v>
      </c>
      <c r="MI38" s="2" t="s">
        <v>145</v>
      </c>
      <c r="MJ38" s="2" t="s">
        <v>148</v>
      </c>
      <c r="MK38" s="2" t="s">
        <v>148</v>
      </c>
      <c r="ML38" s="2" t="s">
        <v>160</v>
      </c>
      <c r="MM38" s="2" t="s">
        <v>160</v>
      </c>
      <c r="MN38" s="2" t="s">
        <v>148</v>
      </c>
      <c r="MO38" s="4"/>
      <c r="MP38" s="8"/>
      <c r="MQ38" s="4"/>
      <c r="MR38" s="8"/>
      <c r="MS38" s="7"/>
      <c r="MT38" s="7"/>
      <c r="MU38" s="2" t="s">
        <v>233</v>
      </c>
      <c r="MV38" s="2" t="s">
        <v>170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233</v>
      </c>
      <c r="NI38" s="2" t="s">
        <v>145</v>
      </c>
      <c r="NJ38" s="2" t="s">
        <v>148</v>
      </c>
      <c r="NK38" s="2" t="s">
        <v>148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184</v>
      </c>
      <c r="NV38" s="2" t="s">
        <v>145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184</v>
      </c>
      <c r="OI38" s="2" t="s">
        <v>170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/>
      <c r="OP38" s="8"/>
      <c r="OQ38" s="4"/>
      <c r="OR38" s="8"/>
      <c r="OS38" s="7"/>
      <c r="OT38" s="7"/>
      <c r="OU38" s="2" t="s">
        <v>191</v>
      </c>
      <c r="OV38" s="2" t="s">
        <v>145</v>
      </c>
      <c r="OW38" s="2" t="s">
        <v>148</v>
      </c>
      <c r="OX38" s="2" t="s">
        <v>148</v>
      </c>
      <c r="OY38" s="2" t="s">
        <v>160</v>
      </c>
      <c r="OZ38" s="2" t="s">
        <v>160</v>
      </c>
      <c r="PA38" s="2" t="s">
        <v>283</v>
      </c>
      <c r="PB38" s="4"/>
      <c r="PC38" s="8"/>
      <c r="PD38" s="4"/>
      <c r="PE38" s="8"/>
      <c r="PF38" s="7"/>
      <c r="PG38" s="7"/>
      <c r="PH38" s="2" t="s">
        <v>184</v>
      </c>
      <c r="PI38" s="2" t="s">
        <v>145</v>
      </c>
      <c r="PJ38" s="2" t="s">
        <v>148</v>
      </c>
      <c r="PK38" s="2" t="s">
        <v>148</v>
      </c>
      <c r="PL38" s="2" t="s">
        <v>160</v>
      </c>
      <c r="PM38" s="2" t="s">
        <v>160</v>
      </c>
      <c r="PN38" s="2" t="s">
        <v>148</v>
      </c>
      <c r="PO38" s="4"/>
      <c r="PP38" s="8"/>
      <c r="PQ38" s="4"/>
      <c r="PR38" s="8"/>
      <c r="PS38" s="7"/>
      <c r="PT38" s="7"/>
      <c r="PU38" s="2" t="s">
        <v>233</v>
      </c>
      <c r="PV38" s="2" t="s">
        <v>145</v>
      </c>
      <c r="PW38" s="2" t="s">
        <v>148</v>
      </c>
      <c r="PX38" s="2" t="s">
        <v>148</v>
      </c>
      <c r="PY38" s="2" t="s">
        <v>160</v>
      </c>
      <c r="PZ38" s="2" t="s">
        <v>160</v>
      </c>
      <c r="QA38" s="2" t="s">
        <v>148</v>
      </c>
      <c r="QB38" s="4"/>
      <c r="QC38" s="8"/>
      <c r="QD38" s="4"/>
      <c r="QE38" s="8"/>
      <c r="QF38" s="7"/>
      <c r="QG38" s="7"/>
      <c r="QH38" s="2" t="s">
        <v>184</v>
      </c>
      <c r="QI38" s="2" t="s">
        <v>170</v>
      </c>
      <c r="QJ38" s="2" t="s">
        <v>148</v>
      </c>
      <c r="QK38" s="2" t="s">
        <v>148</v>
      </c>
      <c r="QL38" s="2" t="s">
        <v>160</v>
      </c>
      <c r="QM38" s="2" t="s">
        <v>160</v>
      </c>
      <c r="QN38" s="2" t="s">
        <v>148</v>
      </c>
      <c r="QO38" s="4">
        <v>184</v>
      </c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633</v>
      </c>
      <c r="B39" s="2" t="s">
        <v>137</v>
      </c>
      <c r="C39" s="2" t="s">
        <v>138</v>
      </c>
      <c r="D39" s="2" t="s">
        <v>591</v>
      </c>
      <c r="E39" s="2" t="s">
        <v>625</v>
      </c>
      <c r="F39" s="2" t="s">
        <v>379</v>
      </c>
      <c r="G39" s="2" t="s">
        <v>379</v>
      </c>
      <c r="H39" s="2" t="s">
        <v>379</v>
      </c>
      <c r="I39" s="2" t="s">
        <v>626</v>
      </c>
      <c r="J39" s="2" t="s">
        <v>617</v>
      </c>
      <c r="K39" s="2" t="s">
        <v>216</v>
      </c>
      <c r="L39" s="3">
        <v>18</v>
      </c>
      <c r="M39" s="3">
        <v>18.9</v>
      </c>
      <c r="N39" s="3">
        <v>39.99</v>
      </c>
      <c r="O39" s="2" t="s">
        <v>634</v>
      </c>
      <c r="P39" s="2" t="s">
        <v>575</v>
      </c>
      <c r="Q39" s="2" t="s">
        <v>147</v>
      </c>
      <c r="R39" s="2" t="s">
        <v>148</v>
      </c>
      <c r="S39" s="2" t="s">
        <v>413</v>
      </c>
      <c r="T39" s="2" t="s">
        <v>259</v>
      </c>
      <c r="U39" s="2" t="s">
        <v>596</v>
      </c>
      <c r="V39" s="2" t="s">
        <v>152</v>
      </c>
      <c r="W39" s="2" t="s">
        <v>414</v>
      </c>
      <c r="X39" s="2" t="s">
        <v>154</v>
      </c>
      <c r="Y39" s="2" t="s">
        <v>382</v>
      </c>
      <c r="Z39" s="4">
        <v>266</v>
      </c>
      <c r="AA39" s="4">
        <f>=ROUNDDOWN(133,0)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3</v>
      </c>
      <c r="AS39" s="8">
        <v>78.43</v>
      </c>
      <c r="AT39" s="7">
        <v>-1</v>
      </c>
      <c r="AU39" s="7">
        <v>-1</v>
      </c>
      <c r="AV39" s="4"/>
      <c r="AW39" s="8"/>
      <c r="AX39" s="4">
        <v>3</v>
      </c>
      <c r="AY39" s="8">
        <v>78.43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145</v>
      </c>
      <c r="BW39" s="2" t="s">
        <v>384</v>
      </c>
      <c r="BX39" s="2" t="s">
        <v>415</v>
      </c>
      <c r="BY39" s="2" t="s">
        <v>160</v>
      </c>
      <c r="BZ39" s="2" t="s">
        <v>160</v>
      </c>
      <c r="CA39" s="2" t="s">
        <v>148</v>
      </c>
      <c r="CB39" s="4"/>
      <c r="CC39" s="8"/>
      <c r="CD39" s="4"/>
      <c r="CE39" s="8"/>
      <c r="CF39" s="7"/>
      <c r="CG39" s="7"/>
      <c r="CH39" s="2" t="s">
        <v>157</v>
      </c>
      <c r="CI39" s="2" t="s">
        <v>145</v>
      </c>
      <c r="CJ39" s="2" t="s">
        <v>386</v>
      </c>
      <c r="CK39" s="2" t="s">
        <v>635</v>
      </c>
      <c r="CL39" s="2" t="s">
        <v>160</v>
      </c>
      <c r="CM39" s="2" t="s">
        <v>160</v>
      </c>
      <c r="CN39" s="2" t="s">
        <v>148</v>
      </c>
      <c r="CO39" s="4"/>
      <c r="CP39" s="8"/>
      <c r="CQ39" s="4"/>
      <c r="CR39" s="8"/>
      <c r="CS39" s="7"/>
      <c r="CT39" s="7"/>
      <c r="CU39" s="2" t="s">
        <v>157</v>
      </c>
      <c r="CV39" s="2" t="s">
        <v>145</v>
      </c>
      <c r="CW39" s="2" t="s">
        <v>388</v>
      </c>
      <c r="CX39" s="2" t="s">
        <v>636</v>
      </c>
      <c r="CY39" s="2" t="s">
        <v>160</v>
      </c>
      <c r="CZ39" s="2" t="s">
        <v>160</v>
      </c>
      <c r="DA39" s="2" t="s">
        <v>148</v>
      </c>
      <c r="DB39" s="4"/>
      <c r="DC39" s="8"/>
      <c r="DD39" s="4">
        <v>3</v>
      </c>
      <c r="DE39" s="8">
        <v>78.43</v>
      </c>
      <c r="DF39" s="7">
        <v>-1</v>
      </c>
      <c r="DG39" s="7">
        <v>-1</v>
      </c>
      <c r="DH39" s="2" t="s">
        <v>157</v>
      </c>
      <c r="DI39" s="2" t="s">
        <v>145</v>
      </c>
      <c r="DJ39" s="2" t="s">
        <v>390</v>
      </c>
      <c r="DK39" s="2" t="s">
        <v>637</v>
      </c>
      <c r="DL39" s="2" t="s">
        <v>160</v>
      </c>
      <c r="DM39" s="2" t="s">
        <v>160</v>
      </c>
      <c r="DN39" s="2" t="s">
        <v>148</v>
      </c>
      <c r="DO39" s="4"/>
      <c r="DP39" s="8"/>
      <c r="DQ39" s="4"/>
      <c r="DR39" s="8"/>
      <c r="DS39" s="7"/>
      <c r="DT39" s="7"/>
      <c r="DU39" s="2" t="s">
        <v>157</v>
      </c>
      <c r="DV39" s="2" t="s">
        <v>145</v>
      </c>
      <c r="DW39" s="2" t="s">
        <v>382</v>
      </c>
      <c r="DX39" s="2" t="s">
        <v>638</v>
      </c>
      <c r="DY39" s="2" t="s">
        <v>160</v>
      </c>
      <c r="DZ39" s="2" t="s">
        <v>160</v>
      </c>
      <c r="EA39" s="2" t="s">
        <v>148</v>
      </c>
      <c r="EB39" s="4"/>
      <c r="EC39" s="8"/>
      <c r="ED39" s="4"/>
      <c r="EE39" s="8"/>
      <c r="EF39" s="7"/>
      <c r="EG39" s="7"/>
      <c r="EH39" s="2" t="s">
        <v>157</v>
      </c>
      <c r="EI39" s="2" t="s">
        <v>145</v>
      </c>
      <c r="EJ39" s="2" t="s">
        <v>167</v>
      </c>
      <c r="EK39" s="2" t="s">
        <v>639</v>
      </c>
      <c r="EL39" s="2" t="s">
        <v>160</v>
      </c>
      <c r="EM39" s="2" t="s">
        <v>160</v>
      </c>
      <c r="EN39" s="2" t="s">
        <v>148</v>
      </c>
      <c r="EO39" s="4"/>
      <c r="EP39" s="8"/>
      <c r="EQ39" s="4"/>
      <c r="ER39" s="8"/>
      <c r="ES39" s="7"/>
      <c r="ET39" s="7"/>
      <c r="EU39" s="2" t="s">
        <v>157</v>
      </c>
      <c r="EV39" s="2" t="s">
        <v>145</v>
      </c>
      <c r="EW39" s="2" t="s">
        <v>148</v>
      </c>
      <c r="EX39" s="2" t="s">
        <v>148</v>
      </c>
      <c r="EY39" s="2" t="s">
        <v>160</v>
      </c>
      <c r="EZ39" s="2" t="s">
        <v>160</v>
      </c>
      <c r="FA39" s="2" t="s">
        <v>148</v>
      </c>
      <c r="FB39" s="4"/>
      <c r="FC39" s="8"/>
      <c r="FD39" s="4"/>
      <c r="FE39" s="8"/>
      <c r="FF39" s="7"/>
      <c r="FG39" s="7"/>
      <c r="FH39" s="2" t="s">
        <v>157</v>
      </c>
      <c r="FI39" s="2" t="s">
        <v>145</v>
      </c>
      <c r="FJ39" s="2" t="s">
        <v>172</v>
      </c>
      <c r="FK39" s="2" t="s">
        <v>148</v>
      </c>
      <c r="FL39" s="2" t="s">
        <v>160</v>
      </c>
      <c r="FM39" s="2" t="s">
        <v>160</v>
      </c>
      <c r="FN39" s="2" t="s">
        <v>148</v>
      </c>
      <c r="FO39" s="4"/>
      <c r="FP39" s="8"/>
      <c r="FQ39" s="4"/>
      <c r="FR39" s="8"/>
      <c r="FS39" s="7"/>
      <c r="FT39" s="7"/>
      <c r="FU39" s="2" t="s">
        <v>186</v>
      </c>
      <c r="FV39" s="2" t="s">
        <v>145</v>
      </c>
      <c r="FW39" s="2" t="s">
        <v>148</v>
      </c>
      <c r="FX39" s="2" t="s">
        <v>148</v>
      </c>
      <c r="FY39" s="2" t="s">
        <v>160</v>
      </c>
      <c r="FZ39" s="2" t="s">
        <v>160</v>
      </c>
      <c r="GA39" s="2" t="s">
        <v>148</v>
      </c>
      <c r="GB39" s="4"/>
      <c r="GC39" s="8"/>
      <c r="GD39" s="4"/>
      <c r="GE39" s="8"/>
      <c r="GF39" s="7"/>
      <c r="GG39" s="7"/>
      <c r="GH39" s="2" t="s">
        <v>157</v>
      </c>
      <c r="GI39" s="2" t="s">
        <v>145</v>
      </c>
      <c r="GJ39" s="2" t="s">
        <v>382</v>
      </c>
      <c r="GK39" s="2" t="s">
        <v>640</v>
      </c>
      <c r="GL39" s="2" t="s">
        <v>160</v>
      </c>
      <c r="GM39" s="2" t="s">
        <v>160</v>
      </c>
      <c r="GN39" s="2" t="s">
        <v>148</v>
      </c>
      <c r="GO39" s="4"/>
      <c r="GP39" s="8"/>
      <c r="GQ39" s="4"/>
      <c r="GR39" s="8"/>
      <c r="GS39" s="7"/>
      <c r="GT39" s="7"/>
      <c r="GU39" s="2" t="s">
        <v>233</v>
      </c>
      <c r="GV39" s="2" t="s">
        <v>145</v>
      </c>
      <c r="GW39" s="2" t="s">
        <v>148</v>
      </c>
      <c r="GX39" s="2" t="s">
        <v>148</v>
      </c>
      <c r="GY39" s="2" t="s">
        <v>160</v>
      </c>
      <c r="GZ39" s="2" t="s">
        <v>160</v>
      </c>
      <c r="HA39" s="2" t="s">
        <v>148</v>
      </c>
      <c r="HB39" s="4"/>
      <c r="HC39" s="8"/>
      <c r="HD39" s="4"/>
      <c r="HE39" s="8"/>
      <c r="HF39" s="7"/>
      <c r="HG39" s="7"/>
      <c r="HH39" s="2" t="s">
        <v>233</v>
      </c>
      <c r="HI39" s="2" t="s">
        <v>145</v>
      </c>
      <c r="HJ39" s="2" t="s">
        <v>148</v>
      </c>
      <c r="HK39" s="2" t="s">
        <v>148</v>
      </c>
      <c r="HL39" s="2" t="s">
        <v>160</v>
      </c>
      <c r="HM39" s="2" t="s">
        <v>160</v>
      </c>
      <c r="HN39" s="2" t="s">
        <v>148</v>
      </c>
      <c r="HO39" s="4"/>
      <c r="HP39" s="8"/>
      <c r="HQ39" s="4"/>
      <c r="HR39" s="8"/>
      <c r="HS39" s="7"/>
      <c r="HT39" s="7"/>
      <c r="HU39" s="2" t="s">
        <v>184</v>
      </c>
      <c r="HV39" s="2" t="s">
        <v>170</v>
      </c>
      <c r="HW39" s="2" t="s">
        <v>148</v>
      </c>
      <c r="HX39" s="2" t="s">
        <v>148</v>
      </c>
      <c r="HY39" s="2" t="s">
        <v>160</v>
      </c>
      <c r="HZ39" s="2" t="s">
        <v>160</v>
      </c>
      <c r="IA39" s="2" t="s">
        <v>148</v>
      </c>
      <c r="IB39" s="4"/>
      <c r="IC39" s="8"/>
      <c r="ID39" s="4"/>
      <c r="IE39" s="8"/>
      <c r="IF39" s="7"/>
      <c r="IG39" s="7"/>
      <c r="IH39" s="2" t="s">
        <v>157</v>
      </c>
      <c r="II39" s="2" t="s">
        <v>145</v>
      </c>
      <c r="IJ39" s="2" t="s">
        <v>277</v>
      </c>
      <c r="IK39" s="2" t="s">
        <v>148</v>
      </c>
      <c r="IL39" s="2" t="s">
        <v>160</v>
      </c>
      <c r="IM39" s="2" t="s">
        <v>160</v>
      </c>
      <c r="IN39" s="2" t="s">
        <v>148</v>
      </c>
      <c r="IO39" s="4"/>
      <c r="IP39" s="8"/>
      <c r="IQ39" s="4"/>
      <c r="IR39" s="8"/>
      <c r="IS39" s="7"/>
      <c r="IT39" s="7"/>
      <c r="IU39" s="2" t="s">
        <v>233</v>
      </c>
      <c r="IV39" s="2" t="s">
        <v>145</v>
      </c>
      <c r="IW39" s="2" t="s">
        <v>148</v>
      </c>
      <c r="IX39" s="2" t="s">
        <v>148</v>
      </c>
      <c r="IY39" s="2" t="s">
        <v>160</v>
      </c>
      <c r="IZ39" s="2" t="s">
        <v>160</v>
      </c>
      <c r="JA39" s="2" t="s">
        <v>148</v>
      </c>
      <c r="JB39" s="4"/>
      <c r="JC39" s="8"/>
      <c r="JD39" s="4"/>
      <c r="JE39" s="8"/>
      <c r="JF39" s="7"/>
      <c r="JG39" s="7"/>
      <c r="JH39" s="2" t="s">
        <v>184</v>
      </c>
      <c r="JI39" s="2" t="s">
        <v>145</v>
      </c>
      <c r="JJ39" s="2" t="s">
        <v>148</v>
      </c>
      <c r="JK39" s="2" t="s">
        <v>148</v>
      </c>
      <c r="JL39" s="2" t="s">
        <v>160</v>
      </c>
      <c r="JM39" s="2" t="s">
        <v>160</v>
      </c>
      <c r="JN39" s="2" t="s">
        <v>148</v>
      </c>
      <c r="JO39" s="4"/>
      <c r="JP39" s="8"/>
      <c r="JQ39" s="4"/>
      <c r="JR39" s="8"/>
      <c r="JS39" s="7"/>
      <c r="JT39" s="7"/>
      <c r="JU39" s="2" t="s">
        <v>184</v>
      </c>
      <c r="JV39" s="2" t="s">
        <v>145</v>
      </c>
      <c r="JW39" s="2" t="s">
        <v>148</v>
      </c>
      <c r="JX39" s="2" t="s">
        <v>148</v>
      </c>
      <c r="JY39" s="2" t="s">
        <v>160</v>
      </c>
      <c r="JZ39" s="2" t="s">
        <v>160</v>
      </c>
      <c r="KA39" s="2" t="s">
        <v>148</v>
      </c>
      <c r="KB39" s="4"/>
      <c r="KC39" s="8"/>
      <c r="KD39" s="4"/>
      <c r="KE39" s="8"/>
      <c r="KF39" s="7"/>
      <c r="KG39" s="7"/>
      <c r="KH39" s="2" t="s">
        <v>233</v>
      </c>
      <c r="KI39" s="2" t="s">
        <v>170</v>
      </c>
      <c r="KJ39" s="2" t="s">
        <v>148</v>
      </c>
      <c r="KK39" s="2" t="s">
        <v>148</v>
      </c>
      <c r="KL39" s="2" t="s">
        <v>160</v>
      </c>
      <c r="KM39" s="2" t="s">
        <v>160</v>
      </c>
      <c r="KN39" s="2" t="s">
        <v>148</v>
      </c>
      <c r="KO39" s="4"/>
      <c r="KP39" s="8"/>
      <c r="KQ39" s="4"/>
      <c r="KR39" s="8"/>
      <c r="KS39" s="7"/>
      <c r="KT39" s="7"/>
      <c r="KU39" s="2" t="s">
        <v>184</v>
      </c>
      <c r="KV39" s="2" t="s">
        <v>145</v>
      </c>
      <c r="KW39" s="2" t="s">
        <v>148</v>
      </c>
      <c r="KX39" s="2" t="s">
        <v>148</v>
      </c>
      <c r="KY39" s="2" t="s">
        <v>160</v>
      </c>
      <c r="KZ39" s="2" t="s">
        <v>160</v>
      </c>
      <c r="LA39" s="2" t="s">
        <v>148</v>
      </c>
      <c r="LB39" s="4"/>
      <c r="LC39" s="8"/>
      <c r="LD39" s="4"/>
      <c r="LE39" s="8"/>
      <c r="LF39" s="7"/>
      <c r="LG39" s="7"/>
      <c r="LH39" s="2" t="s">
        <v>157</v>
      </c>
      <c r="LI39" s="2" t="s">
        <v>145</v>
      </c>
      <c r="LJ39" s="2" t="s">
        <v>632</v>
      </c>
      <c r="LK39" s="2" t="s">
        <v>148</v>
      </c>
      <c r="LL39" s="2" t="s">
        <v>160</v>
      </c>
      <c r="LM39" s="2" t="s">
        <v>160</v>
      </c>
      <c r="LN39" s="2" t="s">
        <v>148</v>
      </c>
      <c r="LO39" s="4"/>
      <c r="LP39" s="8"/>
      <c r="LQ39" s="4"/>
      <c r="LR39" s="8"/>
      <c r="LS39" s="7"/>
      <c r="LT39" s="7"/>
      <c r="LU39" s="2" t="s">
        <v>184</v>
      </c>
      <c r="LV39" s="2" t="s">
        <v>145</v>
      </c>
      <c r="LW39" s="2" t="s">
        <v>148</v>
      </c>
      <c r="LX39" s="2" t="s">
        <v>148</v>
      </c>
      <c r="LY39" s="2" t="s">
        <v>160</v>
      </c>
      <c r="LZ39" s="2" t="s">
        <v>160</v>
      </c>
      <c r="MA39" s="2" t="s">
        <v>148</v>
      </c>
      <c r="MB39" s="4"/>
      <c r="MC39" s="8"/>
      <c r="MD39" s="4"/>
      <c r="ME39" s="8"/>
      <c r="MF39" s="7"/>
      <c r="MG39" s="7"/>
      <c r="MH39" s="2" t="s">
        <v>184</v>
      </c>
      <c r="MI39" s="2" t="s">
        <v>145</v>
      </c>
      <c r="MJ39" s="2" t="s">
        <v>148</v>
      </c>
      <c r="MK39" s="2" t="s">
        <v>148</v>
      </c>
      <c r="ML39" s="2" t="s">
        <v>160</v>
      </c>
      <c r="MM39" s="2" t="s">
        <v>160</v>
      </c>
      <c r="MN39" s="2" t="s">
        <v>148</v>
      </c>
      <c r="MO39" s="4"/>
      <c r="MP39" s="8"/>
      <c r="MQ39" s="4"/>
      <c r="MR39" s="8"/>
      <c r="MS39" s="7"/>
      <c r="MT39" s="7"/>
      <c r="MU39" s="2" t="s">
        <v>233</v>
      </c>
      <c r="MV39" s="2" t="s">
        <v>170</v>
      </c>
      <c r="MW39" s="2" t="s">
        <v>148</v>
      </c>
      <c r="MX39" s="2" t="s">
        <v>148</v>
      </c>
      <c r="MY39" s="2" t="s">
        <v>160</v>
      </c>
      <c r="MZ39" s="2" t="s">
        <v>160</v>
      </c>
      <c r="NA39" s="2" t="s">
        <v>148</v>
      </c>
      <c r="NB39" s="4"/>
      <c r="NC39" s="8"/>
      <c r="ND39" s="4"/>
      <c r="NE39" s="8"/>
      <c r="NF39" s="7"/>
      <c r="NG39" s="7"/>
      <c r="NH39" s="2" t="s">
        <v>233</v>
      </c>
      <c r="NI39" s="2" t="s">
        <v>145</v>
      </c>
      <c r="NJ39" s="2" t="s">
        <v>148</v>
      </c>
      <c r="NK39" s="2" t="s">
        <v>148</v>
      </c>
      <c r="NL39" s="2" t="s">
        <v>160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184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160</v>
      </c>
      <c r="OA39" s="2" t="s">
        <v>148</v>
      </c>
      <c r="OB39" s="4"/>
      <c r="OC39" s="8"/>
      <c r="OD39" s="4"/>
      <c r="OE39" s="8"/>
      <c r="OF39" s="7"/>
      <c r="OG39" s="7"/>
      <c r="OH39" s="2" t="s">
        <v>184</v>
      </c>
      <c r="OI39" s="2" t="s">
        <v>170</v>
      </c>
      <c r="OJ39" s="2" t="s">
        <v>148</v>
      </c>
      <c r="OK39" s="2" t="s">
        <v>148</v>
      </c>
      <c r="OL39" s="2" t="s">
        <v>160</v>
      </c>
      <c r="OM39" s="2" t="s">
        <v>160</v>
      </c>
      <c r="ON39" s="2" t="s">
        <v>148</v>
      </c>
      <c r="OO39" s="4"/>
      <c r="OP39" s="8"/>
      <c r="OQ39" s="4"/>
      <c r="OR39" s="8"/>
      <c r="OS39" s="7"/>
      <c r="OT39" s="7"/>
      <c r="OU39" s="2" t="s">
        <v>191</v>
      </c>
      <c r="OV39" s="2" t="s">
        <v>145</v>
      </c>
      <c r="OW39" s="2" t="s">
        <v>148</v>
      </c>
      <c r="OX39" s="2" t="s">
        <v>148</v>
      </c>
      <c r="OY39" s="2" t="s">
        <v>160</v>
      </c>
      <c r="OZ39" s="2" t="s">
        <v>160</v>
      </c>
      <c r="PA39" s="2" t="s">
        <v>283</v>
      </c>
      <c r="PB39" s="4"/>
      <c r="PC39" s="8"/>
      <c r="PD39" s="4"/>
      <c r="PE39" s="8"/>
      <c r="PF39" s="7"/>
      <c r="PG39" s="7"/>
      <c r="PH39" s="2" t="s">
        <v>184</v>
      </c>
      <c r="PI39" s="2" t="s">
        <v>145</v>
      </c>
      <c r="PJ39" s="2" t="s">
        <v>148</v>
      </c>
      <c r="PK39" s="2" t="s">
        <v>148</v>
      </c>
      <c r="PL39" s="2" t="s">
        <v>160</v>
      </c>
      <c r="PM39" s="2" t="s">
        <v>160</v>
      </c>
      <c r="PN39" s="2" t="s">
        <v>148</v>
      </c>
      <c r="PO39" s="4"/>
      <c r="PP39" s="8"/>
      <c r="PQ39" s="4"/>
      <c r="PR39" s="8"/>
      <c r="PS39" s="7"/>
      <c r="PT39" s="7"/>
      <c r="PU39" s="2" t="s">
        <v>233</v>
      </c>
      <c r="PV39" s="2" t="s">
        <v>145</v>
      </c>
      <c r="PW39" s="2" t="s">
        <v>148</v>
      </c>
      <c r="PX39" s="2" t="s">
        <v>148</v>
      </c>
      <c r="PY39" s="2" t="s">
        <v>160</v>
      </c>
      <c r="PZ39" s="2" t="s">
        <v>160</v>
      </c>
      <c r="QA39" s="2" t="s">
        <v>148</v>
      </c>
      <c r="QB39" s="4"/>
      <c r="QC39" s="8"/>
      <c r="QD39" s="4"/>
      <c r="QE39" s="8"/>
      <c r="QF39" s="7"/>
      <c r="QG39" s="7"/>
      <c r="QH39" s="2" t="s">
        <v>186</v>
      </c>
      <c r="QI39" s="2" t="s">
        <v>170</v>
      </c>
      <c r="QJ39" s="2" t="s">
        <v>148</v>
      </c>
      <c r="QK39" s="2" t="s">
        <v>148</v>
      </c>
      <c r="QL39" s="2" t="s">
        <v>160</v>
      </c>
      <c r="QM39" s="2" t="s">
        <v>160</v>
      </c>
      <c r="QN39" s="2" t="s">
        <v>148</v>
      </c>
      <c r="QO39" s="4">
        <v>266</v>
      </c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641</v>
      </c>
      <c r="B40" s="2" t="s">
        <v>137</v>
      </c>
      <c r="C40" s="2" t="s">
        <v>138</v>
      </c>
      <c r="D40" s="2" t="s">
        <v>642</v>
      </c>
      <c r="E40" s="2" t="s">
        <v>643</v>
      </c>
      <c r="F40" s="2" t="s">
        <v>295</v>
      </c>
      <c r="G40" s="2" t="s">
        <v>295</v>
      </c>
      <c r="H40" s="2" t="s">
        <v>295</v>
      </c>
      <c r="I40" s="2" t="s">
        <v>644</v>
      </c>
      <c r="J40" s="2" t="s">
        <v>645</v>
      </c>
      <c r="K40" s="2" t="s">
        <v>297</v>
      </c>
      <c r="L40" s="3">
        <v>18</v>
      </c>
      <c r="M40" s="3">
        <v>18.9</v>
      </c>
      <c r="N40" s="3">
        <v>44.99</v>
      </c>
      <c r="O40" s="2" t="s">
        <v>145</v>
      </c>
      <c r="P40" s="2" t="s">
        <v>146</v>
      </c>
      <c r="Q40" s="2" t="s">
        <v>147</v>
      </c>
      <c r="R40" s="2" t="s">
        <v>148</v>
      </c>
      <c r="S40" s="2" t="s">
        <v>646</v>
      </c>
      <c r="T40" s="2" t="s">
        <v>150</v>
      </c>
      <c r="U40" s="2" t="s">
        <v>596</v>
      </c>
      <c r="V40" s="2" t="s">
        <v>299</v>
      </c>
      <c r="W40" s="2" t="s">
        <v>154</v>
      </c>
      <c r="X40" s="2" t="s">
        <v>148</v>
      </c>
      <c r="Y40" s="2" t="s">
        <v>300</v>
      </c>
      <c r="Z40" s="4">
        <v>100</v>
      </c>
      <c r="AA40" s="4">
        <f>=ROUNDDOWN(20,0)</f>
      </c>
      <c r="AB40" s="5">
        <v>5</v>
      </c>
      <c r="AC40" s="2" t="s">
        <v>301</v>
      </c>
      <c r="AD40" s="4">
        <v>30</v>
      </c>
      <c r="AE40" s="4">
        <v>30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5</v>
      </c>
      <c r="AQ40" s="8">
        <v>101.25</v>
      </c>
      <c r="AR40" s="4">
        <v>5</v>
      </c>
      <c r="AS40" s="8">
        <v>100.32</v>
      </c>
      <c r="AT40" s="7"/>
      <c r="AU40" s="7">
        <v>0.0093</v>
      </c>
      <c r="AV40" s="4">
        <v>5</v>
      </c>
      <c r="AW40" s="8">
        <v>101.25</v>
      </c>
      <c r="AX40" s="4">
        <v>5</v>
      </c>
      <c r="AY40" s="8">
        <v>100.32</v>
      </c>
      <c r="AZ40" s="7"/>
      <c r="BA40" s="7">
        <v>0.0093</v>
      </c>
      <c r="BB40" s="7">
        <v>1</v>
      </c>
      <c r="BC40" s="4">
        <v>5</v>
      </c>
      <c r="BD40" s="8">
        <v>101.25</v>
      </c>
      <c r="BE40" s="4">
        <v>5</v>
      </c>
      <c r="BF40" s="8">
        <v>100.32</v>
      </c>
      <c r="BG40" s="7"/>
      <c r="BH40" s="7">
        <v>0.0093</v>
      </c>
      <c r="BI40" s="7">
        <v>1</v>
      </c>
      <c r="BJ40" s="4">
        <v>5</v>
      </c>
      <c r="BK40" s="8">
        <v>101.25</v>
      </c>
      <c r="BL40" s="2" t="s">
        <v>439</v>
      </c>
      <c r="BM40" s="7">
        <v>1</v>
      </c>
      <c r="BN40" s="7">
        <v>1</v>
      </c>
      <c r="BO40" s="4">
        <v>5</v>
      </c>
      <c r="BP40" s="8">
        <v>101.25</v>
      </c>
      <c r="BQ40" s="4">
        <v>2</v>
      </c>
      <c r="BR40" s="8">
        <v>40.5</v>
      </c>
      <c r="BS40" s="7">
        <v>1.5</v>
      </c>
      <c r="BT40" s="7">
        <v>1.5</v>
      </c>
      <c r="BU40" s="2" t="s">
        <v>157</v>
      </c>
      <c r="BV40" s="2" t="s">
        <v>145</v>
      </c>
      <c r="BW40" s="2" t="s">
        <v>300</v>
      </c>
      <c r="BX40" s="2" t="s">
        <v>647</v>
      </c>
      <c r="BY40" s="2" t="s">
        <v>160</v>
      </c>
      <c r="BZ40" s="2" t="s">
        <v>160</v>
      </c>
      <c r="CA40" s="2" t="s">
        <v>148</v>
      </c>
      <c r="CB40" s="4"/>
      <c r="CC40" s="8"/>
      <c r="CD40" s="4">
        <v>1</v>
      </c>
      <c r="CE40" s="8">
        <v>20.26</v>
      </c>
      <c r="CF40" s="7">
        <v>-1</v>
      </c>
      <c r="CG40" s="7">
        <v>-1</v>
      </c>
      <c r="CH40" s="2" t="s">
        <v>157</v>
      </c>
      <c r="CI40" s="2" t="s">
        <v>145</v>
      </c>
      <c r="CJ40" s="2" t="s">
        <v>303</v>
      </c>
      <c r="CK40" s="2" t="s">
        <v>321</v>
      </c>
      <c r="CL40" s="2" t="s">
        <v>160</v>
      </c>
      <c r="CM40" s="2" t="s">
        <v>160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145</v>
      </c>
      <c r="CW40" s="2" t="s">
        <v>304</v>
      </c>
      <c r="CX40" s="2" t="s">
        <v>219</v>
      </c>
      <c r="CY40" s="2" t="s">
        <v>160</v>
      </c>
      <c r="CZ40" s="2" t="s">
        <v>160</v>
      </c>
      <c r="DA40" s="2" t="s">
        <v>148</v>
      </c>
      <c r="DB40" s="4"/>
      <c r="DC40" s="8"/>
      <c r="DD40" s="4"/>
      <c r="DE40" s="8"/>
      <c r="DF40" s="7"/>
      <c r="DG40" s="7"/>
      <c r="DH40" s="2" t="s">
        <v>157</v>
      </c>
      <c r="DI40" s="2" t="s">
        <v>145</v>
      </c>
      <c r="DJ40" s="2" t="s">
        <v>222</v>
      </c>
      <c r="DK40" s="2" t="s">
        <v>648</v>
      </c>
      <c r="DL40" s="2" t="s">
        <v>160</v>
      </c>
      <c r="DM40" s="2" t="s">
        <v>160</v>
      </c>
      <c r="DN40" s="2" t="s">
        <v>148</v>
      </c>
      <c r="DO40" s="4"/>
      <c r="DP40" s="8"/>
      <c r="DQ40" s="4"/>
      <c r="DR40" s="8"/>
      <c r="DS40" s="7"/>
      <c r="DT40" s="7"/>
      <c r="DU40" s="2" t="s">
        <v>157</v>
      </c>
      <c r="DV40" s="2" t="s">
        <v>145</v>
      </c>
      <c r="DW40" s="2" t="s">
        <v>165</v>
      </c>
      <c r="DX40" s="2" t="s">
        <v>244</v>
      </c>
      <c r="DY40" s="2" t="s">
        <v>160</v>
      </c>
      <c r="DZ40" s="2" t="s">
        <v>160</v>
      </c>
      <c r="EA40" s="2" t="s">
        <v>148</v>
      </c>
      <c r="EB40" s="4"/>
      <c r="EC40" s="8"/>
      <c r="ED40" s="4"/>
      <c r="EE40" s="8"/>
      <c r="EF40" s="7"/>
      <c r="EG40" s="7"/>
      <c r="EH40" s="2" t="s">
        <v>157</v>
      </c>
      <c r="EI40" s="2" t="s">
        <v>145</v>
      </c>
      <c r="EJ40" s="2" t="s">
        <v>306</v>
      </c>
      <c r="EK40" s="2" t="s">
        <v>649</v>
      </c>
      <c r="EL40" s="2" t="s">
        <v>160</v>
      </c>
      <c r="EM40" s="2" t="s">
        <v>160</v>
      </c>
      <c r="EN40" s="2" t="s">
        <v>148</v>
      </c>
      <c r="EO40" s="4"/>
      <c r="EP40" s="8"/>
      <c r="EQ40" s="4">
        <v>2</v>
      </c>
      <c r="ER40" s="8">
        <v>39.56</v>
      </c>
      <c r="ES40" s="7">
        <v>-1</v>
      </c>
      <c r="ET40" s="7">
        <v>-1</v>
      </c>
      <c r="EU40" s="2" t="s">
        <v>157</v>
      </c>
      <c r="EV40" s="2" t="s">
        <v>145</v>
      </c>
      <c r="EW40" s="2" t="s">
        <v>148</v>
      </c>
      <c r="EX40" s="2" t="s">
        <v>599</v>
      </c>
      <c r="EY40" s="2" t="s">
        <v>160</v>
      </c>
      <c r="EZ40" s="2" t="s">
        <v>160</v>
      </c>
      <c r="FA40" s="2" t="s">
        <v>148</v>
      </c>
      <c r="FB40" s="4"/>
      <c r="FC40" s="8"/>
      <c r="FD40" s="4"/>
      <c r="FE40" s="8"/>
      <c r="FF40" s="7"/>
      <c r="FG40" s="7"/>
      <c r="FH40" s="2" t="s">
        <v>157</v>
      </c>
      <c r="FI40" s="2" t="s">
        <v>145</v>
      </c>
      <c r="FJ40" s="2" t="s">
        <v>172</v>
      </c>
      <c r="FK40" s="2" t="s">
        <v>650</v>
      </c>
      <c r="FL40" s="2" t="s">
        <v>160</v>
      </c>
      <c r="FM40" s="2" t="s">
        <v>160</v>
      </c>
      <c r="FN40" s="2" t="s">
        <v>148</v>
      </c>
      <c r="FO40" s="4"/>
      <c r="FP40" s="8"/>
      <c r="FQ40" s="4"/>
      <c r="FR40" s="8"/>
      <c r="FS40" s="7"/>
      <c r="FT40" s="7"/>
      <c r="FU40" s="2" t="s">
        <v>157</v>
      </c>
      <c r="FV40" s="2" t="s">
        <v>145</v>
      </c>
      <c r="FW40" s="2" t="s">
        <v>206</v>
      </c>
      <c r="FX40" s="2" t="s">
        <v>602</v>
      </c>
      <c r="FY40" s="2" t="s">
        <v>160</v>
      </c>
      <c r="FZ40" s="2" t="s">
        <v>160</v>
      </c>
      <c r="GA40" s="2" t="s">
        <v>148</v>
      </c>
      <c r="GB40" s="4"/>
      <c r="GC40" s="8"/>
      <c r="GD40" s="4"/>
      <c r="GE40" s="8"/>
      <c r="GF40" s="7"/>
      <c r="GG40" s="7"/>
      <c r="GH40" s="2" t="s">
        <v>157</v>
      </c>
      <c r="GI40" s="2" t="s">
        <v>145</v>
      </c>
      <c r="GJ40" s="2" t="s">
        <v>229</v>
      </c>
      <c r="GK40" s="2" t="s">
        <v>651</v>
      </c>
      <c r="GL40" s="2" t="s">
        <v>160</v>
      </c>
      <c r="GM40" s="2" t="s">
        <v>160</v>
      </c>
      <c r="GN40" s="2" t="s">
        <v>148</v>
      </c>
      <c r="GO40" s="4"/>
      <c r="GP40" s="8"/>
      <c r="GQ40" s="4"/>
      <c r="GR40" s="8"/>
      <c r="GS40" s="7"/>
      <c r="GT40" s="7"/>
      <c r="GU40" s="2" t="s">
        <v>233</v>
      </c>
      <c r="GV40" s="2" t="s">
        <v>145</v>
      </c>
      <c r="GW40" s="2" t="s">
        <v>148</v>
      </c>
      <c r="GX40" s="2" t="s">
        <v>148</v>
      </c>
      <c r="GY40" s="2" t="s">
        <v>160</v>
      </c>
      <c r="GZ40" s="2" t="s">
        <v>160</v>
      </c>
      <c r="HA40" s="2" t="s">
        <v>148</v>
      </c>
      <c r="HB40" s="4"/>
      <c r="HC40" s="8"/>
      <c r="HD40" s="4"/>
      <c r="HE40" s="8"/>
      <c r="HF40" s="7"/>
      <c r="HG40" s="7"/>
      <c r="HH40" s="2" t="s">
        <v>157</v>
      </c>
      <c r="HI40" s="2" t="s">
        <v>145</v>
      </c>
      <c r="HJ40" s="2" t="s">
        <v>180</v>
      </c>
      <c r="HK40" s="2" t="s">
        <v>327</v>
      </c>
      <c r="HL40" s="2" t="s">
        <v>160</v>
      </c>
      <c r="HM40" s="2" t="s">
        <v>160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157</v>
      </c>
      <c r="II40" s="2" t="s">
        <v>145</v>
      </c>
      <c r="IJ40" s="2" t="s">
        <v>491</v>
      </c>
      <c r="IK40" s="2" t="s">
        <v>445</v>
      </c>
      <c r="IL40" s="2" t="s">
        <v>160</v>
      </c>
      <c r="IM40" s="2" t="s">
        <v>160</v>
      </c>
      <c r="IN40" s="2" t="s">
        <v>148</v>
      </c>
      <c r="IO40" s="4"/>
      <c r="IP40" s="8"/>
      <c r="IQ40" s="4"/>
      <c r="IR40" s="8"/>
      <c r="IS40" s="7"/>
      <c r="IT40" s="7"/>
      <c r="IU40" s="2" t="s">
        <v>157</v>
      </c>
      <c r="IV40" s="2" t="s">
        <v>145</v>
      </c>
      <c r="IW40" s="2" t="s">
        <v>148</v>
      </c>
      <c r="IX40" s="2" t="s">
        <v>606</v>
      </c>
      <c r="IY40" s="2" t="s">
        <v>160</v>
      </c>
      <c r="IZ40" s="2" t="s">
        <v>160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184</v>
      </c>
      <c r="JV40" s="2" t="s">
        <v>145</v>
      </c>
      <c r="JW40" s="2" t="s">
        <v>148</v>
      </c>
      <c r="JX40" s="2" t="s">
        <v>148</v>
      </c>
      <c r="JY40" s="2" t="s">
        <v>160</v>
      </c>
      <c r="JZ40" s="2" t="s">
        <v>160</v>
      </c>
      <c r="KA40" s="2" t="s">
        <v>148</v>
      </c>
      <c r="KB40" s="4"/>
      <c r="KC40" s="8"/>
      <c r="KD40" s="4"/>
      <c r="KE40" s="8"/>
      <c r="KF40" s="7"/>
      <c r="KG40" s="7"/>
      <c r="KH40" s="2" t="s">
        <v>157</v>
      </c>
      <c r="KI40" s="2" t="s">
        <v>170</v>
      </c>
      <c r="KJ40" s="2" t="s">
        <v>652</v>
      </c>
      <c r="KK40" s="2" t="s">
        <v>148</v>
      </c>
      <c r="KL40" s="2" t="s">
        <v>160</v>
      </c>
      <c r="KM40" s="2" t="s">
        <v>160</v>
      </c>
      <c r="KN40" s="2" t="s">
        <v>148</v>
      </c>
      <c r="KO40" s="4"/>
      <c r="KP40" s="8"/>
      <c r="KQ40" s="4"/>
      <c r="KR40" s="8"/>
      <c r="KS40" s="7"/>
      <c r="KT40" s="7"/>
      <c r="KU40" s="2" t="s">
        <v>184</v>
      </c>
      <c r="KV40" s="2" t="s">
        <v>145</v>
      </c>
      <c r="KW40" s="2" t="s">
        <v>148</v>
      </c>
      <c r="KX40" s="2" t="s">
        <v>148</v>
      </c>
      <c r="KY40" s="2" t="s">
        <v>160</v>
      </c>
      <c r="KZ40" s="2" t="s">
        <v>160</v>
      </c>
      <c r="LA40" s="2" t="s">
        <v>148</v>
      </c>
      <c r="LB40" s="4"/>
      <c r="LC40" s="8"/>
      <c r="LD40" s="4"/>
      <c r="LE40" s="8"/>
      <c r="LF40" s="7"/>
      <c r="LG40" s="7"/>
      <c r="LH40" s="2" t="s">
        <v>279</v>
      </c>
      <c r="LI40" s="2" t="s">
        <v>145</v>
      </c>
      <c r="LJ40" s="2" t="s">
        <v>312</v>
      </c>
      <c r="LK40" s="2" t="s">
        <v>148</v>
      </c>
      <c r="LL40" s="2" t="s">
        <v>160</v>
      </c>
      <c r="LM40" s="2" t="s">
        <v>160</v>
      </c>
      <c r="LN40" s="2" t="s">
        <v>148</v>
      </c>
      <c r="LO40" s="4"/>
      <c r="LP40" s="8"/>
      <c r="LQ40" s="4"/>
      <c r="LR40" s="8"/>
      <c r="LS40" s="7"/>
      <c r="LT40" s="7"/>
      <c r="LU40" s="2" t="s">
        <v>184</v>
      </c>
      <c r="LV40" s="2" t="s">
        <v>145</v>
      </c>
      <c r="LW40" s="2" t="s">
        <v>148</v>
      </c>
      <c r="LX40" s="2" t="s">
        <v>148</v>
      </c>
      <c r="LY40" s="2" t="s">
        <v>160</v>
      </c>
      <c r="LZ40" s="2" t="s">
        <v>160</v>
      </c>
      <c r="MA40" s="2" t="s">
        <v>148</v>
      </c>
      <c r="MB40" s="4"/>
      <c r="MC40" s="8"/>
      <c r="MD40" s="4"/>
      <c r="ME40" s="8"/>
      <c r="MF40" s="7"/>
      <c r="MG40" s="7"/>
      <c r="MH40" s="2" t="s">
        <v>184</v>
      </c>
      <c r="MI40" s="2" t="s">
        <v>145</v>
      </c>
      <c r="MJ40" s="2" t="s">
        <v>148</v>
      </c>
      <c r="MK40" s="2" t="s">
        <v>148</v>
      </c>
      <c r="ML40" s="2" t="s">
        <v>160</v>
      </c>
      <c r="MM40" s="2" t="s">
        <v>160</v>
      </c>
      <c r="MN40" s="2" t="s">
        <v>148</v>
      </c>
      <c r="MO40" s="4"/>
      <c r="MP40" s="8"/>
      <c r="MQ40" s="4"/>
      <c r="MR40" s="8"/>
      <c r="MS40" s="7"/>
      <c r="MT40" s="7"/>
      <c r="MU40" s="2" t="s">
        <v>157</v>
      </c>
      <c r="MV40" s="2" t="s">
        <v>170</v>
      </c>
      <c r="MW40" s="2" t="s">
        <v>313</v>
      </c>
      <c r="MX40" s="2" t="s">
        <v>148</v>
      </c>
      <c r="MY40" s="2" t="s">
        <v>160</v>
      </c>
      <c r="MZ40" s="2" t="s">
        <v>160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184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160</v>
      </c>
      <c r="OA40" s="2" t="s">
        <v>148</v>
      </c>
      <c r="OB40" s="4"/>
      <c r="OC40" s="8"/>
      <c r="OD40" s="4"/>
      <c r="OE40" s="8"/>
      <c r="OF40" s="7"/>
      <c r="OG40" s="7"/>
      <c r="OH40" s="2" t="s">
        <v>184</v>
      </c>
      <c r="OI40" s="2" t="s">
        <v>170</v>
      </c>
      <c r="OJ40" s="2" t="s">
        <v>148</v>
      </c>
      <c r="OK40" s="2" t="s">
        <v>148</v>
      </c>
      <c r="OL40" s="2" t="s">
        <v>160</v>
      </c>
      <c r="OM40" s="2" t="s">
        <v>160</v>
      </c>
      <c r="ON40" s="2" t="s">
        <v>148</v>
      </c>
      <c r="OO40" s="4"/>
      <c r="OP40" s="8"/>
      <c r="OQ40" s="4"/>
      <c r="OR40" s="8"/>
      <c r="OS40" s="7"/>
      <c r="OT40" s="7"/>
      <c r="OU40" s="2" t="s">
        <v>157</v>
      </c>
      <c r="OV40" s="2" t="s">
        <v>170</v>
      </c>
      <c r="OW40" s="2" t="s">
        <v>332</v>
      </c>
      <c r="OX40" s="2" t="s">
        <v>236</v>
      </c>
      <c r="OY40" s="2" t="s">
        <v>160</v>
      </c>
      <c r="OZ40" s="2" t="s">
        <v>160</v>
      </c>
      <c r="PA40" s="2" t="s">
        <v>283</v>
      </c>
      <c r="PB40" s="4"/>
      <c r="PC40" s="8"/>
      <c r="PD40" s="4"/>
      <c r="PE40" s="8"/>
      <c r="PF40" s="7"/>
      <c r="PG40" s="7"/>
      <c r="PH40" s="2" t="s">
        <v>184</v>
      </c>
      <c r="PI40" s="2" t="s">
        <v>145</v>
      </c>
      <c r="PJ40" s="2" t="s">
        <v>148</v>
      </c>
      <c r="PK40" s="2" t="s">
        <v>148</v>
      </c>
      <c r="PL40" s="2" t="s">
        <v>160</v>
      </c>
      <c r="PM40" s="2" t="s">
        <v>160</v>
      </c>
      <c r="PN40" s="2" t="s">
        <v>148</v>
      </c>
      <c r="PO40" s="4"/>
      <c r="PP40" s="8"/>
      <c r="PQ40" s="4"/>
      <c r="PR40" s="8"/>
      <c r="PS40" s="7"/>
      <c r="PT40" s="7"/>
      <c r="PU40" s="2" t="s">
        <v>233</v>
      </c>
      <c r="PV40" s="2" t="s">
        <v>145</v>
      </c>
      <c r="PW40" s="2" t="s">
        <v>148</v>
      </c>
      <c r="PX40" s="2" t="s">
        <v>148</v>
      </c>
      <c r="PY40" s="2" t="s">
        <v>160</v>
      </c>
      <c r="PZ40" s="2" t="s">
        <v>160</v>
      </c>
      <c r="QA40" s="2" t="s">
        <v>148</v>
      </c>
      <c r="QB40" s="4"/>
      <c r="QC40" s="8"/>
      <c r="QD40" s="4"/>
      <c r="QE40" s="8"/>
      <c r="QF40" s="7"/>
      <c r="QG40" s="7"/>
      <c r="QH40" s="2" t="s">
        <v>157</v>
      </c>
      <c r="QI40" s="2" t="s">
        <v>170</v>
      </c>
      <c r="QJ40" s="2" t="s">
        <v>192</v>
      </c>
      <c r="QK40" s="2" t="s">
        <v>333</v>
      </c>
      <c r="QL40" s="2" t="s">
        <v>160</v>
      </c>
      <c r="QM40" s="2" t="s">
        <v>160</v>
      </c>
      <c r="QN40" s="2" t="s">
        <v>148</v>
      </c>
      <c r="QO40" s="4">
        <v>100</v>
      </c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>
        <v>30</v>
      </c>
      <c r="RF40" s="4"/>
    </row>
    <row r="41">
      <c r="A41" s="2" t="s">
        <v>653</v>
      </c>
      <c r="B41" s="2" t="s">
        <v>137</v>
      </c>
      <c r="C41" s="2" t="s">
        <v>138</v>
      </c>
      <c r="D41" s="2" t="s">
        <v>642</v>
      </c>
      <c r="E41" s="2" t="s">
        <v>643</v>
      </c>
      <c r="F41" s="2" t="s">
        <v>141</v>
      </c>
      <c r="G41" s="2" t="s">
        <v>141</v>
      </c>
      <c r="H41" s="2" t="s">
        <v>141</v>
      </c>
      <c r="I41" s="2" t="s">
        <v>644</v>
      </c>
      <c r="J41" s="2" t="s">
        <v>645</v>
      </c>
      <c r="K41" s="2" t="s">
        <v>216</v>
      </c>
      <c r="L41" s="3">
        <v>18</v>
      </c>
      <c r="M41" s="3">
        <v>18.9</v>
      </c>
      <c r="N41" s="3">
        <v>44.99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654</v>
      </c>
      <c r="T41" s="2" t="s">
        <v>150</v>
      </c>
      <c r="U41" s="2" t="s">
        <v>596</v>
      </c>
      <c r="V41" s="2" t="s">
        <v>152</v>
      </c>
      <c r="W41" s="2" t="s">
        <v>153</v>
      </c>
      <c r="X41" s="2" t="s">
        <v>154</v>
      </c>
      <c r="Y41" s="2" t="s">
        <v>155</v>
      </c>
      <c r="Z41" s="4">
        <v>226</v>
      </c>
      <c r="AA41" s="4">
        <f>=ROUNDDOWN(56.5,0)</f>
      </c>
      <c r="AB41" s="5">
        <v>4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57.87</v>
      </c>
      <c r="AR41" s="4">
        <v>4</v>
      </c>
      <c r="AS41" s="8">
        <v>79.85</v>
      </c>
      <c r="AT41" s="7">
        <v>-0.25</v>
      </c>
      <c r="AU41" s="7">
        <v>-0.2753</v>
      </c>
      <c r="AV41" s="4">
        <v>3</v>
      </c>
      <c r="AW41" s="8">
        <v>57.87</v>
      </c>
      <c r="AX41" s="4">
        <v>4</v>
      </c>
      <c r="AY41" s="8">
        <v>79.85</v>
      </c>
      <c r="AZ41" s="7">
        <v>-0.25</v>
      </c>
      <c r="BA41" s="7">
        <v>-0.2753</v>
      </c>
      <c r="BB41" s="7">
        <v>1</v>
      </c>
      <c r="BC41" s="4">
        <v>5</v>
      </c>
      <c r="BD41" s="8">
        <v>97.03</v>
      </c>
      <c r="BE41" s="4">
        <v>8</v>
      </c>
      <c r="BF41" s="8">
        <v>159.51</v>
      </c>
      <c r="BG41" s="7">
        <v>-0.375</v>
      </c>
      <c r="BH41" s="7">
        <v>-0.3917</v>
      </c>
      <c r="BI41" s="7">
        <v>0.5964</v>
      </c>
      <c r="BJ41" s="4">
        <v>3</v>
      </c>
      <c r="BK41" s="8">
        <v>57.87</v>
      </c>
      <c r="BL41" s="2" t="s">
        <v>655</v>
      </c>
      <c r="BM41" s="7">
        <v>1</v>
      </c>
      <c r="BN41" s="7">
        <v>1</v>
      </c>
      <c r="BO41" s="4">
        <v>1</v>
      </c>
      <c r="BP41" s="8">
        <v>18.9</v>
      </c>
      <c r="BQ41" s="4"/>
      <c r="BR41" s="8"/>
      <c r="BS41" s="7"/>
      <c r="BT41" s="7"/>
      <c r="BU41" s="2" t="s">
        <v>157</v>
      </c>
      <c r="BV41" s="2" t="s">
        <v>145</v>
      </c>
      <c r="BW41" s="2" t="s">
        <v>158</v>
      </c>
      <c r="BX41" s="2" t="s">
        <v>656</v>
      </c>
      <c r="BY41" s="2" t="s">
        <v>160</v>
      </c>
      <c r="BZ41" s="2" t="s">
        <v>160</v>
      </c>
      <c r="CA41" s="2" t="s">
        <v>148</v>
      </c>
      <c r="CB41" s="4"/>
      <c r="CC41" s="8"/>
      <c r="CD41" s="4">
        <v>3</v>
      </c>
      <c r="CE41" s="8">
        <v>60.78</v>
      </c>
      <c r="CF41" s="7">
        <v>-1</v>
      </c>
      <c r="CG41" s="7">
        <v>-1</v>
      </c>
      <c r="CH41" s="2" t="s">
        <v>157</v>
      </c>
      <c r="CI41" s="2" t="s">
        <v>145</v>
      </c>
      <c r="CJ41" s="2" t="s">
        <v>158</v>
      </c>
      <c r="CK41" s="2" t="s">
        <v>657</v>
      </c>
      <c r="CL41" s="2" t="s">
        <v>160</v>
      </c>
      <c r="CM41" s="2" t="s">
        <v>160</v>
      </c>
      <c r="CN41" s="2" t="s">
        <v>148</v>
      </c>
      <c r="CO41" s="4"/>
      <c r="CP41" s="8"/>
      <c r="CQ41" s="4">
        <v>1</v>
      </c>
      <c r="CR41" s="8">
        <v>19.07</v>
      </c>
      <c r="CS41" s="7">
        <v>-1</v>
      </c>
      <c r="CT41" s="7">
        <v>-1</v>
      </c>
      <c r="CU41" s="2" t="s">
        <v>157</v>
      </c>
      <c r="CV41" s="2" t="s">
        <v>145</v>
      </c>
      <c r="CW41" s="2" t="s">
        <v>158</v>
      </c>
      <c r="CX41" s="2" t="s">
        <v>454</v>
      </c>
      <c r="CY41" s="2" t="s">
        <v>160</v>
      </c>
      <c r="CZ41" s="2" t="s">
        <v>160</v>
      </c>
      <c r="DA41" s="2" t="s">
        <v>148</v>
      </c>
      <c r="DB41" s="4"/>
      <c r="DC41" s="8"/>
      <c r="DD41" s="4"/>
      <c r="DE41" s="8"/>
      <c r="DF41" s="7"/>
      <c r="DG41" s="7"/>
      <c r="DH41" s="2" t="s">
        <v>157</v>
      </c>
      <c r="DI41" s="2" t="s">
        <v>145</v>
      </c>
      <c r="DJ41" s="2" t="s">
        <v>222</v>
      </c>
      <c r="DK41" s="2" t="s">
        <v>465</v>
      </c>
      <c r="DL41" s="2" t="s">
        <v>160</v>
      </c>
      <c r="DM41" s="2" t="s">
        <v>160</v>
      </c>
      <c r="DN41" s="2" t="s">
        <v>148</v>
      </c>
      <c r="DO41" s="4">
        <v>1</v>
      </c>
      <c r="DP41" s="8">
        <v>20.07</v>
      </c>
      <c r="DQ41" s="4"/>
      <c r="DR41" s="8"/>
      <c r="DS41" s="7"/>
      <c r="DT41" s="7"/>
      <c r="DU41" s="2" t="s">
        <v>157</v>
      </c>
      <c r="DV41" s="2" t="s">
        <v>145</v>
      </c>
      <c r="DW41" s="2" t="s">
        <v>165</v>
      </c>
      <c r="DX41" s="2" t="s">
        <v>224</v>
      </c>
      <c r="DY41" s="2" t="s">
        <v>160</v>
      </c>
      <c r="DZ41" s="2" t="s">
        <v>160</v>
      </c>
      <c r="EA41" s="2" t="s">
        <v>148</v>
      </c>
      <c r="EB41" s="4"/>
      <c r="EC41" s="8"/>
      <c r="ED41" s="4"/>
      <c r="EE41" s="8"/>
      <c r="EF41" s="7"/>
      <c r="EG41" s="7"/>
      <c r="EH41" s="2" t="s">
        <v>157</v>
      </c>
      <c r="EI41" s="2" t="s">
        <v>145</v>
      </c>
      <c r="EJ41" s="2" t="s">
        <v>658</v>
      </c>
      <c r="EK41" s="2" t="s">
        <v>659</v>
      </c>
      <c r="EL41" s="2" t="s">
        <v>160</v>
      </c>
      <c r="EM41" s="2" t="s">
        <v>160</v>
      </c>
      <c r="EN41" s="2" t="s">
        <v>148</v>
      </c>
      <c r="EO41" s="4"/>
      <c r="EP41" s="8"/>
      <c r="EQ41" s="4"/>
      <c r="ER41" s="8"/>
      <c r="ES41" s="7"/>
      <c r="ET41" s="7"/>
      <c r="EU41" s="2" t="s">
        <v>157</v>
      </c>
      <c r="EV41" s="2" t="s">
        <v>145</v>
      </c>
      <c r="EW41" s="2" t="s">
        <v>148</v>
      </c>
      <c r="EX41" s="2" t="s">
        <v>660</v>
      </c>
      <c r="EY41" s="2" t="s">
        <v>160</v>
      </c>
      <c r="EZ41" s="2" t="s">
        <v>160</v>
      </c>
      <c r="FA41" s="2" t="s">
        <v>148</v>
      </c>
      <c r="FB41" s="4">
        <v>1</v>
      </c>
      <c r="FC41" s="8">
        <v>18.9</v>
      </c>
      <c r="FD41" s="4"/>
      <c r="FE41" s="8"/>
      <c r="FF41" s="7"/>
      <c r="FG41" s="7"/>
      <c r="FH41" s="2" t="s">
        <v>157</v>
      </c>
      <c r="FI41" s="2" t="s">
        <v>145</v>
      </c>
      <c r="FJ41" s="2" t="s">
        <v>172</v>
      </c>
      <c r="FK41" s="2" t="s">
        <v>611</v>
      </c>
      <c r="FL41" s="2" t="s">
        <v>160</v>
      </c>
      <c r="FM41" s="2" t="s">
        <v>160</v>
      </c>
      <c r="FN41" s="2" t="s">
        <v>148</v>
      </c>
      <c r="FO41" s="4"/>
      <c r="FP41" s="8"/>
      <c r="FQ41" s="4"/>
      <c r="FR41" s="8"/>
      <c r="FS41" s="7"/>
      <c r="FT41" s="7"/>
      <c r="FU41" s="2" t="s">
        <v>157</v>
      </c>
      <c r="FV41" s="2" t="s">
        <v>145</v>
      </c>
      <c r="FW41" s="2" t="s">
        <v>206</v>
      </c>
      <c r="FX41" s="2" t="s">
        <v>455</v>
      </c>
      <c r="FY41" s="2" t="s">
        <v>160</v>
      </c>
      <c r="FZ41" s="2" t="s">
        <v>160</v>
      </c>
      <c r="GA41" s="2" t="s">
        <v>148</v>
      </c>
      <c r="GB41" s="4"/>
      <c r="GC41" s="8"/>
      <c r="GD41" s="4"/>
      <c r="GE41" s="8"/>
      <c r="GF41" s="7"/>
      <c r="GG41" s="7"/>
      <c r="GH41" s="2" t="s">
        <v>157</v>
      </c>
      <c r="GI41" s="2" t="s">
        <v>145</v>
      </c>
      <c r="GJ41" s="2" t="s">
        <v>229</v>
      </c>
      <c r="GK41" s="2" t="s">
        <v>221</v>
      </c>
      <c r="GL41" s="2" t="s">
        <v>160</v>
      </c>
      <c r="GM41" s="2" t="s">
        <v>160</v>
      </c>
      <c r="GN41" s="2" t="s">
        <v>148</v>
      </c>
      <c r="GO41" s="4"/>
      <c r="GP41" s="8"/>
      <c r="GQ41" s="4"/>
      <c r="GR41" s="8"/>
      <c r="GS41" s="7"/>
      <c r="GT41" s="7"/>
      <c r="GU41" s="2" t="s">
        <v>233</v>
      </c>
      <c r="GV41" s="2" t="s">
        <v>145</v>
      </c>
      <c r="GW41" s="2" t="s">
        <v>148</v>
      </c>
      <c r="GX41" s="2" t="s">
        <v>148</v>
      </c>
      <c r="GY41" s="2" t="s">
        <v>160</v>
      </c>
      <c r="GZ41" s="2" t="s">
        <v>160</v>
      </c>
      <c r="HA41" s="2" t="s">
        <v>148</v>
      </c>
      <c r="HB41" s="4"/>
      <c r="HC41" s="8"/>
      <c r="HD41" s="4"/>
      <c r="HE41" s="8"/>
      <c r="HF41" s="7"/>
      <c r="HG41" s="7"/>
      <c r="HH41" s="2" t="s">
        <v>233</v>
      </c>
      <c r="HI41" s="2" t="s">
        <v>145</v>
      </c>
      <c r="HJ41" s="2" t="s">
        <v>148</v>
      </c>
      <c r="HK41" s="2" t="s">
        <v>148</v>
      </c>
      <c r="HL41" s="2" t="s">
        <v>160</v>
      </c>
      <c r="HM41" s="2" t="s">
        <v>160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157</v>
      </c>
      <c r="II41" s="2" t="s">
        <v>145</v>
      </c>
      <c r="IJ41" s="2" t="s">
        <v>181</v>
      </c>
      <c r="IK41" s="2" t="s">
        <v>661</v>
      </c>
      <c r="IL41" s="2" t="s">
        <v>160</v>
      </c>
      <c r="IM41" s="2" t="s">
        <v>160</v>
      </c>
      <c r="IN41" s="2" t="s">
        <v>148</v>
      </c>
      <c r="IO41" s="4"/>
      <c r="IP41" s="8"/>
      <c r="IQ41" s="4"/>
      <c r="IR41" s="8"/>
      <c r="IS41" s="7"/>
      <c r="IT41" s="7"/>
      <c r="IU41" s="2" t="s">
        <v>157</v>
      </c>
      <c r="IV41" s="2" t="s">
        <v>145</v>
      </c>
      <c r="IW41" s="2" t="s">
        <v>148</v>
      </c>
      <c r="IX41" s="2" t="s">
        <v>662</v>
      </c>
      <c r="IY41" s="2" t="s">
        <v>160</v>
      </c>
      <c r="IZ41" s="2" t="s">
        <v>160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184</v>
      </c>
      <c r="JV41" s="2" t="s">
        <v>145</v>
      </c>
      <c r="JW41" s="2" t="s">
        <v>148</v>
      </c>
      <c r="JX41" s="2" t="s">
        <v>148</v>
      </c>
      <c r="JY41" s="2" t="s">
        <v>160</v>
      </c>
      <c r="JZ41" s="2" t="s">
        <v>160</v>
      </c>
      <c r="KA41" s="2" t="s">
        <v>148</v>
      </c>
      <c r="KB41" s="4"/>
      <c r="KC41" s="8"/>
      <c r="KD41" s="4"/>
      <c r="KE41" s="8"/>
      <c r="KF41" s="7"/>
      <c r="KG41" s="7"/>
      <c r="KH41" s="2" t="s">
        <v>157</v>
      </c>
      <c r="KI41" s="2" t="s">
        <v>170</v>
      </c>
      <c r="KJ41" s="2" t="s">
        <v>663</v>
      </c>
      <c r="KK41" s="2" t="s">
        <v>148</v>
      </c>
      <c r="KL41" s="2" t="s">
        <v>160</v>
      </c>
      <c r="KM41" s="2" t="s">
        <v>160</v>
      </c>
      <c r="KN41" s="2" t="s">
        <v>148</v>
      </c>
      <c r="KO41" s="4"/>
      <c r="KP41" s="8"/>
      <c r="KQ41" s="4"/>
      <c r="KR41" s="8"/>
      <c r="KS41" s="7"/>
      <c r="KT41" s="7"/>
      <c r="KU41" s="2" t="s">
        <v>184</v>
      </c>
      <c r="KV41" s="2" t="s">
        <v>145</v>
      </c>
      <c r="KW41" s="2" t="s">
        <v>148</v>
      </c>
      <c r="KX41" s="2" t="s">
        <v>148</v>
      </c>
      <c r="KY41" s="2" t="s">
        <v>160</v>
      </c>
      <c r="KZ41" s="2" t="s">
        <v>160</v>
      </c>
      <c r="LA41" s="2" t="s">
        <v>148</v>
      </c>
      <c r="LB41" s="4"/>
      <c r="LC41" s="8"/>
      <c r="LD41" s="4"/>
      <c r="LE41" s="8"/>
      <c r="LF41" s="7"/>
      <c r="LG41" s="7"/>
      <c r="LH41" s="2" t="s">
        <v>279</v>
      </c>
      <c r="LI41" s="2" t="s">
        <v>145</v>
      </c>
      <c r="LJ41" s="2" t="s">
        <v>446</v>
      </c>
      <c r="LK41" s="2" t="s">
        <v>148</v>
      </c>
      <c r="LL41" s="2" t="s">
        <v>160</v>
      </c>
      <c r="LM41" s="2" t="s">
        <v>160</v>
      </c>
      <c r="LN41" s="2" t="s">
        <v>148</v>
      </c>
      <c r="LO41" s="4"/>
      <c r="LP41" s="8"/>
      <c r="LQ41" s="4"/>
      <c r="LR41" s="8"/>
      <c r="LS41" s="7"/>
      <c r="LT41" s="7"/>
      <c r="LU41" s="2" t="s">
        <v>184</v>
      </c>
      <c r="LV41" s="2" t="s">
        <v>145</v>
      </c>
      <c r="LW41" s="2" t="s">
        <v>148</v>
      </c>
      <c r="LX41" s="2" t="s">
        <v>148</v>
      </c>
      <c r="LY41" s="2" t="s">
        <v>160</v>
      </c>
      <c r="LZ41" s="2" t="s">
        <v>160</v>
      </c>
      <c r="MA41" s="2" t="s">
        <v>148</v>
      </c>
      <c r="MB41" s="4"/>
      <c r="MC41" s="8"/>
      <c r="MD41" s="4"/>
      <c r="ME41" s="8"/>
      <c r="MF41" s="7"/>
      <c r="MG41" s="7"/>
      <c r="MH41" s="2" t="s">
        <v>184</v>
      </c>
      <c r="MI41" s="2" t="s">
        <v>145</v>
      </c>
      <c r="MJ41" s="2" t="s">
        <v>148</v>
      </c>
      <c r="MK41" s="2" t="s">
        <v>148</v>
      </c>
      <c r="ML41" s="2" t="s">
        <v>160</v>
      </c>
      <c r="MM41" s="2" t="s">
        <v>160</v>
      </c>
      <c r="MN41" s="2" t="s">
        <v>148</v>
      </c>
      <c r="MO41" s="4"/>
      <c r="MP41" s="8"/>
      <c r="MQ41" s="4"/>
      <c r="MR41" s="8"/>
      <c r="MS41" s="7"/>
      <c r="MT41" s="7"/>
      <c r="MU41" s="2" t="s">
        <v>157</v>
      </c>
      <c r="MV41" s="2" t="s">
        <v>170</v>
      </c>
      <c r="MW41" s="2" t="s">
        <v>187</v>
      </c>
      <c r="MX41" s="2" t="s">
        <v>148</v>
      </c>
      <c r="MY41" s="2" t="s">
        <v>160</v>
      </c>
      <c r="MZ41" s="2" t="s">
        <v>160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184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160</v>
      </c>
      <c r="OA41" s="2" t="s">
        <v>148</v>
      </c>
      <c r="OB41" s="4"/>
      <c r="OC41" s="8"/>
      <c r="OD41" s="4"/>
      <c r="OE41" s="8"/>
      <c r="OF41" s="7"/>
      <c r="OG41" s="7"/>
      <c r="OH41" s="2" t="s">
        <v>184</v>
      </c>
      <c r="OI41" s="2" t="s">
        <v>170</v>
      </c>
      <c r="OJ41" s="2" t="s">
        <v>148</v>
      </c>
      <c r="OK41" s="2" t="s">
        <v>148</v>
      </c>
      <c r="OL41" s="2" t="s">
        <v>160</v>
      </c>
      <c r="OM41" s="2" t="s">
        <v>160</v>
      </c>
      <c r="ON41" s="2" t="s">
        <v>148</v>
      </c>
      <c r="OO41" s="4"/>
      <c r="OP41" s="8"/>
      <c r="OQ41" s="4"/>
      <c r="OR41" s="8"/>
      <c r="OS41" s="7"/>
      <c r="OT41" s="7"/>
      <c r="OU41" s="2" t="s">
        <v>157</v>
      </c>
      <c r="OV41" s="2" t="s">
        <v>170</v>
      </c>
      <c r="OW41" s="2" t="s">
        <v>236</v>
      </c>
      <c r="OX41" s="2" t="s">
        <v>534</v>
      </c>
      <c r="OY41" s="2" t="s">
        <v>160</v>
      </c>
      <c r="OZ41" s="2" t="s">
        <v>160</v>
      </c>
      <c r="PA41" s="2" t="s">
        <v>283</v>
      </c>
      <c r="PB41" s="4"/>
      <c r="PC41" s="8"/>
      <c r="PD41" s="4"/>
      <c r="PE41" s="8"/>
      <c r="PF41" s="7"/>
      <c r="PG41" s="7"/>
      <c r="PH41" s="2" t="s">
        <v>184</v>
      </c>
      <c r="PI41" s="2" t="s">
        <v>145</v>
      </c>
      <c r="PJ41" s="2" t="s">
        <v>148</v>
      </c>
      <c r="PK41" s="2" t="s">
        <v>148</v>
      </c>
      <c r="PL41" s="2" t="s">
        <v>160</v>
      </c>
      <c r="PM41" s="2" t="s">
        <v>160</v>
      </c>
      <c r="PN41" s="2" t="s">
        <v>148</v>
      </c>
      <c r="PO41" s="4"/>
      <c r="PP41" s="8"/>
      <c r="PQ41" s="4"/>
      <c r="PR41" s="8"/>
      <c r="PS41" s="7"/>
      <c r="PT41" s="7"/>
      <c r="PU41" s="2" t="s">
        <v>233</v>
      </c>
      <c r="PV41" s="2" t="s">
        <v>145</v>
      </c>
      <c r="PW41" s="2" t="s">
        <v>148</v>
      </c>
      <c r="PX41" s="2" t="s">
        <v>148</v>
      </c>
      <c r="PY41" s="2" t="s">
        <v>160</v>
      </c>
      <c r="PZ41" s="2" t="s">
        <v>160</v>
      </c>
      <c r="QA41" s="2" t="s">
        <v>148</v>
      </c>
      <c r="QB41" s="4"/>
      <c r="QC41" s="8"/>
      <c r="QD41" s="4"/>
      <c r="QE41" s="8"/>
      <c r="QF41" s="7"/>
      <c r="QG41" s="7"/>
      <c r="QH41" s="2" t="s">
        <v>157</v>
      </c>
      <c r="QI41" s="2" t="s">
        <v>170</v>
      </c>
      <c r="QJ41" s="2" t="s">
        <v>504</v>
      </c>
      <c r="QK41" s="2" t="s">
        <v>148</v>
      </c>
      <c r="QL41" s="2" t="s">
        <v>160</v>
      </c>
      <c r="QM41" s="2" t="s">
        <v>160</v>
      </c>
      <c r="QN41" s="2" t="s">
        <v>148</v>
      </c>
      <c r="QO41" s="4">
        <v>226</v>
      </c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664</v>
      </c>
      <c r="B42" s="2" t="s">
        <v>137</v>
      </c>
      <c r="C42" s="2" t="s">
        <v>138</v>
      </c>
      <c r="D42" s="2" t="s">
        <v>642</v>
      </c>
      <c r="E42" s="2" t="s">
        <v>643</v>
      </c>
      <c r="F42" s="2" t="s">
        <v>141</v>
      </c>
      <c r="G42" s="2" t="s">
        <v>141</v>
      </c>
      <c r="H42" s="2" t="s">
        <v>141</v>
      </c>
      <c r="I42" s="2" t="s">
        <v>644</v>
      </c>
      <c r="J42" s="2" t="s">
        <v>645</v>
      </c>
      <c r="K42" s="2" t="s">
        <v>144</v>
      </c>
      <c r="L42" s="3">
        <v>18</v>
      </c>
      <c r="M42" s="3">
        <v>18.9</v>
      </c>
      <c r="N42" s="3">
        <v>44.99</v>
      </c>
      <c r="O42" s="2" t="s">
        <v>145</v>
      </c>
      <c r="P42" s="2" t="s">
        <v>146</v>
      </c>
      <c r="Q42" s="2" t="s">
        <v>147</v>
      </c>
      <c r="R42" s="2" t="s">
        <v>148</v>
      </c>
      <c r="S42" s="2" t="s">
        <v>654</v>
      </c>
      <c r="T42" s="2" t="s">
        <v>150</v>
      </c>
      <c r="U42" s="2" t="s">
        <v>596</v>
      </c>
      <c r="V42" s="2" t="s">
        <v>152</v>
      </c>
      <c r="W42" s="2" t="s">
        <v>153</v>
      </c>
      <c r="X42" s="2" t="s">
        <v>665</v>
      </c>
      <c r="Y42" s="2" t="s">
        <v>155</v>
      </c>
      <c r="Z42" s="4">
        <v>185</v>
      </c>
      <c r="AA42" s="4">
        <f>=ROUNDDOWN(61.6666666666667,0)</f>
      </c>
      <c r="AB42" s="5">
        <v>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39.16</v>
      </c>
      <c r="AR42" s="4">
        <v>4</v>
      </c>
      <c r="AS42" s="8">
        <v>79.66</v>
      </c>
      <c r="AT42" s="7">
        <v>-0.5</v>
      </c>
      <c r="AU42" s="7">
        <v>-0.5084</v>
      </c>
      <c r="AV42" s="4">
        <v>2</v>
      </c>
      <c r="AW42" s="8">
        <v>39.16</v>
      </c>
      <c r="AX42" s="4">
        <v>4</v>
      </c>
      <c r="AY42" s="8">
        <v>79.66</v>
      </c>
      <c r="AZ42" s="7">
        <v>-0.5</v>
      </c>
      <c r="BA42" s="7">
        <v>-0.5084</v>
      </c>
      <c r="BB42" s="7">
        <v>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>
        <v>0.4036</v>
      </c>
      <c r="BJ42" s="4">
        <v>2</v>
      </c>
      <c r="BK42" s="8">
        <v>39.16</v>
      </c>
      <c r="BL42" s="2" t="s">
        <v>286</v>
      </c>
      <c r="BM42" s="7">
        <v>1</v>
      </c>
      <c r="BN42" s="7">
        <v>1</v>
      </c>
      <c r="BO42" s="4">
        <v>1</v>
      </c>
      <c r="BP42" s="8">
        <v>18.9</v>
      </c>
      <c r="BQ42" s="4"/>
      <c r="BR42" s="8"/>
      <c r="BS42" s="7"/>
      <c r="BT42" s="7"/>
      <c r="BU42" s="2" t="s">
        <v>157</v>
      </c>
      <c r="BV42" s="2" t="s">
        <v>145</v>
      </c>
      <c r="BW42" s="2" t="s">
        <v>158</v>
      </c>
      <c r="BX42" s="2" t="s">
        <v>166</v>
      </c>
      <c r="BY42" s="2" t="s">
        <v>160</v>
      </c>
      <c r="BZ42" s="2" t="s">
        <v>160</v>
      </c>
      <c r="CA42" s="2" t="s">
        <v>148</v>
      </c>
      <c r="CB42" s="4">
        <v>1</v>
      </c>
      <c r="CC42" s="8">
        <v>20.26</v>
      </c>
      <c r="CD42" s="4">
        <v>2</v>
      </c>
      <c r="CE42" s="8">
        <v>40.52</v>
      </c>
      <c r="CF42" s="7">
        <v>-0.5</v>
      </c>
      <c r="CG42" s="7">
        <v>-0.5</v>
      </c>
      <c r="CH42" s="2" t="s">
        <v>157</v>
      </c>
      <c r="CI42" s="2" t="s">
        <v>145</v>
      </c>
      <c r="CJ42" s="2" t="s">
        <v>158</v>
      </c>
      <c r="CK42" s="2" t="s">
        <v>666</v>
      </c>
      <c r="CL42" s="2" t="s">
        <v>160</v>
      </c>
      <c r="CM42" s="2" t="s">
        <v>160</v>
      </c>
      <c r="CN42" s="2" t="s">
        <v>148</v>
      </c>
      <c r="CO42" s="4"/>
      <c r="CP42" s="8"/>
      <c r="CQ42" s="4">
        <v>1</v>
      </c>
      <c r="CR42" s="8">
        <v>19.07</v>
      </c>
      <c r="CS42" s="7">
        <v>-1</v>
      </c>
      <c r="CT42" s="7">
        <v>-1</v>
      </c>
      <c r="CU42" s="2" t="s">
        <v>157</v>
      </c>
      <c r="CV42" s="2" t="s">
        <v>145</v>
      </c>
      <c r="CW42" s="2" t="s">
        <v>158</v>
      </c>
      <c r="CX42" s="2" t="s">
        <v>452</v>
      </c>
      <c r="CY42" s="2" t="s">
        <v>160</v>
      </c>
      <c r="CZ42" s="2" t="s">
        <v>160</v>
      </c>
      <c r="DA42" s="2" t="s">
        <v>148</v>
      </c>
      <c r="DB42" s="4"/>
      <c r="DC42" s="8"/>
      <c r="DD42" s="4"/>
      <c r="DE42" s="8"/>
      <c r="DF42" s="7"/>
      <c r="DG42" s="7"/>
      <c r="DH42" s="2" t="s">
        <v>157</v>
      </c>
      <c r="DI42" s="2" t="s">
        <v>145</v>
      </c>
      <c r="DJ42" s="2" t="s">
        <v>163</v>
      </c>
      <c r="DK42" s="2" t="s">
        <v>305</v>
      </c>
      <c r="DL42" s="2" t="s">
        <v>160</v>
      </c>
      <c r="DM42" s="2" t="s">
        <v>160</v>
      </c>
      <c r="DN42" s="2" t="s">
        <v>148</v>
      </c>
      <c r="DO42" s="4"/>
      <c r="DP42" s="8"/>
      <c r="DQ42" s="4">
        <v>1</v>
      </c>
      <c r="DR42" s="8">
        <v>20.07</v>
      </c>
      <c r="DS42" s="7">
        <v>-1</v>
      </c>
      <c r="DT42" s="7">
        <v>-1</v>
      </c>
      <c r="DU42" s="2" t="s">
        <v>157</v>
      </c>
      <c r="DV42" s="2" t="s">
        <v>145</v>
      </c>
      <c r="DW42" s="2" t="s">
        <v>165</v>
      </c>
      <c r="DX42" s="2" t="s">
        <v>667</v>
      </c>
      <c r="DY42" s="2" t="s">
        <v>160</v>
      </c>
      <c r="DZ42" s="2" t="s">
        <v>160</v>
      </c>
      <c r="EA42" s="2" t="s">
        <v>148</v>
      </c>
      <c r="EB42" s="4"/>
      <c r="EC42" s="8"/>
      <c r="ED42" s="4"/>
      <c r="EE42" s="8"/>
      <c r="EF42" s="7"/>
      <c r="EG42" s="7"/>
      <c r="EH42" s="2" t="s">
        <v>157</v>
      </c>
      <c r="EI42" s="2" t="s">
        <v>145</v>
      </c>
      <c r="EJ42" s="2" t="s">
        <v>658</v>
      </c>
      <c r="EK42" s="2" t="s">
        <v>668</v>
      </c>
      <c r="EL42" s="2" t="s">
        <v>160</v>
      </c>
      <c r="EM42" s="2" t="s">
        <v>160</v>
      </c>
      <c r="EN42" s="2" t="s">
        <v>148</v>
      </c>
      <c r="EO42" s="4"/>
      <c r="EP42" s="8"/>
      <c r="EQ42" s="4"/>
      <c r="ER42" s="8"/>
      <c r="ES42" s="7"/>
      <c r="ET42" s="7"/>
      <c r="EU42" s="2" t="s">
        <v>157</v>
      </c>
      <c r="EV42" s="2" t="s">
        <v>145</v>
      </c>
      <c r="EW42" s="2" t="s">
        <v>148</v>
      </c>
      <c r="EX42" s="2" t="s">
        <v>491</v>
      </c>
      <c r="EY42" s="2" t="s">
        <v>160</v>
      </c>
      <c r="EZ42" s="2" t="s">
        <v>160</v>
      </c>
      <c r="FA42" s="2" t="s">
        <v>148</v>
      </c>
      <c r="FB42" s="4"/>
      <c r="FC42" s="8"/>
      <c r="FD42" s="4"/>
      <c r="FE42" s="8"/>
      <c r="FF42" s="7"/>
      <c r="FG42" s="7"/>
      <c r="FH42" s="2" t="s">
        <v>157</v>
      </c>
      <c r="FI42" s="2" t="s">
        <v>145</v>
      </c>
      <c r="FJ42" s="2" t="s">
        <v>172</v>
      </c>
      <c r="FK42" s="2" t="s">
        <v>148</v>
      </c>
      <c r="FL42" s="2" t="s">
        <v>160</v>
      </c>
      <c r="FM42" s="2" t="s">
        <v>160</v>
      </c>
      <c r="FN42" s="2" t="s">
        <v>148</v>
      </c>
      <c r="FO42" s="4"/>
      <c r="FP42" s="8"/>
      <c r="FQ42" s="4"/>
      <c r="FR42" s="8"/>
      <c r="FS42" s="7"/>
      <c r="FT42" s="7"/>
      <c r="FU42" s="2" t="s">
        <v>157</v>
      </c>
      <c r="FV42" s="2" t="s">
        <v>145</v>
      </c>
      <c r="FW42" s="2" t="s">
        <v>206</v>
      </c>
      <c r="FX42" s="2" t="s">
        <v>669</v>
      </c>
      <c r="FY42" s="2" t="s">
        <v>160</v>
      </c>
      <c r="FZ42" s="2" t="s">
        <v>160</v>
      </c>
      <c r="GA42" s="2" t="s">
        <v>148</v>
      </c>
      <c r="GB42" s="4"/>
      <c r="GC42" s="8"/>
      <c r="GD42" s="4"/>
      <c r="GE42" s="8"/>
      <c r="GF42" s="7"/>
      <c r="GG42" s="7"/>
      <c r="GH42" s="2" t="s">
        <v>157</v>
      </c>
      <c r="GI42" s="2" t="s">
        <v>145</v>
      </c>
      <c r="GJ42" s="2" t="s">
        <v>229</v>
      </c>
      <c r="GK42" s="2" t="s">
        <v>303</v>
      </c>
      <c r="GL42" s="2" t="s">
        <v>160</v>
      </c>
      <c r="GM42" s="2" t="s">
        <v>160</v>
      </c>
      <c r="GN42" s="2" t="s">
        <v>148</v>
      </c>
      <c r="GO42" s="4"/>
      <c r="GP42" s="8"/>
      <c r="GQ42" s="4"/>
      <c r="GR42" s="8"/>
      <c r="GS42" s="7"/>
      <c r="GT42" s="7"/>
      <c r="GU42" s="2" t="s">
        <v>233</v>
      </c>
      <c r="GV42" s="2" t="s">
        <v>145</v>
      </c>
      <c r="GW42" s="2" t="s">
        <v>148</v>
      </c>
      <c r="GX42" s="2" t="s">
        <v>148</v>
      </c>
      <c r="GY42" s="2" t="s">
        <v>160</v>
      </c>
      <c r="GZ42" s="2" t="s">
        <v>160</v>
      </c>
      <c r="HA42" s="2" t="s">
        <v>148</v>
      </c>
      <c r="HB42" s="4"/>
      <c r="HC42" s="8"/>
      <c r="HD42" s="4"/>
      <c r="HE42" s="8"/>
      <c r="HF42" s="7"/>
      <c r="HG42" s="7"/>
      <c r="HH42" s="2" t="s">
        <v>233</v>
      </c>
      <c r="HI42" s="2" t="s">
        <v>145</v>
      </c>
      <c r="HJ42" s="2" t="s">
        <v>148</v>
      </c>
      <c r="HK42" s="2" t="s">
        <v>148</v>
      </c>
      <c r="HL42" s="2" t="s">
        <v>160</v>
      </c>
      <c r="HM42" s="2" t="s">
        <v>160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157</v>
      </c>
      <c r="II42" s="2" t="s">
        <v>145</v>
      </c>
      <c r="IJ42" s="2" t="s">
        <v>181</v>
      </c>
      <c r="IK42" s="2" t="s">
        <v>174</v>
      </c>
      <c r="IL42" s="2" t="s">
        <v>160</v>
      </c>
      <c r="IM42" s="2" t="s">
        <v>160</v>
      </c>
      <c r="IN42" s="2" t="s">
        <v>148</v>
      </c>
      <c r="IO42" s="4"/>
      <c r="IP42" s="8"/>
      <c r="IQ42" s="4"/>
      <c r="IR42" s="8"/>
      <c r="IS42" s="7"/>
      <c r="IT42" s="7"/>
      <c r="IU42" s="2" t="s">
        <v>157</v>
      </c>
      <c r="IV42" s="2" t="s">
        <v>145</v>
      </c>
      <c r="IW42" s="2" t="s">
        <v>148</v>
      </c>
      <c r="IX42" s="2" t="s">
        <v>670</v>
      </c>
      <c r="IY42" s="2" t="s">
        <v>160</v>
      </c>
      <c r="IZ42" s="2" t="s">
        <v>160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184</v>
      </c>
      <c r="JV42" s="2" t="s">
        <v>145</v>
      </c>
      <c r="JW42" s="2" t="s">
        <v>148</v>
      </c>
      <c r="JX42" s="2" t="s">
        <v>148</v>
      </c>
      <c r="JY42" s="2" t="s">
        <v>160</v>
      </c>
      <c r="JZ42" s="2" t="s">
        <v>160</v>
      </c>
      <c r="KA42" s="2" t="s">
        <v>148</v>
      </c>
      <c r="KB42" s="4"/>
      <c r="KC42" s="8"/>
      <c r="KD42" s="4"/>
      <c r="KE42" s="8"/>
      <c r="KF42" s="7"/>
      <c r="KG42" s="7"/>
      <c r="KH42" s="2" t="s">
        <v>157</v>
      </c>
      <c r="KI42" s="2" t="s">
        <v>170</v>
      </c>
      <c r="KJ42" s="2" t="s">
        <v>174</v>
      </c>
      <c r="KK42" s="2" t="s">
        <v>148</v>
      </c>
      <c r="KL42" s="2" t="s">
        <v>160</v>
      </c>
      <c r="KM42" s="2" t="s">
        <v>160</v>
      </c>
      <c r="KN42" s="2" t="s">
        <v>148</v>
      </c>
      <c r="KO42" s="4"/>
      <c r="KP42" s="8"/>
      <c r="KQ42" s="4"/>
      <c r="KR42" s="8"/>
      <c r="KS42" s="7"/>
      <c r="KT42" s="7"/>
      <c r="KU42" s="2" t="s">
        <v>184</v>
      </c>
      <c r="KV42" s="2" t="s">
        <v>145</v>
      </c>
      <c r="KW42" s="2" t="s">
        <v>148</v>
      </c>
      <c r="KX42" s="2" t="s">
        <v>148</v>
      </c>
      <c r="KY42" s="2" t="s">
        <v>160</v>
      </c>
      <c r="KZ42" s="2" t="s">
        <v>160</v>
      </c>
      <c r="LA42" s="2" t="s">
        <v>148</v>
      </c>
      <c r="LB42" s="4"/>
      <c r="LC42" s="8"/>
      <c r="LD42" s="4"/>
      <c r="LE42" s="8"/>
      <c r="LF42" s="7"/>
      <c r="LG42" s="7"/>
      <c r="LH42" s="2" t="s">
        <v>279</v>
      </c>
      <c r="LI42" s="2" t="s">
        <v>145</v>
      </c>
      <c r="LJ42" s="2" t="s">
        <v>446</v>
      </c>
      <c r="LK42" s="2" t="s">
        <v>148</v>
      </c>
      <c r="LL42" s="2" t="s">
        <v>160</v>
      </c>
      <c r="LM42" s="2" t="s">
        <v>160</v>
      </c>
      <c r="LN42" s="2" t="s">
        <v>148</v>
      </c>
      <c r="LO42" s="4"/>
      <c r="LP42" s="8"/>
      <c r="LQ42" s="4"/>
      <c r="LR42" s="8"/>
      <c r="LS42" s="7"/>
      <c r="LT42" s="7"/>
      <c r="LU42" s="2" t="s">
        <v>184</v>
      </c>
      <c r="LV42" s="2" t="s">
        <v>145</v>
      </c>
      <c r="LW42" s="2" t="s">
        <v>148</v>
      </c>
      <c r="LX42" s="2" t="s">
        <v>148</v>
      </c>
      <c r="LY42" s="2" t="s">
        <v>160</v>
      </c>
      <c r="LZ42" s="2" t="s">
        <v>160</v>
      </c>
      <c r="MA42" s="2" t="s">
        <v>148</v>
      </c>
      <c r="MB42" s="4"/>
      <c r="MC42" s="8"/>
      <c r="MD42" s="4"/>
      <c r="ME42" s="8"/>
      <c r="MF42" s="7"/>
      <c r="MG42" s="7"/>
      <c r="MH42" s="2" t="s">
        <v>184</v>
      </c>
      <c r="MI42" s="2" t="s">
        <v>145</v>
      </c>
      <c r="MJ42" s="2" t="s">
        <v>148</v>
      </c>
      <c r="MK42" s="2" t="s">
        <v>148</v>
      </c>
      <c r="ML42" s="2" t="s">
        <v>160</v>
      </c>
      <c r="MM42" s="2" t="s">
        <v>160</v>
      </c>
      <c r="MN42" s="2" t="s">
        <v>148</v>
      </c>
      <c r="MO42" s="4"/>
      <c r="MP42" s="8"/>
      <c r="MQ42" s="4"/>
      <c r="MR42" s="8"/>
      <c r="MS42" s="7"/>
      <c r="MT42" s="7"/>
      <c r="MU42" s="2" t="s">
        <v>157</v>
      </c>
      <c r="MV42" s="2" t="s">
        <v>170</v>
      </c>
      <c r="MW42" s="2" t="s">
        <v>187</v>
      </c>
      <c r="MX42" s="2" t="s">
        <v>148</v>
      </c>
      <c r="MY42" s="2" t="s">
        <v>160</v>
      </c>
      <c r="MZ42" s="2" t="s">
        <v>160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184</v>
      </c>
      <c r="NV42" s="2" t="s">
        <v>145</v>
      </c>
      <c r="NW42" s="2" t="s">
        <v>148</v>
      </c>
      <c r="NX42" s="2" t="s">
        <v>148</v>
      </c>
      <c r="NY42" s="2" t="s">
        <v>160</v>
      </c>
      <c r="NZ42" s="2" t="s">
        <v>160</v>
      </c>
      <c r="OA42" s="2" t="s">
        <v>148</v>
      </c>
      <c r="OB42" s="4"/>
      <c r="OC42" s="8"/>
      <c r="OD42" s="4"/>
      <c r="OE42" s="8"/>
      <c r="OF42" s="7"/>
      <c r="OG42" s="7"/>
      <c r="OH42" s="2" t="s">
        <v>184</v>
      </c>
      <c r="OI42" s="2" t="s">
        <v>170</v>
      </c>
      <c r="OJ42" s="2" t="s">
        <v>148</v>
      </c>
      <c r="OK42" s="2" t="s">
        <v>148</v>
      </c>
      <c r="OL42" s="2" t="s">
        <v>160</v>
      </c>
      <c r="OM42" s="2" t="s">
        <v>160</v>
      </c>
      <c r="ON42" s="2" t="s">
        <v>148</v>
      </c>
      <c r="OO42" s="4"/>
      <c r="OP42" s="8"/>
      <c r="OQ42" s="4"/>
      <c r="OR42" s="8"/>
      <c r="OS42" s="7"/>
      <c r="OT42" s="7"/>
      <c r="OU42" s="2" t="s">
        <v>157</v>
      </c>
      <c r="OV42" s="2" t="s">
        <v>170</v>
      </c>
      <c r="OW42" s="2" t="s">
        <v>332</v>
      </c>
      <c r="OX42" s="2" t="s">
        <v>493</v>
      </c>
      <c r="OY42" s="2" t="s">
        <v>160</v>
      </c>
      <c r="OZ42" s="2" t="s">
        <v>160</v>
      </c>
      <c r="PA42" s="2" t="s">
        <v>283</v>
      </c>
      <c r="PB42" s="4"/>
      <c r="PC42" s="8"/>
      <c r="PD42" s="4"/>
      <c r="PE42" s="8"/>
      <c r="PF42" s="7"/>
      <c r="PG42" s="7"/>
      <c r="PH42" s="2" t="s">
        <v>184</v>
      </c>
      <c r="PI42" s="2" t="s">
        <v>145</v>
      </c>
      <c r="PJ42" s="2" t="s">
        <v>148</v>
      </c>
      <c r="PK42" s="2" t="s">
        <v>148</v>
      </c>
      <c r="PL42" s="2" t="s">
        <v>160</v>
      </c>
      <c r="PM42" s="2" t="s">
        <v>160</v>
      </c>
      <c r="PN42" s="2" t="s">
        <v>148</v>
      </c>
      <c r="PO42" s="4"/>
      <c r="PP42" s="8"/>
      <c r="PQ42" s="4"/>
      <c r="PR42" s="8"/>
      <c r="PS42" s="7"/>
      <c r="PT42" s="7"/>
      <c r="PU42" s="2" t="s">
        <v>233</v>
      </c>
      <c r="PV42" s="2" t="s">
        <v>145</v>
      </c>
      <c r="PW42" s="2" t="s">
        <v>148</v>
      </c>
      <c r="PX42" s="2" t="s">
        <v>148</v>
      </c>
      <c r="PY42" s="2" t="s">
        <v>160</v>
      </c>
      <c r="PZ42" s="2" t="s">
        <v>160</v>
      </c>
      <c r="QA42" s="2" t="s">
        <v>148</v>
      </c>
      <c r="QB42" s="4"/>
      <c r="QC42" s="8"/>
      <c r="QD42" s="4"/>
      <c r="QE42" s="8"/>
      <c r="QF42" s="7"/>
      <c r="QG42" s="7"/>
      <c r="QH42" s="2" t="s">
        <v>184</v>
      </c>
      <c r="QI42" s="2" t="s">
        <v>170</v>
      </c>
      <c r="QJ42" s="2" t="s">
        <v>148</v>
      </c>
      <c r="QK42" s="2" t="s">
        <v>148</v>
      </c>
      <c r="QL42" s="2" t="s">
        <v>160</v>
      </c>
      <c r="QM42" s="2" t="s">
        <v>160</v>
      </c>
      <c r="QN42" s="2" t="s">
        <v>148</v>
      </c>
      <c r="QO42" s="4">
        <v>9</v>
      </c>
      <c r="QP42" s="4">
        <v>41</v>
      </c>
      <c r="QQ42" s="4"/>
      <c r="QR42" s="4">
        <v>135</v>
      </c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671</v>
      </c>
      <c r="B43" s="2" t="s">
        <v>137</v>
      </c>
      <c r="C43" s="2" t="s">
        <v>138</v>
      </c>
      <c r="D43" s="2" t="s">
        <v>642</v>
      </c>
      <c r="E43" s="2" t="s">
        <v>643</v>
      </c>
      <c r="F43" s="2" t="s">
        <v>335</v>
      </c>
      <c r="G43" s="2" t="s">
        <v>148</v>
      </c>
      <c r="H43" s="2" t="s">
        <v>148</v>
      </c>
      <c r="I43" s="2" t="s">
        <v>672</v>
      </c>
      <c r="J43" s="2" t="s">
        <v>673</v>
      </c>
      <c r="K43" s="2" t="s">
        <v>674</v>
      </c>
      <c r="L43" s="3">
        <v>27.5</v>
      </c>
      <c r="M43" s="3">
        <v>28.87</v>
      </c>
      <c r="N43" s="3">
        <v>54.99</v>
      </c>
      <c r="O43" s="2" t="s">
        <v>145</v>
      </c>
      <c r="P43" s="2" t="s">
        <v>575</v>
      </c>
      <c r="Q43" s="2" t="s">
        <v>147</v>
      </c>
      <c r="R43" s="2" t="s">
        <v>148</v>
      </c>
      <c r="S43" s="2" t="s">
        <v>675</v>
      </c>
      <c r="T43" s="2" t="s">
        <v>148</v>
      </c>
      <c r="U43" s="2" t="s">
        <v>148</v>
      </c>
      <c r="V43" s="2" t="s">
        <v>299</v>
      </c>
      <c r="W43" s="2" t="s">
        <v>154</v>
      </c>
      <c r="X43" s="2" t="s">
        <v>148</v>
      </c>
      <c r="Y43" s="2" t="s">
        <v>340</v>
      </c>
      <c r="Z43" s="4">
        <v>1</v>
      </c>
      <c r="AA43" s="4">
        <f>=ROUNDDOWN(0.5,0)</f>
      </c>
      <c r="AB43" s="5">
        <v>2</v>
      </c>
      <c r="AC43" s="2" t="s">
        <v>148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5</v>
      </c>
      <c r="AQ43" s="8">
        <v>87.1</v>
      </c>
      <c r="AR43" s="4">
        <v>2</v>
      </c>
      <c r="AS43" s="8">
        <v>45.34</v>
      </c>
      <c r="AT43" s="7">
        <v>1.5</v>
      </c>
      <c r="AU43" s="7">
        <v>0.921</v>
      </c>
      <c r="AV43" s="4">
        <v>5</v>
      </c>
      <c r="AW43" s="8">
        <v>87.1</v>
      </c>
      <c r="AX43" s="4">
        <v>2</v>
      </c>
      <c r="AY43" s="8">
        <v>45.34</v>
      </c>
      <c r="AZ43" s="7">
        <v>1.5</v>
      </c>
      <c r="BA43" s="7">
        <v>0.921</v>
      </c>
      <c r="BB43" s="7">
        <v>1</v>
      </c>
      <c r="BC43" s="4">
        <v>5</v>
      </c>
      <c r="BD43" s="8">
        <v>87.1</v>
      </c>
      <c r="BE43" s="4">
        <v>7</v>
      </c>
      <c r="BF43" s="8">
        <v>161.3</v>
      </c>
      <c r="BG43" s="7">
        <v>-0.2857</v>
      </c>
      <c r="BH43" s="7">
        <v>-0.46</v>
      </c>
      <c r="BI43" s="7">
        <v>1</v>
      </c>
      <c r="BJ43" s="4">
        <v>5</v>
      </c>
      <c r="BK43" s="8">
        <v>87.1</v>
      </c>
      <c r="BL43" s="2" t="s">
        <v>676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342</v>
      </c>
      <c r="BX43" s="2" t="s">
        <v>343</v>
      </c>
      <c r="BY43" s="2" t="s">
        <v>160</v>
      </c>
      <c r="BZ43" s="2" t="s">
        <v>160</v>
      </c>
      <c r="CA43" s="2" t="s">
        <v>148</v>
      </c>
      <c r="CB43" s="4"/>
      <c r="CC43" s="8"/>
      <c r="CD43" s="4"/>
      <c r="CE43" s="8"/>
      <c r="CF43" s="7"/>
      <c r="CG43" s="7"/>
      <c r="CH43" s="2" t="s">
        <v>157</v>
      </c>
      <c r="CI43" s="2" t="s">
        <v>145</v>
      </c>
      <c r="CJ43" s="2" t="s">
        <v>344</v>
      </c>
      <c r="CK43" s="2" t="s">
        <v>677</v>
      </c>
      <c r="CL43" s="2" t="s">
        <v>160</v>
      </c>
      <c r="CM43" s="2" t="s">
        <v>160</v>
      </c>
      <c r="CN43" s="2" t="s">
        <v>148</v>
      </c>
      <c r="CO43" s="4">
        <v>3</v>
      </c>
      <c r="CP43" s="8">
        <v>41.76</v>
      </c>
      <c r="CQ43" s="4"/>
      <c r="CR43" s="8"/>
      <c r="CS43" s="7"/>
      <c r="CT43" s="7"/>
      <c r="CU43" s="2" t="s">
        <v>157</v>
      </c>
      <c r="CV43" s="2" t="s">
        <v>145</v>
      </c>
      <c r="CW43" s="2" t="s">
        <v>342</v>
      </c>
      <c r="CX43" s="2" t="s">
        <v>369</v>
      </c>
      <c r="CY43" s="2" t="s">
        <v>160</v>
      </c>
      <c r="CZ43" s="2" t="s">
        <v>160</v>
      </c>
      <c r="DA43" s="2" t="s">
        <v>148</v>
      </c>
      <c r="DB43" s="4"/>
      <c r="DC43" s="8"/>
      <c r="DD43" s="4"/>
      <c r="DE43" s="8"/>
      <c r="DF43" s="7"/>
      <c r="DG43" s="7"/>
      <c r="DH43" s="2" t="s">
        <v>157</v>
      </c>
      <c r="DI43" s="2" t="s">
        <v>145</v>
      </c>
      <c r="DJ43" s="2" t="s">
        <v>342</v>
      </c>
      <c r="DK43" s="2" t="s">
        <v>347</v>
      </c>
      <c r="DL43" s="2" t="s">
        <v>160</v>
      </c>
      <c r="DM43" s="2" t="s">
        <v>160</v>
      </c>
      <c r="DN43" s="2" t="s">
        <v>148</v>
      </c>
      <c r="DO43" s="4"/>
      <c r="DP43" s="8"/>
      <c r="DQ43" s="4"/>
      <c r="DR43" s="8"/>
      <c r="DS43" s="7"/>
      <c r="DT43" s="7"/>
      <c r="DU43" s="2" t="s">
        <v>157</v>
      </c>
      <c r="DV43" s="2" t="s">
        <v>145</v>
      </c>
      <c r="DW43" s="2" t="s">
        <v>348</v>
      </c>
      <c r="DX43" s="2" t="s">
        <v>349</v>
      </c>
      <c r="DY43" s="2" t="s">
        <v>160</v>
      </c>
      <c r="DZ43" s="2" t="s">
        <v>160</v>
      </c>
      <c r="EA43" s="2" t="s">
        <v>148</v>
      </c>
      <c r="EB43" s="4"/>
      <c r="EC43" s="8"/>
      <c r="ED43" s="4"/>
      <c r="EE43" s="8"/>
      <c r="EF43" s="7"/>
      <c r="EG43" s="7"/>
      <c r="EH43" s="2" t="s">
        <v>157</v>
      </c>
      <c r="EI43" s="2" t="s">
        <v>170</v>
      </c>
      <c r="EJ43" s="2" t="s">
        <v>678</v>
      </c>
      <c r="EK43" s="2" t="s">
        <v>679</v>
      </c>
      <c r="EL43" s="2" t="s">
        <v>160</v>
      </c>
      <c r="EM43" s="2" t="s">
        <v>160</v>
      </c>
      <c r="EN43" s="2" t="s">
        <v>148</v>
      </c>
      <c r="EO43" s="4">
        <v>2</v>
      </c>
      <c r="EP43" s="8">
        <v>45.34</v>
      </c>
      <c r="EQ43" s="4">
        <v>2</v>
      </c>
      <c r="ER43" s="8">
        <v>45.34</v>
      </c>
      <c r="ES43" s="7"/>
      <c r="ET43" s="7"/>
      <c r="EU43" s="2" t="s">
        <v>157</v>
      </c>
      <c r="EV43" s="2" t="s">
        <v>170</v>
      </c>
      <c r="EW43" s="2" t="s">
        <v>148</v>
      </c>
      <c r="EX43" s="2" t="s">
        <v>680</v>
      </c>
      <c r="EY43" s="2" t="s">
        <v>160</v>
      </c>
      <c r="EZ43" s="2" t="s">
        <v>160</v>
      </c>
      <c r="FA43" s="2" t="s">
        <v>148</v>
      </c>
      <c r="FB43" s="4"/>
      <c r="FC43" s="8"/>
      <c r="FD43" s="4"/>
      <c r="FE43" s="8"/>
      <c r="FF43" s="7"/>
      <c r="FG43" s="7"/>
      <c r="FH43" s="2" t="s">
        <v>233</v>
      </c>
      <c r="FI43" s="2" t="s">
        <v>145</v>
      </c>
      <c r="FJ43" s="2" t="s">
        <v>148</v>
      </c>
      <c r="FK43" s="2" t="s">
        <v>148</v>
      </c>
      <c r="FL43" s="2" t="s">
        <v>160</v>
      </c>
      <c r="FM43" s="2" t="s">
        <v>160</v>
      </c>
      <c r="FN43" s="2" t="s">
        <v>148</v>
      </c>
      <c r="FO43" s="4"/>
      <c r="FP43" s="8"/>
      <c r="FQ43" s="4"/>
      <c r="FR43" s="8"/>
      <c r="FS43" s="7"/>
      <c r="FT43" s="7"/>
      <c r="FU43" s="2" t="s">
        <v>157</v>
      </c>
      <c r="FV43" s="2" t="s">
        <v>145</v>
      </c>
      <c r="FW43" s="2" t="s">
        <v>353</v>
      </c>
      <c r="FX43" s="2" t="s">
        <v>354</v>
      </c>
      <c r="FY43" s="2" t="s">
        <v>160</v>
      </c>
      <c r="FZ43" s="2" t="s">
        <v>160</v>
      </c>
      <c r="GA43" s="2" t="s">
        <v>148</v>
      </c>
      <c r="GB43" s="4"/>
      <c r="GC43" s="8"/>
      <c r="GD43" s="4"/>
      <c r="GE43" s="8"/>
      <c r="GF43" s="7"/>
      <c r="GG43" s="7"/>
      <c r="GH43" s="2" t="s">
        <v>157</v>
      </c>
      <c r="GI43" s="2" t="s">
        <v>145</v>
      </c>
      <c r="GJ43" s="2" t="s">
        <v>342</v>
      </c>
      <c r="GK43" s="2" t="s">
        <v>369</v>
      </c>
      <c r="GL43" s="2" t="s">
        <v>160</v>
      </c>
      <c r="GM43" s="2" t="s">
        <v>160</v>
      </c>
      <c r="GN43" s="2" t="s">
        <v>148</v>
      </c>
      <c r="GO43" s="4"/>
      <c r="GP43" s="8"/>
      <c r="GQ43" s="4"/>
      <c r="GR43" s="8"/>
      <c r="GS43" s="7"/>
      <c r="GT43" s="7"/>
      <c r="GU43" s="2" t="s">
        <v>186</v>
      </c>
      <c r="GV43" s="2" t="s">
        <v>145</v>
      </c>
      <c r="GW43" s="2" t="s">
        <v>148</v>
      </c>
      <c r="GX43" s="2" t="s">
        <v>148</v>
      </c>
      <c r="GY43" s="2" t="s">
        <v>160</v>
      </c>
      <c r="GZ43" s="2" t="s">
        <v>160</v>
      </c>
      <c r="HA43" s="2" t="s">
        <v>148</v>
      </c>
      <c r="HB43" s="4"/>
      <c r="HC43" s="8"/>
      <c r="HD43" s="4"/>
      <c r="HE43" s="8"/>
      <c r="HF43" s="7"/>
      <c r="HG43" s="7"/>
      <c r="HH43" s="2" t="s">
        <v>233</v>
      </c>
      <c r="HI43" s="2" t="s">
        <v>145</v>
      </c>
      <c r="HJ43" s="2" t="s">
        <v>356</v>
      </c>
      <c r="HK43" s="2" t="s">
        <v>148</v>
      </c>
      <c r="HL43" s="2" t="s">
        <v>160</v>
      </c>
      <c r="HM43" s="2" t="s">
        <v>160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157</v>
      </c>
      <c r="II43" s="2" t="s">
        <v>145</v>
      </c>
      <c r="IJ43" s="2" t="s">
        <v>181</v>
      </c>
      <c r="IK43" s="2" t="s">
        <v>681</v>
      </c>
      <c r="IL43" s="2" t="s">
        <v>160</v>
      </c>
      <c r="IM43" s="2" t="s">
        <v>160</v>
      </c>
      <c r="IN43" s="2" t="s">
        <v>148</v>
      </c>
      <c r="IO43" s="4"/>
      <c r="IP43" s="8"/>
      <c r="IQ43" s="4"/>
      <c r="IR43" s="8"/>
      <c r="IS43" s="7"/>
      <c r="IT43" s="7"/>
      <c r="IU43" s="2" t="s">
        <v>358</v>
      </c>
      <c r="IV43" s="2" t="s">
        <v>145</v>
      </c>
      <c r="IW43" s="2" t="s">
        <v>148</v>
      </c>
      <c r="IX43" s="2" t="s">
        <v>148</v>
      </c>
      <c r="IY43" s="2" t="s">
        <v>160</v>
      </c>
      <c r="IZ43" s="2" t="s">
        <v>160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184</v>
      </c>
      <c r="JV43" s="2" t="s">
        <v>145</v>
      </c>
      <c r="JW43" s="2" t="s">
        <v>148</v>
      </c>
      <c r="JX43" s="2" t="s">
        <v>148</v>
      </c>
      <c r="JY43" s="2" t="s">
        <v>160</v>
      </c>
      <c r="JZ43" s="2" t="s">
        <v>160</v>
      </c>
      <c r="KA43" s="2" t="s">
        <v>148</v>
      </c>
      <c r="KB43" s="4"/>
      <c r="KC43" s="8"/>
      <c r="KD43" s="4"/>
      <c r="KE43" s="8"/>
      <c r="KF43" s="7"/>
      <c r="KG43" s="7"/>
      <c r="KH43" s="2" t="s">
        <v>157</v>
      </c>
      <c r="KI43" s="2" t="s">
        <v>170</v>
      </c>
      <c r="KJ43" s="2" t="s">
        <v>359</v>
      </c>
      <c r="KK43" s="2" t="s">
        <v>622</v>
      </c>
      <c r="KL43" s="2" t="s">
        <v>160</v>
      </c>
      <c r="KM43" s="2" t="s">
        <v>160</v>
      </c>
      <c r="KN43" s="2" t="s">
        <v>148</v>
      </c>
      <c r="KO43" s="4"/>
      <c r="KP43" s="8"/>
      <c r="KQ43" s="4"/>
      <c r="KR43" s="8"/>
      <c r="KS43" s="7"/>
      <c r="KT43" s="7"/>
      <c r="KU43" s="2" t="s">
        <v>184</v>
      </c>
      <c r="KV43" s="2" t="s">
        <v>145</v>
      </c>
      <c r="KW43" s="2" t="s">
        <v>148</v>
      </c>
      <c r="KX43" s="2" t="s">
        <v>148</v>
      </c>
      <c r="KY43" s="2" t="s">
        <v>160</v>
      </c>
      <c r="KZ43" s="2" t="s">
        <v>160</v>
      </c>
      <c r="LA43" s="2" t="s">
        <v>148</v>
      </c>
      <c r="LB43" s="4"/>
      <c r="LC43" s="8"/>
      <c r="LD43" s="4"/>
      <c r="LE43" s="8"/>
      <c r="LF43" s="7"/>
      <c r="LG43" s="7"/>
      <c r="LH43" s="2" t="s">
        <v>157</v>
      </c>
      <c r="LI43" s="2" t="s">
        <v>145</v>
      </c>
      <c r="LJ43" s="2" t="s">
        <v>242</v>
      </c>
      <c r="LK43" s="2" t="s">
        <v>533</v>
      </c>
      <c r="LL43" s="2" t="s">
        <v>160</v>
      </c>
      <c r="LM43" s="2" t="s">
        <v>160</v>
      </c>
      <c r="LN43" s="2" t="s">
        <v>148</v>
      </c>
      <c r="LO43" s="4"/>
      <c r="LP43" s="8"/>
      <c r="LQ43" s="4"/>
      <c r="LR43" s="8"/>
      <c r="LS43" s="7"/>
      <c r="LT43" s="7"/>
      <c r="LU43" s="2" t="s">
        <v>184</v>
      </c>
      <c r="LV43" s="2" t="s">
        <v>145</v>
      </c>
      <c r="LW43" s="2" t="s">
        <v>148</v>
      </c>
      <c r="LX43" s="2" t="s">
        <v>148</v>
      </c>
      <c r="LY43" s="2" t="s">
        <v>160</v>
      </c>
      <c r="LZ43" s="2" t="s">
        <v>160</v>
      </c>
      <c r="MA43" s="2" t="s">
        <v>148</v>
      </c>
      <c r="MB43" s="4"/>
      <c r="MC43" s="8"/>
      <c r="MD43" s="4"/>
      <c r="ME43" s="8"/>
      <c r="MF43" s="7"/>
      <c r="MG43" s="7"/>
      <c r="MH43" s="2" t="s">
        <v>184</v>
      </c>
      <c r="MI43" s="2" t="s">
        <v>145</v>
      </c>
      <c r="MJ43" s="2" t="s">
        <v>148</v>
      </c>
      <c r="MK43" s="2" t="s">
        <v>148</v>
      </c>
      <c r="ML43" s="2" t="s">
        <v>160</v>
      </c>
      <c r="MM43" s="2" t="s">
        <v>160</v>
      </c>
      <c r="MN43" s="2" t="s">
        <v>148</v>
      </c>
      <c r="MO43" s="4"/>
      <c r="MP43" s="8"/>
      <c r="MQ43" s="4"/>
      <c r="MR43" s="8"/>
      <c r="MS43" s="7"/>
      <c r="MT43" s="7"/>
      <c r="MU43" s="2" t="s">
        <v>233</v>
      </c>
      <c r="MV43" s="2" t="s">
        <v>170</v>
      </c>
      <c r="MW43" s="2" t="s">
        <v>148</v>
      </c>
      <c r="MX43" s="2" t="s">
        <v>148</v>
      </c>
      <c r="MY43" s="2" t="s">
        <v>160</v>
      </c>
      <c r="MZ43" s="2" t="s">
        <v>160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184</v>
      </c>
      <c r="NV43" s="2" t="s">
        <v>145</v>
      </c>
      <c r="NW43" s="2" t="s">
        <v>148</v>
      </c>
      <c r="NX43" s="2" t="s">
        <v>148</v>
      </c>
      <c r="NY43" s="2" t="s">
        <v>160</v>
      </c>
      <c r="NZ43" s="2" t="s">
        <v>160</v>
      </c>
      <c r="OA43" s="2" t="s">
        <v>148</v>
      </c>
      <c r="OB43" s="4"/>
      <c r="OC43" s="8"/>
      <c r="OD43" s="4"/>
      <c r="OE43" s="8"/>
      <c r="OF43" s="7"/>
      <c r="OG43" s="7"/>
      <c r="OH43" s="2" t="s">
        <v>184</v>
      </c>
      <c r="OI43" s="2" t="s">
        <v>170</v>
      </c>
      <c r="OJ43" s="2" t="s">
        <v>148</v>
      </c>
      <c r="OK43" s="2" t="s">
        <v>148</v>
      </c>
      <c r="OL43" s="2" t="s">
        <v>160</v>
      </c>
      <c r="OM43" s="2" t="s">
        <v>160</v>
      </c>
      <c r="ON43" s="2" t="s">
        <v>148</v>
      </c>
      <c r="OO43" s="4"/>
      <c r="OP43" s="8"/>
      <c r="OQ43" s="4"/>
      <c r="OR43" s="8"/>
      <c r="OS43" s="7"/>
      <c r="OT43" s="7"/>
      <c r="OU43" s="2" t="s">
        <v>157</v>
      </c>
      <c r="OV43" s="2" t="s">
        <v>170</v>
      </c>
      <c r="OW43" s="2" t="s">
        <v>682</v>
      </c>
      <c r="OX43" s="2" t="s">
        <v>683</v>
      </c>
      <c r="OY43" s="2" t="s">
        <v>160</v>
      </c>
      <c r="OZ43" s="2" t="s">
        <v>160</v>
      </c>
      <c r="PA43" s="2" t="s">
        <v>283</v>
      </c>
      <c r="PB43" s="4"/>
      <c r="PC43" s="8"/>
      <c r="PD43" s="4"/>
      <c r="PE43" s="8"/>
      <c r="PF43" s="7"/>
      <c r="PG43" s="7"/>
      <c r="PH43" s="2" t="s">
        <v>184</v>
      </c>
      <c r="PI43" s="2" t="s">
        <v>145</v>
      </c>
      <c r="PJ43" s="2" t="s">
        <v>148</v>
      </c>
      <c r="PK43" s="2" t="s">
        <v>148</v>
      </c>
      <c r="PL43" s="2" t="s">
        <v>160</v>
      </c>
      <c r="PM43" s="2" t="s">
        <v>160</v>
      </c>
      <c r="PN43" s="2" t="s">
        <v>148</v>
      </c>
      <c r="PO43" s="4"/>
      <c r="PP43" s="8"/>
      <c r="PQ43" s="4"/>
      <c r="PR43" s="8"/>
      <c r="PS43" s="7"/>
      <c r="PT43" s="7"/>
      <c r="PU43" s="2" t="s">
        <v>233</v>
      </c>
      <c r="PV43" s="2" t="s">
        <v>145</v>
      </c>
      <c r="PW43" s="2" t="s">
        <v>148</v>
      </c>
      <c r="PX43" s="2" t="s">
        <v>148</v>
      </c>
      <c r="PY43" s="2" t="s">
        <v>160</v>
      </c>
      <c r="PZ43" s="2" t="s">
        <v>160</v>
      </c>
      <c r="QA43" s="2" t="s">
        <v>148</v>
      </c>
      <c r="QB43" s="4"/>
      <c r="QC43" s="8"/>
      <c r="QD43" s="4"/>
      <c r="QE43" s="8"/>
      <c r="QF43" s="7"/>
      <c r="QG43" s="7"/>
      <c r="QH43" s="2" t="s">
        <v>157</v>
      </c>
      <c r="QI43" s="2" t="s">
        <v>170</v>
      </c>
      <c r="QJ43" s="2" t="s">
        <v>192</v>
      </c>
      <c r="QK43" s="2" t="s">
        <v>333</v>
      </c>
      <c r="QL43" s="2" t="s">
        <v>160</v>
      </c>
      <c r="QM43" s="2" t="s">
        <v>160</v>
      </c>
      <c r="QN43" s="2" t="s">
        <v>148</v>
      </c>
      <c r="QO43" s="4">
        <v>1</v>
      </c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684</v>
      </c>
      <c r="B44" s="2" t="s">
        <v>137</v>
      </c>
      <c r="C44" s="2" t="s">
        <v>138</v>
      </c>
      <c r="D44" s="2" t="s">
        <v>642</v>
      </c>
      <c r="E44" s="2" t="s">
        <v>643</v>
      </c>
      <c r="F44" s="2" t="s">
        <v>335</v>
      </c>
      <c r="G44" s="2" t="s">
        <v>148</v>
      </c>
      <c r="H44" s="2" t="s">
        <v>148</v>
      </c>
      <c r="I44" s="2" t="s">
        <v>685</v>
      </c>
      <c r="J44" s="2" t="s">
        <v>686</v>
      </c>
      <c r="K44" s="2" t="s">
        <v>216</v>
      </c>
      <c r="L44" s="3">
        <v>19.8</v>
      </c>
      <c r="M44" s="3">
        <v>20.79</v>
      </c>
      <c r="N44" s="3">
        <v>44.99</v>
      </c>
      <c r="O44" s="2" t="s">
        <v>687</v>
      </c>
      <c r="P44" s="2" t="s">
        <v>575</v>
      </c>
      <c r="Q44" s="2" t="s">
        <v>147</v>
      </c>
      <c r="R44" s="2" t="s">
        <v>148</v>
      </c>
      <c r="S44" s="2" t="s">
        <v>688</v>
      </c>
      <c r="T44" s="2" t="s">
        <v>148</v>
      </c>
      <c r="U44" s="2" t="s">
        <v>596</v>
      </c>
      <c r="V44" s="2" t="s">
        <v>577</v>
      </c>
      <c r="W44" s="2" t="s">
        <v>689</v>
      </c>
      <c r="X44" s="2" t="s">
        <v>148</v>
      </c>
      <c r="Y44" s="2" t="s">
        <v>340</v>
      </c>
      <c r="Z44" s="4"/>
      <c r="AA44" s="4">
        <f>=ROUNDDOWN({0},0)</f>
      </c>
      <c r="AB44" s="5">
        <v>0.6</v>
      </c>
      <c r="AC44" s="2" t="s">
        <v>148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5</v>
      </c>
      <c r="AS44" s="8">
        <v>115.96</v>
      </c>
      <c r="AT44" s="7">
        <v>-1</v>
      </c>
      <c r="AU44" s="7">
        <v>-1</v>
      </c>
      <c r="AV44" s="4"/>
      <c r="AW44" s="8"/>
      <c r="AX44" s="4">
        <v>5</v>
      </c>
      <c r="AY44" s="8">
        <v>115.96</v>
      </c>
      <c r="AZ44" s="7">
        <v>-1</v>
      </c>
      <c r="BA44" s="7">
        <v>-1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690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170</v>
      </c>
      <c r="BW44" s="2" t="s">
        <v>342</v>
      </c>
      <c r="BX44" s="2" t="s">
        <v>343</v>
      </c>
      <c r="BY44" s="2" t="s">
        <v>283</v>
      </c>
      <c r="BZ44" s="2" t="s">
        <v>160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170</v>
      </c>
      <c r="CJ44" s="2" t="s">
        <v>344</v>
      </c>
      <c r="CK44" s="2" t="s">
        <v>525</v>
      </c>
      <c r="CL44" s="2" t="s">
        <v>160</v>
      </c>
      <c r="CM44" s="2" t="s">
        <v>160</v>
      </c>
      <c r="CN44" s="2" t="s">
        <v>148</v>
      </c>
      <c r="CO44" s="4"/>
      <c r="CP44" s="8"/>
      <c r="CQ44" s="4">
        <v>2</v>
      </c>
      <c r="CR44" s="8">
        <v>41.14</v>
      </c>
      <c r="CS44" s="7">
        <v>-1</v>
      </c>
      <c r="CT44" s="7">
        <v>-1</v>
      </c>
      <c r="CU44" s="2" t="s">
        <v>157</v>
      </c>
      <c r="CV44" s="2" t="s">
        <v>170</v>
      </c>
      <c r="CW44" s="2" t="s">
        <v>342</v>
      </c>
      <c r="CX44" s="2" t="s">
        <v>369</v>
      </c>
      <c r="CY44" s="2" t="s">
        <v>160</v>
      </c>
      <c r="CZ44" s="2" t="s">
        <v>160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170</v>
      </c>
      <c r="DJ44" s="2" t="s">
        <v>342</v>
      </c>
      <c r="DK44" s="2" t="s">
        <v>370</v>
      </c>
      <c r="DL44" s="2" t="s">
        <v>160</v>
      </c>
      <c r="DM44" s="2" t="s">
        <v>160</v>
      </c>
      <c r="DN44" s="2" t="s">
        <v>148</v>
      </c>
      <c r="DO44" s="4"/>
      <c r="DP44" s="8"/>
      <c r="DQ44" s="4"/>
      <c r="DR44" s="8"/>
      <c r="DS44" s="7"/>
      <c r="DT44" s="7"/>
      <c r="DU44" s="2" t="s">
        <v>157</v>
      </c>
      <c r="DV44" s="2" t="s">
        <v>170</v>
      </c>
      <c r="DW44" s="2" t="s">
        <v>348</v>
      </c>
      <c r="DX44" s="2" t="s">
        <v>349</v>
      </c>
      <c r="DY44" s="2" t="s">
        <v>160</v>
      </c>
      <c r="DZ44" s="2" t="s">
        <v>160</v>
      </c>
      <c r="EA44" s="2" t="s">
        <v>148</v>
      </c>
      <c r="EB44" s="4"/>
      <c r="EC44" s="8"/>
      <c r="ED44" s="4"/>
      <c r="EE44" s="8"/>
      <c r="EF44" s="7"/>
      <c r="EG44" s="7"/>
      <c r="EH44" s="2" t="s">
        <v>191</v>
      </c>
      <c r="EI44" s="2" t="s">
        <v>170</v>
      </c>
      <c r="EJ44" s="2" t="s">
        <v>678</v>
      </c>
      <c r="EK44" s="2" t="s">
        <v>622</v>
      </c>
      <c r="EL44" s="2" t="s">
        <v>160</v>
      </c>
      <c r="EM44" s="2" t="s">
        <v>160</v>
      </c>
      <c r="EN44" s="2" t="s">
        <v>148</v>
      </c>
      <c r="EO44" s="4"/>
      <c r="EP44" s="8"/>
      <c r="EQ44" s="4">
        <v>3</v>
      </c>
      <c r="ER44" s="8">
        <v>74.82</v>
      </c>
      <c r="ES44" s="7">
        <v>-1</v>
      </c>
      <c r="ET44" s="7">
        <v>-1</v>
      </c>
      <c r="EU44" s="2" t="s">
        <v>157</v>
      </c>
      <c r="EV44" s="2" t="s">
        <v>170</v>
      </c>
      <c r="EW44" s="2" t="s">
        <v>148</v>
      </c>
      <c r="EX44" s="2" t="s">
        <v>691</v>
      </c>
      <c r="EY44" s="2" t="s">
        <v>160</v>
      </c>
      <c r="EZ44" s="2" t="s">
        <v>160</v>
      </c>
      <c r="FA44" s="2" t="s">
        <v>148</v>
      </c>
      <c r="FB44" s="4"/>
      <c r="FC44" s="8"/>
      <c r="FD44" s="4"/>
      <c r="FE44" s="8"/>
      <c r="FF44" s="7"/>
      <c r="FG44" s="7"/>
      <c r="FH44" s="2" t="s">
        <v>233</v>
      </c>
      <c r="FI44" s="2" t="s">
        <v>170</v>
      </c>
      <c r="FJ44" s="2" t="s">
        <v>148</v>
      </c>
      <c r="FK44" s="2" t="s">
        <v>148</v>
      </c>
      <c r="FL44" s="2" t="s">
        <v>160</v>
      </c>
      <c r="FM44" s="2" t="s">
        <v>160</v>
      </c>
      <c r="FN44" s="2" t="s">
        <v>148</v>
      </c>
      <c r="FO44" s="4"/>
      <c r="FP44" s="8"/>
      <c r="FQ44" s="4"/>
      <c r="FR44" s="8"/>
      <c r="FS44" s="7"/>
      <c r="FT44" s="7"/>
      <c r="FU44" s="2" t="s">
        <v>157</v>
      </c>
      <c r="FV44" s="2" t="s">
        <v>170</v>
      </c>
      <c r="FW44" s="2" t="s">
        <v>353</v>
      </c>
      <c r="FX44" s="2" t="s">
        <v>354</v>
      </c>
      <c r="FY44" s="2" t="s">
        <v>160</v>
      </c>
      <c r="FZ44" s="2" t="s">
        <v>160</v>
      </c>
      <c r="GA44" s="2" t="s">
        <v>148</v>
      </c>
      <c r="GB44" s="4"/>
      <c r="GC44" s="8"/>
      <c r="GD44" s="4"/>
      <c r="GE44" s="8"/>
      <c r="GF44" s="7"/>
      <c r="GG44" s="7"/>
      <c r="GH44" s="2" t="s">
        <v>157</v>
      </c>
      <c r="GI44" s="2" t="s">
        <v>170</v>
      </c>
      <c r="GJ44" s="2" t="s">
        <v>342</v>
      </c>
      <c r="GK44" s="2" t="s">
        <v>369</v>
      </c>
      <c r="GL44" s="2" t="s">
        <v>160</v>
      </c>
      <c r="GM44" s="2" t="s">
        <v>160</v>
      </c>
      <c r="GN44" s="2" t="s">
        <v>148</v>
      </c>
      <c r="GO44" s="4"/>
      <c r="GP44" s="8"/>
      <c r="GQ44" s="4"/>
      <c r="GR44" s="8"/>
      <c r="GS44" s="7"/>
      <c r="GT44" s="7"/>
      <c r="GU44" s="2" t="s">
        <v>186</v>
      </c>
      <c r="GV44" s="2" t="s">
        <v>170</v>
      </c>
      <c r="GW44" s="2" t="s">
        <v>148</v>
      </c>
      <c r="GX44" s="2" t="s">
        <v>148</v>
      </c>
      <c r="GY44" s="2" t="s">
        <v>160</v>
      </c>
      <c r="GZ44" s="2" t="s">
        <v>160</v>
      </c>
      <c r="HA44" s="2" t="s">
        <v>148</v>
      </c>
      <c r="HB44" s="4"/>
      <c r="HC44" s="8"/>
      <c r="HD44" s="4"/>
      <c r="HE44" s="8"/>
      <c r="HF44" s="7"/>
      <c r="HG44" s="7"/>
      <c r="HH44" s="2" t="s">
        <v>233</v>
      </c>
      <c r="HI44" s="2" t="s">
        <v>170</v>
      </c>
      <c r="HJ44" s="2" t="s">
        <v>356</v>
      </c>
      <c r="HK44" s="2" t="s">
        <v>148</v>
      </c>
      <c r="HL44" s="2" t="s">
        <v>160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157</v>
      </c>
      <c r="II44" s="2" t="s">
        <v>170</v>
      </c>
      <c r="IJ44" s="2" t="s">
        <v>181</v>
      </c>
      <c r="IK44" s="2" t="s">
        <v>289</v>
      </c>
      <c r="IL44" s="2" t="s">
        <v>160</v>
      </c>
      <c r="IM44" s="2" t="s">
        <v>160</v>
      </c>
      <c r="IN44" s="2" t="s">
        <v>148</v>
      </c>
      <c r="IO44" s="4"/>
      <c r="IP44" s="8"/>
      <c r="IQ44" s="4"/>
      <c r="IR44" s="8"/>
      <c r="IS44" s="7"/>
      <c r="IT44" s="7"/>
      <c r="IU44" s="2" t="s">
        <v>358</v>
      </c>
      <c r="IV44" s="2" t="s">
        <v>170</v>
      </c>
      <c r="IW44" s="2" t="s">
        <v>148</v>
      </c>
      <c r="IX44" s="2" t="s">
        <v>148</v>
      </c>
      <c r="IY44" s="2" t="s">
        <v>160</v>
      </c>
      <c r="IZ44" s="2" t="s">
        <v>160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184</v>
      </c>
      <c r="JV44" s="2" t="s">
        <v>170</v>
      </c>
      <c r="JW44" s="2" t="s">
        <v>148</v>
      </c>
      <c r="JX44" s="2" t="s">
        <v>148</v>
      </c>
      <c r="JY44" s="2" t="s">
        <v>160</v>
      </c>
      <c r="JZ44" s="2" t="s">
        <v>160</v>
      </c>
      <c r="KA44" s="2" t="s">
        <v>148</v>
      </c>
      <c r="KB44" s="4"/>
      <c r="KC44" s="8"/>
      <c r="KD44" s="4"/>
      <c r="KE44" s="8"/>
      <c r="KF44" s="7"/>
      <c r="KG44" s="7"/>
      <c r="KH44" s="2" t="s">
        <v>157</v>
      </c>
      <c r="KI44" s="2" t="s">
        <v>170</v>
      </c>
      <c r="KJ44" s="2" t="s">
        <v>359</v>
      </c>
      <c r="KK44" s="2" t="s">
        <v>622</v>
      </c>
      <c r="KL44" s="2" t="s">
        <v>160</v>
      </c>
      <c r="KM44" s="2" t="s">
        <v>160</v>
      </c>
      <c r="KN44" s="2" t="s">
        <v>148</v>
      </c>
      <c r="KO44" s="4"/>
      <c r="KP44" s="8"/>
      <c r="KQ44" s="4"/>
      <c r="KR44" s="8"/>
      <c r="KS44" s="7"/>
      <c r="KT44" s="7"/>
      <c r="KU44" s="2" t="s">
        <v>184</v>
      </c>
      <c r="KV44" s="2" t="s">
        <v>170</v>
      </c>
      <c r="KW44" s="2" t="s">
        <v>148</v>
      </c>
      <c r="KX44" s="2" t="s">
        <v>148</v>
      </c>
      <c r="KY44" s="2" t="s">
        <v>160</v>
      </c>
      <c r="KZ44" s="2" t="s">
        <v>160</v>
      </c>
      <c r="LA44" s="2" t="s">
        <v>148</v>
      </c>
      <c r="LB44" s="4"/>
      <c r="LC44" s="8"/>
      <c r="LD44" s="4"/>
      <c r="LE44" s="8"/>
      <c r="LF44" s="7"/>
      <c r="LG44" s="7"/>
      <c r="LH44" s="2" t="s">
        <v>157</v>
      </c>
      <c r="LI44" s="2" t="s">
        <v>170</v>
      </c>
      <c r="LJ44" s="2" t="s">
        <v>692</v>
      </c>
      <c r="LK44" s="2" t="s">
        <v>533</v>
      </c>
      <c r="LL44" s="2" t="s">
        <v>160</v>
      </c>
      <c r="LM44" s="2" t="s">
        <v>160</v>
      </c>
      <c r="LN44" s="2" t="s">
        <v>148</v>
      </c>
      <c r="LO44" s="4"/>
      <c r="LP44" s="8"/>
      <c r="LQ44" s="4"/>
      <c r="LR44" s="8"/>
      <c r="LS44" s="7"/>
      <c r="LT44" s="7"/>
      <c r="LU44" s="2" t="s">
        <v>184</v>
      </c>
      <c r="LV44" s="2" t="s">
        <v>170</v>
      </c>
      <c r="LW44" s="2" t="s">
        <v>148</v>
      </c>
      <c r="LX44" s="2" t="s">
        <v>148</v>
      </c>
      <c r="LY44" s="2" t="s">
        <v>160</v>
      </c>
      <c r="LZ44" s="2" t="s">
        <v>160</v>
      </c>
      <c r="MA44" s="2" t="s">
        <v>148</v>
      </c>
      <c r="MB44" s="4"/>
      <c r="MC44" s="8"/>
      <c r="MD44" s="4"/>
      <c r="ME44" s="8"/>
      <c r="MF44" s="7"/>
      <c r="MG44" s="7"/>
      <c r="MH44" s="2" t="s">
        <v>184</v>
      </c>
      <c r="MI44" s="2" t="s">
        <v>170</v>
      </c>
      <c r="MJ44" s="2" t="s">
        <v>148</v>
      </c>
      <c r="MK44" s="2" t="s">
        <v>148</v>
      </c>
      <c r="ML44" s="2" t="s">
        <v>160</v>
      </c>
      <c r="MM44" s="2" t="s">
        <v>160</v>
      </c>
      <c r="MN44" s="2" t="s">
        <v>148</v>
      </c>
      <c r="MO44" s="4"/>
      <c r="MP44" s="8"/>
      <c r="MQ44" s="4"/>
      <c r="MR44" s="8"/>
      <c r="MS44" s="7"/>
      <c r="MT44" s="7"/>
      <c r="MU44" s="2" t="s">
        <v>233</v>
      </c>
      <c r="MV44" s="2" t="s">
        <v>170</v>
      </c>
      <c r="MW44" s="2" t="s">
        <v>148</v>
      </c>
      <c r="MX44" s="2" t="s">
        <v>148</v>
      </c>
      <c r="MY44" s="2" t="s">
        <v>160</v>
      </c>
      <c r="MZ44" s="2" t="s">
        <v>160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184</v>
      </c>
      <c r="NV44" s="2" t="s">
        <v>170</v>
      </c>
      <c r="NW44" s="2" t="s">
        <v>148</v>
      </c>
      <c r="NX44" s="2" t="s">
        <v>148</v>
      </c>
      <c r="NY44" s="2" t="s">
        <v>160</v>
      </c>
      <c r="NZ44" s="2" t="s">
        <v>160</v>
      </c>
      <c r="OA44" s="2" t="s">
        <v>148</v>
      </c>
      <c r="OB44" s="4"/>
      <c r="OC44" s="8"/>
      <c r="OD44" s="4"/>
      <c r="OE44" s="8"/>
      <c r="OF44" s="7"/>
      <c r="OG44" s="7"/>
      <c r="OH44" s="2" t="s">
        <v>184</v>
      </c>
      <c r="OI44" s="2" t="s">
        <v>170</v>
      </c>
      <c r="OJ44" s="2" t="s">
        <v>148</v>
      </c>
      <c r="OK44" s="2" t="s">
        <v>148</v>
      </c>
      <c r="OL44" s="2" t="s">
        <v>160</v>
      </c>
      <c r="OM44" s="2" t="s">
        <v>160</v>
      </c>
      <c r="ON44" s="2" t="s">
        <v>148</v>
      </c>
      <c r="OO44" s="4"/>
      <c r="OP44" s="8"/>
      <c r="OQ44" s="4"/>
      <c r="OR44" s="8"/>
      <c r="OS44" s="7"/>
      <c r="OT44" s="7"/>
      <c r="OU44" s="2" t="s">
        <v>157</v>
      </c>
      <c r="OV44" s="2" t="s">
        <v>170</v>
      </c>
      <c r="OW44" s="2" t="s">
        <v>332</v>
      </c>
      <c r="OX44" s="2" t="s">
        <v>470</v>
      </c>
      <c r="OY44" s="2" t="s">
        <v>160</v>
      </c>
      <c r="OZ44" s="2" t="s">
        <v>160</v>
      </c>
      <c r="PA44" s="2" t="s">
        <v>148</v>
      </c>
      <c r="PB44" s="4"/>
      <c r="PC44" s="8"/>
      <c r="PD44" s="4"/>
      <c r="PE44" s="8"/>
      <c r="PF44" s="7"/>
      <c r="PG44" s="7"/>
      <c r="PH44" s="2" t="s">
        <v>184</v>
      </c>
      <c r="PI44" s="2" t="s">
        <v>170</v>
      </c>
      <c r="PJ44" s="2" t="s">
        <v>148</v>
      </c>
      <c r="PK44" s="2" t="s">
        <v>148</v>
      </c>
      <c r="PL44" s="2" t="s">
        <v>160</v>
      </c>
      <c r="PM44" s="2" t="s">
        <v>160</v>
      </c>
      <c r="PN44" s="2" t="s">
        <v>148</v>
      </c>
      <c r="PO44" s="4"/>
      <c r="PP44" s="8"/>
      <c r="PQ44" s="4"/>
      <c r="PR44" s="8"/>
      <c r="PS44" s="7"/>
      <c r="PT44" s="7"/>
      <c r="PU44" s="2" t="s">
        <v>233</v>
      </c>
      <c r="PV44" s="2" t="s">
        <v>170</v>
      </c>
      <c r="PW44" s="2" t="s">
        <v>148</v>
      </c>
      <c r="PX44" s="2" t="s">
        <v>148</v>
      </c>
      <c r="PY44" s="2" t="s">
        <v>160</v>
      </c>
      <c r="PZ44" s="2" t="s">
        <v>160</v>
      </c>
      <c r="QA44" s="2" t="s">
        <v>148</v>
      </c>
      <c r="QB44" s="4"/>
      <c r="QC44" s="8"/>
      <c r="QD44" s="4"/>
      <c r="QE44" s="8"/>
      <c r="QF44" s="7"/>
      <c r="QG44" s="7"/>
      <c r="QH44" s="2" t="s">
        <v>157</v>
      </c>
      <c r="QI44" s="2" t="s">
        <v>170</v>
      </c>
      <c r="QJ44" s="2" t="s">
        <v>192</v>
      </c>
      <c r="QK44" s="2" t="s">
        <v>148</v>
      </c>
      <c r="QL44" s="2" t="s">
        <v>160</v>
      </c>
      <c r="QM44" s="2" t="s">
        <v>160</v>
      </c>
      <c r="QN44" s="2" t="s">
        <v>148</v>
      </c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16" t="s">
        <v>693</v>
      </c>
      <c r="B45" s="9" t="s">
        <v>148</v>
      </c>
      <c r="C45" s="9" t="s">
        <v>148</v>
      </c>
      <c r="D45" s="9" t="s">
        <v>148</v>
      </c>
      <c r="E45" s="9" t="s">
        <v>148</v>
      </c>
      <c r="F45" s="9" t="s">
        <v>148</v>
      </c>
      <c r="G45" s="9" t="s">
        <v>148</v>
      </c>
      <c r="H45" s="9" t="s">
        <v>148</v>
      </c>
      <c r="I45" s="9" t="s">
        <v>148</v>
      </c>
      <c r="J45" s="9" t="s">
        <v>148</v>
      </c>
      <c r="K45" s="9" t="s">
        <v>148</v>
      </c>
      <c r="L45" s="10"/>
      <c r="M45" s="10"/>
      <c r="N45" s="10"/>
      <c r="O45" s="9" t="s">
        <v>148</v>
      </c>
      <c r="P45" s="9" t="s">
        <v>148</v>
      </c>
      <c r="Q45" s="9" t="s">
        <v>148</v>
      </c>
      <c r="R45" s="9" t="s">
        <v>148</v>
      </c>
      <c r="S45" s="9" t="s">
        <v>148</v>
      </c>
      <c r="T45" s="9" t="s">
        <v>148</v>
      </c>
      <c r="U45" s="9" t="s">
        <v>148</v>
      </c>
      <c r="V45" s="9" t="s">
        <v>148</v>
      </c>
      <c r="W45" s="9" t="s">
        <v>148</v>
      </c>
      <c r="X45" s="9" t="s">
        <v>148</v>
      </c>
      <c r="Y45" s="9" t="s">
        <v>148</v>
      </c>
      <c r="Z45" s="11">
        <v>4066</v>
      </c>
      <c r="AA45" s="11">
        <f>=ROUNDDOWN({0},0)</f>
      </c>
      <c r="AB45" s="12">
        <v>144.6</v>
      </c>
      <c r="AC45" s="9" t="s">
        <v>148</v>
      </c>
      <c r="AD45" s="11"/>
      <c r="AE45" s="11">
        <v>2274</v>
      </c>
      <c r="AF45" s="13"/>
      <c r="AG45" s="13"/>
      <c r="AH45" s="14"/>
      <c r="AI45" s="11"/>
      <c r="AJ45" s="11">
        <f>=ROUNDDOWN({0},0)</f>
      </c>
      <c r="AK45" s="12"/>
      <c r="AL45" s="9" t="s">
        <v>148</v>
      </c>
      <c r="AM45" s="11"/>
      <c r="AN45" s="11"/>
      <c r="AO45" s="14"/>
      <c r="AP45" s="11">
        <v>105</v>
      </c>
      <c r="AQ45" s="15">
        <v>6893.02</v>
      </c>
      <c r="AR45" s="11">
        <v>163</v>
      </c>
      <c r="AS45" s="15">
        <v>10928.54</v>
      </c>
      <c r="AT45" s="14">
        <v>-0.3558</v>
      </c>
      <c r="AU45" s="14">
        <v>-0.3693</v>
      </c>
      <c r="AV45" s="11">
        <v>105</v>
      </c>
      <c r="AW45" s="15">
        <v>6893.02</v>
      </c>
      <c r="AX45" s="11">
        <v>163</v>
      </c>
      <c r="AY45" s="15">
        <v>10928.54</v>
      </c>
      <c r="AZ45" s="14">
        <v>-0.3558</v>
      </c>
      <c r="BA45" s="14">
        <v>-0.3693</v>
      </c>
      <c r="BB45" s="14"/>
      <c r="BC45" s="11">
        <v>105</v>
      </c>
      <c r="BD45" s="15">
        <v>6893.02</v>
      </c>
      <c r="BE45" s="11">
        <v>163</v>
      </c>
      <c r="BF45" s="15">
        <v>10928.54</v>
      </c>
      <c r="BG45" s="14">
        <v>-0.3558</v>
      </c>
      <c r="BH45" s="14">
        <v>-0.3693</v>
      </c>
      <c r="BI45" s="14"/>
      <c r="BJ45" s="11"/>
      <c r="BK45" s="15"/>
      <c r="BL45" s="9" t="s">
        <v>148</v>
      </c>
      <c r="BM45" s="14"/>
      <c r="BN45" s="14"/>
      <c r="BO45" s="11">
        <v>31</v>
      </c>
      <c r="BP45" s="15">
        <v>2024.33</v>
      </c>
      <c r="BQ45" s="11">
        <v>35</v>
      </c>
      <c r="BR45" s="15">
        <v>2366.64</v>
      </c>
      <c r="BS45" s="14">
        <v>-0.1143</v>
      </c>
      <c r="BT45" s="14">
        <v>-0.1446</v>
      </c>
      <c r="BU45" s="9" t="s">
        <v>148</v>
      </c>
      <c r="BV45" s="9" t="s">
        <v>148</v>
      </c>
      <c r="BW45" s="9" t="s">
        <v>148</v>
      </c>
      <c r="BX45" s="9" t="s">
        <v>148</v>
      </c>
      <c r="BY45" s="9" t="s">
        <v>148</v>
      </c>
      <c r="BZ45" s="9" t="s">
        <v>148</v>
      </c>
      <c r="CA45" s="9" t="s">
        <v>148</v>
      </c>
      <c r="CB45" s="11">
        <v>26</v>
      </c>
      <c r="CC45" s="15">
        <v>1978.29</v>
      </c>
      <c r="CD45" s="11">
        <v>35</v>
      </c>
      <c r="CE45" s="15">
        <v>2828.41</v>
      </c>
      <c r="CF45" s="14">
        <v>-0.2571</v>
      </c>
      <c r="CG45" s="14">
        <v>-0.3006</v>
      </c>
      <c r="CH45" s="9" t="s">
        <v>148</v>
      </c>
      <c r="CI45" s="9" t="s">
        <v>148</v>
      </c>
      <c r="CJ45" s="9" t="s">
        <v>148</v>
      </c>
      <c r="CK45" s="9" t="s">
        <v>148</v>
      </c>
      <c r="CL45" s="9" t="s">
        <v>148</v>
      </c>
      <c r="CM45" s="9" t="s">
        <v>148</v>
      </c>
      <c r="CN45" s="9" t="s">
        <v>148</v>
      </c>
      <c r="CO45" s="11">
        <v>15</v>
      </c>
      <c r="CP45" s="15">
        <v>870.46</v>
      </c>
      <c r="CQ45" s="11">
        <v>26</v>
      </c>
      <c r="CR45" s="15">
        <v>1488.35</v>
      </c>
      <c r="CS45" s="14">
        <v>-0.4231</v>
      </c>
      <c r="CT45" s="14">
        <v>-0.4152</v>
      </c>
      <c r="CU45" s="9" t="s">
        <v>148</v>
      </c>
      <c r="CV45" s="9" t="s">
        <v>148</v>
      </c>
      <c r="CW45" s="9" t="s">
        <v>148</v>
      </c>
      <c r="CX45" s="9" t="s">
        <v>148</v>
      </c>
      <c r="CY45" s="9" t="s">
        <v>148</v>
      </c>
      <c r="CZ45" s="9" t="s">
        <v>148</v>
      </c>
      <c r="DA45" s="9" t="s">
        <v>148</v>
      </c>
      <c r="DB45" s="11">
        <v>9</v>
      </c>
      <c r="DC45" s="15">
        <v>619.67</v>
      </c>
      <c r="DD45" s="11">
        <v>25</v>
      </c>
      <c r="DE45" s="15">
        <v>1545.23</v>
      </c>
      <c r="DF45" s="14">
        <v>-0.64</v>
      </c>
      <c r="DG45" s="14">
        <v>-0.599</v>
      </c>
      <c r="DH45" s="9" t="s">
        <v>148</v>
      </c>
      <c r="DI45" s="9" t="s">
        <v>148</v>
      </c>
      <c r="DJ45" s="9" t="s">
        <v>148</v>
      </c>
      <c r="DK45" s="9" t="s">
        <v>148</v>
      </c>
      <c r="DL45" s="9" t="s">
        <v>148</v>
      </c>
      <c r="DM45" s="9" t="s">
        <v>148</v>
      </c>
      <c r="DN45" s="9" t="s">
        <v>148</v>
      </c>
      <c r="DO45" s="11">
        <v>9</v>
      </c>
      <c r="DP45" s="15">
        <v>546.77</v>
      </c>
      <c r="DQ45" s="11">
        <v>7</v>
      </c>
      <c r="DR45" s="15">
        <v>564.41</v>
      </c>
      <c r="DS45" s="14">
        <v>0.2857</v>
      </c>
      <c r="DT45" s="14">
        <v>-0.0313</v>
      </c>
      <c r="DU45" s="9" t="s">
        <v>148</v>
      </c>
      <c r="DV45" s="9" t="s">
        <v>148</v>
      </c>
      <c r="DW45" s="9" t="s">
        <v>148</v>
      </c>
      <c r="DX45" s="9" t="s">
        <v>148</v>
      </c>
      <c r="DY45" s="9" t="s">
        <v>148</v>
      </c>
      <c r="DZ45" s="9" t="s">
        <v>148</v>
      </c>
      <c r="EA45" s="9" t="s">
        <v>148</v>
      </c>
      <c r="EB45" s="11">
        <v>8</v>
      </c>
      <c r="EC45" s="15">
        <v>471.53</v>
      </c>
      <c r="ED45" s="11">
        <v>6</v>
      </c>
      <c r="EE45" s="15">
        <v>111.66</v>
      </c>
      <c r="EF45" s="14">
        <v>0.3333</v>
      </c>
      <c r="EG45" s="14">
        <v>3.2229</v>
      </c>
      <c r="EH45" s="9" t="s">
        <v>148</v>
      </c>
      <c r="EI45" s="9" t="s">
        <v>148</v>
      </c>
      <c r="EJ45" s="9" t="s">
        <v>148</v>
      </c>
      <c r="EK45" s="9" t="s">
        <v>148</v>
      </c>
      <c r="EL45" s="9" t="s">
        <v>148</v>
      </c>
      <c r="EM45" s="9" t="s">
        <v>148</v>
      </c>
      <c r="EN45" s="9" t="s">
        <v>148</v>
      </c>
      <c r="EO45" s="11">
        <v>3</v>
      </c>
      <c r="EP45" s="15">
        <v>143.66</v>
      </c>
      <c r="EQ45" s="11">
        <v>25</v>
      </c>
      <c r="ER45" s="15">
        <v>1626.72</v>
      </c>
      <c r="ES45" s="14">
        <v>-0.88</v>
      </c>
      <c r="ET45" s="14">
        <v>-0.9117</v>
      </c>
      <c r="EU45" s="9" t="s">
        <v>148</v>
      </c>
      <c r="EV45" s="9" t="s">
        <v>148</v>
      </c>
      <c r="EW45" s="9" t="s">
        <v>148</v>
      </c>
      <c r="EX45" s="9" t="s">
        <v>148</v>
      </c>
      <c r="EY45" s="9" t="s">
        <v>148</v>
      </c>
      <c r="EZ45" s="9" t="s">
        <v>148</v>
      </c>
      <c r="FA45" s="9" t="s">
        <v>148</v>
      </c>
      <c r="FB45" s="11">
        <v>3</v>
      </c>
      <c r="FC45" s="15">
        <v>140.6</v>
      </c>
      <c r="FD45" s="11"/>
      <c r="FE45" s="15"/>
      <c r="FF45" s="14"/>
      <c r="FG45" s="14"/>
      <c r="FH45" s="9" t="s">
        <v>148</v>
      </c>
      <c r="FI45" s="9" t="s">
        <v>148</v>
      </c>
      <c r="FJ45" s="9" t="s">
        <v>148</v>
      </c>
      <c r="FK45" s="9" t="s">
        <v>148</v>
      </c>
      <c r="FL45" s="9" t="s">
        <v>148</v>
      </c>
      <c r="FM45" s="9" t="s">
        <v>148</v>
      </c>
      <c r="FN45" s="9" t="s">
        <v>148</v>
      </c>
      <c r="FO45" s="11">
        <v>1</v>
      </c>
      <c r="FP45" s="15">
        <v>97.71</v>
      </c>
      <c r="FQ45" s="11">
        <v>2</v>
      </c>
      <c r="FR45" s="15">
        <v>217.14</v>
      </c>
      <c r="FS45" s="14">
        <v>-0.5</v>
      </c>
      <c r="FT45" s="14">
        <v>-0.55</v>
      </c>
      <c r="FU45" s="9" t="s">
        <v>148</v>
      </c>
      <c r="FV45" s="9" t="s">
        <v>148</v>
      </c>
      <c r="FW45" s="9" t="s">
        <v>148</v>
      </c>
      <c r="FX45" s="9" t="s">
        <v>148</v>
      </c>
      <c r="FY45" s="9" t="s">
        <v>148</v>
      </c>
      <c r="FZ45" s="9" t="s">
        <v>148</v>
      </c>
      <c r="GA45" s="9" t="s">
        <v>148</v>
      </c>
      <c r="GB45" s="11"/>
      <c r="GC45" s="15"/>
      <c r="GD45" s="11">
        <v>2</v>
      </c>
      <c r="GE45" s="15">
        <v>179.98</v>
      </c>
      <c r="GF45" s="14">
        <v>-1</v>
      </c>
      <c r="GG45" s="14">
        <v>-1</v>
      </c>
      <c r="GH45" s="9" t="s">
        <v>148</v>
      </c>
      <c r="GI45" s="9" t="s">
        <v>148</v>
      </c>
      <c r="GJ45" s="9" t="s">
        <v>148</v>
      </c>
      <c r="GK45" s="9" t="s">
        <v>148</v>
      </c>
      <c r="GL45" s="9" t="s">
        <v>148</v>
      </c>
      <c r="GM45" s="9" t="s">
        <v>148</v>
      </c>
      <c r="GN45" s="9" t="s">
        <v>148</v>
      </c>
      <c r="GO45" s="11"/>
      <c r="GP45" s="15"/>
      <c r="GQ45" s="11"/>
      <c r="GR45" s="15"/>
      <c r="GS45" s="14"/>
      <c r="GT45" s="14"/>
      <c r="GU45" s="9" t="s">
        <v>148</v>
      </c>
      <c r="GV45" s="9" t="s">
        <v>148</v>
      </c>
      <c r="GW45" s="9" t="s">
        <v>148</v>
      </c>
      <c r="GX45" s="9" t="s">
        <v>148</v>
      </c>
      <c r="GY45" s="9" t="s">
        <v>148</v>
      </c>
      <c r="GZ45" s="9" t="s">
        <v>148</v>
      </c>
      <c r="HA45" s="9" t="s">
        <v>148</v>
      </c>
      <c r="HB45" s="11"/>
      <c r="HC45" s="15"/>
      <c r="HD45" s="11"/>
      <c r="HE45" s="15"/>
      <c r="HF45" s="14"/>
      <c r="HG45" s="14"/>
      <c r="HH45" s="9" t="s">
        <v>148</v>
      </c>
      <c r="HI45" s="9" t="s">
        <v>148</v>
      </c>
      <c r="HJ45" s="9" t="s">
        <v>148</v>
      </c>
      <c r="HK45" s="9" t="s">
        <v>148</v>
      </c>
      <c r="HL45" s="9" t="s">
        <v>148</v>
      </c>
      <c r="HM45" s="9" t="s">
        <v>148</v>
      </c>
      <c r="HN45" s="9" t="s">
        <v>148</v>
      </c>
      <c r="HO45" s="11"/>
      <c r="HP45" s="15"/>
      <c r="HQ45" s="11"/>
      <c r="HR45" s="15"/>
      <c r="HS45" s="14"/>
      <c r="HT45" s="14"/>
      <c r="HU45" s="9" t="s">
        <v>148</v>
      </c>
      <c r="HV45" s="9" t="s">
        <v>148</v>
      </c>
      <c r="HW45" s="9" t="s">
        <v>148</v>
      </c>
      <c r="HX45" s="9" t="s">
        <v>148</v>
      </c>
      <c r="HY45" s="9" t="s">
        <v>148</v>
      </c>
      <c r="HZ45" s="9" t="s">
        <v>148</v>
      </c>
      <c r="IA45" s="9" t="s">
        <v>148</v>
      </c>
      <c r="IB45" s="11"/>
      <c r="IC45" s="15"/>
      <c r="ID45" s="11"/>
      <c r="IE45" s="15"/>
      <c r="IF45" s="14"/>
      <c r="IG45" s="14"/>
      <c r="IH45" s="9" t="s">
        <v>148</v>
      </c>
      <c r="II45" s="9" t="s">
        <v>148</v>
      </c>
      <c r="IJ45" s="9" t="s">
        <v>148</v>
      </c>
      <c r="IK45" s="9" t="s">
        <v>148</v>
      </c>
      <c r="IL45" s="9" t="s">
        <v>148</v>
      </c>
      <c r="IM45" s="9" t="s">
        <v>148</v>
      </c>
      <c r="IN45" s="9" t="s">
        <v>148</v>
      </c>
      <c r="IO45" s="11"/>
      <c r="IP45" s="15"/>
      <c r="IQ45" s="11"/>
      <c r="IR45" s="15"/>
      <c r="IS45" s="14"/>
      <c r="IT45" s="14"/>
      <c r="IU45" s="9" t="s">
        <v>148</v>
      </c>
      <c r="IV45" s="9" t="s">
        <v>148</v>
      </c>
      <c r="IW45" s="9" t="s">
        <v>148</v>
      </c>
      <c r="IX45" s="9" t="s">
        <v>148</v>
      </c>
      <c r="IY45" s="9" t="s">
        <v>148</v>
      </c>
      <c r="IZ45" s="9" t="s">
        <v>148</v>
      </c>
      <c r="JA45" s="9" t="s">
        <v>148</v>
      </c>
      <c r="JB45" s="11"/>
      <c r="JC45" s="15"/>
      <c r="JD45" s="11"/>
      <c r="JE45" s="15"/>
      <c r="JF45" s="14"/>
      <c r="JG45" s="14"/>
      <c r="JH45" s="9" t="s">
        <v>148</v>
      </c>
      <c r="JI45" s="9" t="s">
        <v>148</v>
      </c>
      <c r="JJ45" s="9" t="s">
        <v>148</v>
      </c>
      <c r="JK45" s="9" t="s">
        <v>148</v>
      </c>
      <c r="JL45" s="9" t="s">
        <v>148</v>
      </c>
      <c r="JM45" s="9" t="s">
        <v>148</v>
      </c>
      <c r="JN45" s="9" t="s">
        <v>148</v>
      </c>
      <c r="JO45" s="11"/>
      <c r="JP45" s="15"/>
      <c r="JQ45" s="11"/>
      <c r="JR45" s="15"/>
      <c r="JS45" s="14"/>
      <c r="JT45" s="14"/>
      <c r="JU45" s="9" t="s">
        <v>148</v>
      </c>
      <c r="JV45" s="9" t="s">
        <v>148</v>
      </c>
      <c r="JW45" s="9" t="s">
        <v>148</v>
      </c>
      <c r="JX45" s="9" t="s">
        <v>148</v>
      </c>
      <c r="JY45" s="9" t="s">
        <v>148</v>
      </c>
      <c r="JZ45" s="9" t="s">
        <v>148</v>
      </c>
      <c r="KA45" s="9" t="s">
        <v>148</v>
      </c>
      <c r="KB45" s="11"/>
      <c r="KC45" s="15"/>
      <c r="KD45" s="11"/>
      <c r="KE45" s="15"/>
      <c r="KF45" s="14"/>
      <c r="KG45" s="14"/>
      <c r="KH45" s="9" t="s">
        <v>148</v>
      </c>
      <c r="KI45" s="9" t="s">
        <v>148</v>
      </c>
      <c r="KJ45" s="9" t="s">
        <v>148</v>
      </c>
      <c r="KK45" s="9" t="s">
        <v>148</v>
      </c>
      <c r="KL45" s="9" t="s">
        <v>148</v>
      </c>
      <c r="KM45" s="9" t="s">
        <v>148</v>
      </c>
      <c r="KN45" s="9" t="s">
        <v>148</v>
      </c>
      <c r="KO45" s="11"/>
      <c r="KP45" s="15"/>
      <c r="KQ45" s="11"/>
      <c r="KR45" s="15"/>
      <c r="KS45" s="14"/>
      <c r="KT45" s="14"/>
      <c r="KU45" s="9" t="s">
        <v>148</v>
      </c>
      <c r="KV45" s="9" t="s">
        <v>148</v>
      </c>
      <c r="KW45" s="9" t="s">
        <v>148</v>
      </c>
      <c r="KX45" s="9" t="s">
        <v>148</v>
      </c>
      <c r="KY45" s="9" t="s">
        <v>148</v>
      </c>
      <c r="KZ45" s="9" t="s">
        <v>148</v>
      </c>
      <c r="LA45" s="9" t="s">
        <v>148</v>
      </c>
      <c r="LB45" s="11"/>
      <c r="LC45" s="15"/>
      <c r="LD45" s="11"/>
      <c r="LE45" s="15"/>
      <c r="LF45" s="14"/>
      <c r="LG45" s="14"/>
      <c r="LH45" s="9" t="s">
        <v>148</v>
      </c>
      <c r="LI45" s="9" t="s">
        <v>148</v>
      </c>
      <c r="LJ45" s="9" t="s">
        <v>148</v>
      </c>
      <c r="LK45" s="9" t="s">
        <v>148</v>
      </c>
      <c r="LL45" s="9" t="s">
        <v>148</v>
      </c>
      <c r="LM45" s="9" t="s">
        <v>148</v>
      </c>
      <c r="LN45" s="9" t="s">
        <v>148</v>
      </c>
      <c r="LO45" s="11"/>
      <c r="LP45" s="15"/>
      <c r="LQ45" s="11"/>
      <c r="LR45" s="15"/>
      <c r="LS45" s="14"/>
      <c r="LT45" s="14"/>
      <c r="LU45" s="9" t="s">
        <v>148</v>
      </c>
      <c r="LV45" s="9" t="s">
        <v>148</v>
      </c>
      <c r="LW45" s="9" t="s">
        <v>148</v>
      </c>
      <c r="LX45" s="9" t="s">
        <v>148</v>
      </c>
      <c r="LY45" s="9" t="s">
        <v>148</v>
      </c>
      <c r="LZ45" s="9" t="s">
        <v>148</v>
      </c>
      <c r="MA45" s="9" t="s">
        <v>148</v>
      </c>
      <c r="MB45" s="11"/>
      <c r="MC45" s="15"/>
      <c r="MD45" s="11"/>
      <c r="ME45" s="15"/>
      <c r="MF45" s="14"/>
      <c r="MG45" s="14"/>
      <c r="MH45" s="9" t="s">
        <v>148</v>
      </c>
      <c r="MI45" s="9" t="s">
        <v>148</v>
      </c>
      <c r="MJ45" s="9" t="s">
        <v>148</v>
      </c>
      <c r="MK45" s="9" t="s">
        <v>148</v>
      </c>
      <c r="ML45" s="9" t="s">
        <v>148</v>
      </c>
      <c r="MM45" s="9" t="s">
        <v>148</v>
      </c>
      <c r="MN45" s="9" t="s">
        <v>148</v>
      </c>
      <c r="MO45" s="11"/>
      <c r="MP45" s="15"/>
      <c r="MQ45" s="11"/>
      <c r="MR45" s="15"/>
      <c r="MS45" s="14"/>
      <c r="MT45" s="14"/>
      <c r="MU45" s="9" t="s">
        <v>148</v>
      </c>
      <c r="MV45" s="9" t="s">
        <v>148</v>
      </c>
      <c r="MW45" s="9" t="s">
        <v>148</v>
      </c>
      <c r="MX45" s="9" t="s">
        <v>148</v>
      </c>
      <c r="MY45" s="9" t="s">
        <v>148</v>
      </c>
      <c r="MZ45" s="9" t="s">
        <v>148</v>
      </c>
      <c r="NA45" s="9" t="s">
        <v>148</v>
      </c>
      <c r="NB45" s="11"/>
      <c r="NC45" s="15"/>
      <c r="ND45" s="11"/>
      <c r="NE45" s="15"/>
      <c r="NF45" s="14"/>
      <c r="NG45" s="14"/>
      <c r="NH45" s="9" t="s">
        <v>148</v>
      </c>
      <c r="NI45" s="9" t="s">
        <v>148</v>
      </c>
      <c r="NJ45" s="9" t="s">
        <v>148</v>
      </c>
      <c r="NK45" s="9" t="s">
        <v>148</v>
      </c>
      <c r="NL45" s="9" t="s">
        <v>148</v>
      </c>
      <c r="NM45" s="9" t="s">
        <v>148</v>
      </c>
      <c r="NN45" s="9" t="s">
        <v>148</v>
      </c>
      <c r="NO45" s="11"/>
      <c r="NP45" s="15"/>
      <c r="NQ45" s="11"/>
      <c r="NR45" s="15"/>
      <c r="NS45" s="14"/>
      <c r="NT45" s="14"/>
      <c r="NU45" s="9" t="s">
        <v>148</v>
      </c>
      <c r="NV45" s="9" t="s">
        <v>148</v>
      </c>
      <c r="NW45" s="9" t="s">
        <v>148</v>
      </c>
      <c r="NX45" s="9" t="s">
        <v>148</v>
      </c>
      <c r="NY45" s="9" t="s">
        <v>148</v>
      </c>
      <c r="NZ45" s="9" t="s">
        <v>148</v>
      </c>
      <c r="OA45" s="9" t="s">
        <v>148</v>
      </c>
      <c r="OB45" s="11"/>
      <c r="OC45" s="15"/>
      <c r="OD45" s="11"/>
      <c r="OE45" s="15"/>
      <c r="OF45" s="14"/>
      <c r="OG45" s="14"/>
      <c r="OH45" s="9" t="s">
        <v>148</v>
      </c>
      <c r="OI45" s="9" t="s">
        <v>148</v>
      </c>
      <c r="OJ45" s="9" t="s">
        <v>148</v>
      </c>
      <c r="OK45" s="9" t="s">
        <v>148</v>
      </c>
      <c r="OL45" s="9" t="s">
        <v>148</v>
      </c>
      <c r="OM45" s="9" t="s">
        <v>148</v>
      </c>
      <c r="ON45" s="9" t="s">
        <v>148</v>
      </c>
      <c r="OO45" s="11"/>
      <c r="OP45" s="15"/>
      <c r="OQ45" s="11"/>
      <c r="OR45" s="15"/>
      <c r="OS45" s="14"/>
      <c r="OT45" s="14"/>
      <c r="OU45" s="9" t="s">
        <v>148</v>
      </c>
      <c r="OV45" s="9" t="s">
        <v>148</v>
      </c>
      <c r="OW45" s="9" t="s">
        <v>148</v>
      </c>
      <c r="OX45" s="9" t="s">
        <v>148</v>
      </c>
      <c r="OY45" s="9" t="s">
        <v>148</v>
      </c>
      <c r="OZ45" s="9" t="s">
        <v>148</v>
      </c>
      <c r="PA45" s="9" t="s">
        <v>148</v>
      </c>
      <c r="PB45" s="11"/>
      <c r="PC45" s="15"/>
      <c r="PD45" s="11"/>
      <c r="PE45" s="15"/>
      <c r="PF45" s="14"/>
      <c r="PG45" s="14"/>
      <c r="PH45" s="9" t="s">
        <v>148</v>
      </c>
      <c r="PI45" s="9" t="s">
        <v>148</v>
      </c>
      <c r="PJ45" s="9" t="s">
        <v>148</v>
      </c>
      <c r="PK45" s="9" t="s">
        <v>148</v>
      </c>
      <c r="PL45" s="9" t="s">
        <v>148</v>
      </c>
      <c r="PM45" s="9" t="s">
        <v>148</v>
      </c>
      <c r="PN45" s="9" t="s">
        <v>148</v>
      </c>
      <c r="PO45" s="11"/>
      <c r="PP45" s="15"/>
      <c r="PQ45" s="11"/>
      <c r="PR45" s="15"/>
      <c r="PS45" s="14"/>
      <c r="PT45" s="14"/>
      <c r="PU45" s="9" t="s">
        <v>148</v>
      </c>
      <c r="PV45" s="9" t="s">
        <v>148</v>
      </c>
      <c r="PW45" s="9" t="s">
        <v>148</v>
      </c>
      <c r="PX45" s="9" t="s">
        <v>148</v>
      </c>
      <c r="PY45" s="9" t="s">
        <v>148</v>
      </c>
      <c r="PZ45" s="9" t="s">
        <v>148</v>
      </c>
      <c r="QA45" s="9" t="s">
        <v>148</v>
      </c>
      <c r="QB45" s="11"/>
      <c r="QC45" s="15"/>
      <c r="QD45" s="11"/>
      <c r="QE45" s="15"/>
      <c r="QF45" s="14"/>
      <c r="QG45" s="14"/>
      <c r="QH45" s="9" t="s">
        <v>148</v>
      </c>
      <c r="QI45" s="9" t="s">
        <v>148</v>
      </c>
      <c r="QJ45" s="9" t="s">
        <v>148</v>
      </c>
      <c r="QK45" s="9" t="s">
        <v>148</v>
      </c>
      <c r="QL45" s="9" t="s">
        <v>148</v>
      </c>
      <c r="QM45" s="9" t="s">
        <v>148</v>
      </c>
      <c r="QN45" s="9" t="s">
        <v>148</v>
      </c>
      <c r="QO45" s="11">
        <v>2809</v>
      </c>
      <c r="QP45" s="11">
        <v>247</v>
      </c>
      <c r="QQ45" s="11"/>
      <c r="QR45" s="11">
        <v>1002</v>
      </c>
      <c r="QS45" s="11"/>
      <c r="QT45" s="11"/>
      <c r="QU45" s="11"/>
      <c r="QV45" s="11">
        <v>8</v>
      </c>
      <c r="QW45" s="11"/>
      <c r="QX45" s="11"/>
      <c r="QY45" s="11"/>
      <c r="QZ45" s="11"/>
      <c r="RA45" s="11"/>
      <c r="RB45" s="11"/>
      <c r="RC45" s="11"/>
      <c r="RD45" s="11">
        <v>400</v>
      </c>
      <c r="RE45" s="11">
        <v>530</v>
      </c>
      <c r="RF45" s="11">
        <v>1344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694</v>
      </c>
      <c r="D2" s="0" t="s">
        <v>695</v>
      </c>
      <c r="E2" s="0" t="s">
        <v>696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697</v>
      </c>
      <c r="J4" s="1" t="s">
        <v>698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699</v>
      </c>
      <c r="P4" s="1" t="s">
        <v>700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701</v>
      </c>
      <c r="F5" s="1" t="s">
        <v>702</v>
      </c>
      <c r="G5" s="1" t="s">
        <v>701</v>
      </c>
      <c r="H5" s="1" t="s">
        <v>702</v>
      </c>
      <c r="I5" s="1" t="s">
        <v>697</v>
      </c>
      <c r="J5" s="1" t="s">
        <v>698</v>
      </c>
      <c r="K5" s="1" t="s">
        <v>703</v>
      </c>
      <c r="L5" s="1" t="s">
        <v>704</v>
      </c>
      <c r="M5" s="1" t="s">
        <v>703</v>
      </c>
      <c r="N5" s="1" t="s">
        <v>704</v>
      </c>
      <c r="O5" s="1" t="s">
        <v>699</v>
      </c>
      <c r="P5" s="1" t="s">
        <v>700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45</v>
      </c>
      <c r="F6" s="8">
        <v>4188.65</v>
      </c>
      <c r="G6" s="4">
        <v>69</v>
      </c>
      <c r="H6" s="8">
        <v>6557.16</v>
      </c>
      <c r="I6" s="7">
        <v>-0.3478</v>
      </c>
      <c r="J6" s="7">
        <v>-0.3612</v>
      </c>
      <c r="K6" s="4">
        <v>40</v>
      </c>
      <c r="L6" s="8">
        <v>3749.28</v>
      </c>
      <c r="M6" s="4">
        <v>58</v>
      </c>
      <c r="N6" s="8">
        <v>5513.68</v>
      </c>
      <c r="O6" s="7">
        <v>-0.3103</v>
      </c>
      <c r="P6" s="7">
        <v>-0.32</v>
      </c>
    </row>
    <row r="7">
      <c r="A7" s="2" t="s">
        <v>137</v>
      </c>
      <c r="B7" s="2" t="s">
        <v>138</v>
      </c>
      <c r="C7" s="2" t="s">
        <v>139</v>
      </c>
      <c r="D7" s="2" t="s">
        <v>336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5</v>
      </c>
      <c r="L7" s="8">
        <v>439.37</v>
      </c>
      <c r="M7" s="4">
        <v>11</v>
      </c>
      <c r="N7" s="8">
        <v>1043.48</v>
      </c>
      <c r="O7" s="7">
        <v>-0.5455</v>
      </c>
      <c r="P7" s="7">
        <v>-0.5789</v>
      </c>
    </row>
    <row r="8">
      <c r="A8" s="2" t="s">
        <v>137</v>
      </c>
      <c r="B8" s="2" t="s">
        <v>138</v>
      </c>
      <c r="C8" s="2" t="s">
        <v>139</v>
      </c>
      <c r="D8" s="2" t="s">
        <v>430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436</v>
      </c>
      <c r="D9" s="2" t="s">
        <v>437</v>
      </c>
      <c r="E9" s="4">
        <v>29</v>
      </c>
      <c r="F9" s="8">
        <v>2110.97</v>
      </c>
      <c r="G9" s="4">
        <v>49</v>
      </c>
      <c r="H9" s="8">
        <v>3430.63</v>
      </c>
      <c r="I9" s="7">
        <v>-0.4082</v>
      </c>
      <c r="J9" s="7">
        <v>-0.3847</v>
      </c>
      <c r="K9" s="4">
        <v>17</v>
      </c>
      <c r="L9" s="8">
        <v>1406.93</v>
      </c>
      <c r="M9" s="4">
        <v>27</v>
      </c>
      <c r="N9" s="8">
        <v>2395.15</v>
      </c>
      <c r="O9" s="7">
        <v>-0.3704</v>
      </c>
      <c r="P9" s="7">
        <v>-0.4126</v>
      </c>
    </row>
    <row r="10">
      <c r="A10" s="2" t="s">
        <v>137</v>
      </c>
      <c r="B10" s="2" t="s">
        <v>138</v>
      </c>
      <c r="C10" s="2" t="s">
        <v>436</v>
      </c>
      <c r="D10" s="2" t="s">
        <v>536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12</v>
      </c>
      <c r="L10" s="8">
        <v>704.04</v>
      </c>
      <c r="M10" s="4">
        <v>22</v>
      </c>
      <c r="N10" s="8">
        <v>1035.48</v>
      </c>
      <c r="O10" s="7">
        <v>-0.4545</v>
      </c>
      <c r="P10" s="7">
        <v>-0.3201</v>
      </c>
    </row>
    <row r="11">
      <c r="A11" s="2" t="s">
        <v>137</v>
      </c>
      <c r="B11" s="2" t="s">
        <v>138</v>
      </c>
      <c r="C11" s="2" t="s">
        <v>591</v>
      </c>
      <c r="D11" s="2" t="s">
        <v>592</v>
      </c>
      <c r="E11" s="4">
        <v>16</v>
      </c>
      <c r="F11" s="8">
        <v>308.02</v>
      </c>
      <c r="G11" s="4">
        <v>25</v>
      </c>
      <c r="H11" s="8">
        <v>519.62</v>
      </c>
      <c r="I11" s="7">
        <v>-0.36</v>
      </c>
      <c r="J11" s="7">
        <v>-0.4072</v>
      </c>
      <c r="K11" s="4">
        <v>12</v>
      </c>
      <c r="L11" s="8">
        <v>229.4</v>
      </c>
      <c r="M11" s="4">
        <v>10</v>
      </c>
      <c r="N11" s="8">
        <v>188.2</v>
      </c>
      <c r="O11" s="7">
        <v>0.2</v>
      </c>
      <c r="P11" s="7">
        <v>0.2189</v>
      </c>
    </row>
    <row r="12">
      <c r="A12" s="2" t="s">
        <v>137</v>
      </c>
      <c r="B12" s="2" t="s">
        <v>138</v>
      </c>
      <c r="C12" s="2" t="s">
        <v>591</v>
      </c>
      <c r="D12" s="2" t="s">
        <v>625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>
        <v>4</v>
      </c>
      <c r="L12" s="8">
        <v>78.62</v>
      </c>
      <c r="M12" s="4">
        <v>15</v>
      </c>
      <c r="N12" s="8">
        <v>331.42</v>
      </c>
      <c r="O12" s="7">
        <v>-0.7333</v>
      </c>
      <c r="P12" s="7">
        <v>-0.7628</v>
      </c>
    </row>
    <row r="13">
      <c r="A13" s="2" t="s">
        <v>137</v>
      </c>
      <c r="B13" s="2" t="s">
        <v>138</v>
      </c>
      <c r="C13" s="2" t="s">
        <v>642</v>
      </c>
      <c r="D13" s="2" t="s">
        <v>643</v>
      </c>
      <c r="E13" s="4">
        <v>15</v>
      </c>
      <c r="F13" s="8">
        <v>285.38</v>
      </c>
      <c r="G13" s="4">
        <v>20</v>
      </c>
      <c r="H13" s="8">
        <v>421.13</v>
      </c>
      <c r="I13" s="7">
        <v>-0.25</v>
      </c>
      <c r="J13" s="7">
        <v>-0.3223</v>
      </c>
      <c r="K13" s="4">
        <v>15</v>
      </c>
      <c r="L13" s="8">
        <v>285.38</v>
      </c>
      <c r="M13" s="4">
        <v>20</v>
      </c>
      <c r="N13" s="8">
        <v>421.13</v>
      </c>
      <c r="O13" s="7">
        <v>-0.25</v>
      </c>
      <c r="P13" s="7">
        <v>-0.3223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694</v>
      </c>
      <c r="D2" s="0" t="s">
        <v>695</v>
      </c>
      <c r="E2" s="0" t="s">
        <v>696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697</v>
      </c>
      <c r="I4" s="1" t="s">
        <v>698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699</v>
      </c>
      <c r="O4" s="1" t="s">
        <v>700</v>
      </c>
    </row>
    <row r="5">
      <c r="A5" s="1" t="s">
        <v>84</v>
      </c>
      <c r="B5" s="1" t="s">
        <v>86</v>
      </c>
      <c r="C5" s="1" t="s">
        <v>87</v>
      </c>
      <c r="D5" s="1" t="s">
        <v>701</v>
      </c>
      <c r="E5" s="1" t="s">
        <v>702</v>
      </c>
      <c r="F5" s="1" t="s">
        <v>701</v>
      </c>
      <c r="G5" s="1" t="s">
        <v>702</v>
      </c>
      <c r="H5" s="1" t="s">
        <v>697</v>
      </c>
      <c r="I5" s="1" t="s">
        <v>698</v>
      </c>
      <c r="J5" s="1" t="s">
        <v>703</v>
      </c>
      <c r="K5" s="1" t="s">
        <v>704</v>
      </c>
      <c r="L5" s="1" t="s">
        <v>703</v>
      </c>
      <c r="M5" s="1" t="s">
        <v>704</v>
      </c>
      <c r="N5" s="1" t="s">
        <v>699</v>
      </c>
      <c r="O5" s="1" t="s">
        <v>700</v>
      </c>
    </row>
    <row r="6">
      <c r="A6" s="2" t="s">
        <v>137</v>
      </c>
      <c r="B6" s="2" t="s">
        <v>139</v>
      </c>
      <c r="C6" s="2" t="s">
        <v>140</v>
      </c>
      <c r="D6" s="4">
        <v>45</v>
      </c>
      <c r="E6" s="8">
        <v>4188.65</v>
      </c>
      <c r="F6" s="4">
        <v>69</v>
      </c>
      <c r="G6" s="8">
        <v>6557.16</v>
      </c>
      <c r="H6" s="7">
        <v>-0.3478</v>
      </c>
      <c r="I6" s="7">
        <v>-0.3612</v>
      </c>
      <c r="J6" s="4">
        <v>40</v>
      </c>
      <c r="K6" s="8">
        <v>3749.28</v>
      </c>
      <c r="L6" s="4">
        <v>58</v>
      </c>
      <c r="M6" s="8">
        <v>5513.68</v>
      </c>
      <c r="N6" s="7">
        <v>-0.3103</v>
      </c>
      <c r="O6" s="7">
        <v>-0.32</v>
      </c>
    </row>
    <row r="7">
      <c r="A7" s="2" t="s">
        <v>137</v>
      </c>
      <c r="B7" s="2" t="s">
        <v>139</v>
      </c>
      <c r="C7" s="2" t="s">
        <v>336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5</v>
      </c>
      <c r="K7" s="8">
        <v>439.37</v>
      </c>
      <c r="L7" s="4">
        <v>11</v>
      </c>
      <c r="M7" s="8">
        <v>1043.48</v>
      </c>
      <c r="N7" s="7">
        <v>-0.5455</v>
      </c>
      <c r="O7" s="7">
        <v>-0.5789</v>
      </c>
    </row>
    <row r="8">
      <c r="A8" s="2" t="s">
        <v>137</v>
      </c>
      <c r="B8" s="2" t="s">
        <v>139</v>
      </c>
      <c r="C8" s="2" t="s">
        <v>430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436</v>
      </c>
      <c r="C9" s="2" t="s">
        <v>437</v>
      </c>
      <c r="D9" s="4">
        <v>29</v>
      </c>
      <c r="E9" s="8">
        <v>2110.97</v>
      </c>
      <c r="F9" s="4">
        <v>49</v>
      </c>
      <c r="G9" s="8">
        <v>3430.63</v>
      </c>
      <c r="H9" s="7">
        <v>-0.4082</v>
      </c>
      <c r="I9" s="7">
        <v>-0.3847</v>
      </c>
      <c r="J9" s="4">
        <v>17</v>
      </c>
      <c r="K9" s="8">
        <v>1406.93</v>
      </c>
      <c r="L9" s="4">
        <v>27</v>
      </c>
      <c r="M9" s="8">
        <v>2395.15</v>
      </c>
      <c r="N9" s="7">
        <v>-0.3704</v>
      </c>
      <c r="O9" s="7">
        <v>-0.4126</v>
      </c>
    </row>
    <row r="10">
      <c r="A10" s="2" t="s">
        <v>137</v>
      </c>
      <c r="B10" s="2" t="s">
        <v>436</v>
      </c>
      <c r="C10" s="2" t="s">
        <v>536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12</v>
      </c>
      <c r="K10" s="8">
        <v>704.04</v>
      </c>
      <c r="L10" s="4">
        <v>22</v>
      </c>
      <c r="M10" s="8">
        <v>1035.48</v>
      </c>
      <c r="N10" s="7">
        <v>-0.4545</v>
      </c>
      <c r="O10" s="7">
        <v>-0.3201</v>
      </c>
    </row>
    <row r="11">
      <c r="A11" s="2" t="s">
        <v>137</v>
      </c>
      <c r="B11" s="2" t="s">
        <v>591</v>
      </c>
      <c r="C11" s="2" t="s">
        <v>592</v>
      </c>
      <c r="D11" s="4">
        <v>16</v>
      </c>
      <c r="E11" s="8">
        <v>308.02</v>
      </c>
      <c r="F11" s="4">
        <v>25</v>
      </c>
      <c r="G11" s="8">
        <v>519.62</v>
      </c>
      <c r="H11" s="7">
        <v>-0.36</v>
      </c>
      <c r="I11" s="7">
        <v>-0.4072</v>
      </c>
      <c r="J11" s="4">
        <v>12</v>
      </c>
      <c r="K11" s="8">
        <v>229.4</v>
      </c>
      <c r="L11" s="4">
        <v>10</v>
      </c>
      <c r="M11" s="8">
        <v>188.2</v>
      </c>
      <c r="N11" s="7">
        <v>0.2</v>
      </c>
      <c r="O11" s="7">
        <v>0.2189</v>
      </c>
    </row>
    <row r="12">
      <c r="A12" s="2" t="s">
        <v>137</v>
      </c>
      <c r="B12" s="2" t="s">
        <v>591</v>
      </c>
      <c r="C12" s="2" t="s">
        <v>625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>
        <v>4</v>
      </c>
      <c r="K12" s="8">
        <v>78.62</v>
      </c>
      <c r="L12" s="4">
        <v>15</v>
      </c>
      <c r="M12" s="8">
        <v>331.42</v>
      </c>
      <c r="N12" s="7">
        <v>-0.7333</v>
      </c>
      <c r="O12" s="7">
        <v>-0.7628</v>
      </c>
    </row>
    <row r="13">
      <c r="A13" s="2" t="s">
        <v>137</v>
      </c>
      <c r="B13" s="2" t="s">
        <v>642</v>
      </c>
      <c r="C13" s="2" t="s">
        <v>643</v>
      </c>
      <c r="D13" s="4">
        <v>15</v>
      </c>
      <c r="E13" s="8">
        <v>285.38</v>
      </c>
      <c r="F13" s="4">
        <v>20</v>
      </c>
      <c r="G13" s="8">
        <v>421.13</v>
      </c>
      <c r="H13" s="7">
        <v>-0.25</v>
      </c>
      <c r="I13" s="7">
        <v>-0.3223</v>
      </c>
      <c r="J13" s="4">
        <v>15</v>
      </c>
      <c r="K13" s="8">
        <v>285.38</v>
      </c>
      <c r="L13" s="4">
        <v>20</v>
      </c>
      <c r="M13" s="8">
        <v>421.13</v>
      </c>
      <c r="N13" s="7">
        <v>-0.25</v>
      </c>
      <c r="O13" s="7">
        <v>-0.3223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