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<sst xmlns="http://schemas.openxmlformats.org/spreadsheetml/2006/main" count="521" uniqueCount="521">
  <si>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</si>
  <si>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</si>
  <si>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</si>
  <si>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</si>
  <si>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</si>
  <si>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</si>
  <si>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</si>
  <si>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</si>
  <si>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</si>
  <si>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</si>
  <si>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</si>
  <si>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</si>
  <si>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</si>
  <si>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</si>
  <si>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</si>
  <si>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</si>
  <si>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</si>
  <si>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</si>
  <si>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</si>
  <si>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</si>
  <si>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DLCROSCILL</t>
  </si>
  <si>
    <t>HDDS</t>
  </si>
  <si>
    <t>JCPENNEY01</t>
  </si>
  <si>
    <t>OLLIIX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</si>
  <si>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</si>
  <si>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</si>
  <si>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</si>
  <si>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</si>
  <si>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</si>
  <si>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</si>
  <si>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</si>
  <si>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</si>
  <si>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</si>
  <si>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</si>
  <si>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</si>
  <si>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</si>
  <si>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</si>
  <si>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</si>
  <si>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</si>
  <si>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</si>
  <si>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</si>
  <si>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</si>
  <si>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</si>
  <si>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</si>
  <si>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</si>
  <si>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</si>
  <si>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</si>
  <si>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</si>
  <si>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</si>
  <si>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</si>
  <si>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</si>
  <si>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</si>
  <si>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</si>
  <si>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</si>
  <si>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</si>
  <si>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</si>
  <si>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</si>
  <si>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</si>
  <si>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</si>
  <si>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</si>
  <si>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</si>
  <si>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</si>
  <si>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</si>
  <si>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</si>
  <si>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</si>
  <si>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</si>
  <si>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</si>
  <si>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</si>
  <si>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</si>
  <si>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</si>
  <si>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</si>
  <si>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</si>
  <si>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</si>
  <si>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</si>
  <si>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</si>
  <si>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</si>
  <si>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</si>
  <si>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</si>
  <si>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</si>
  <si>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</si>
  <si>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</si>
  <si>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</si>
  <si>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</si>
  <si>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</si>
  <si>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</si>
  <si>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</si>
  <si>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</si>
  <si>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</si>
  <si>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</si>
  <si>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</si>
  <si>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</si>
  <si>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</si>
  <si>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</si>
  <si>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</si>
  <si>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</si>
  <si>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</si>
  <si>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</si>
  <si>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</si>
  <si>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</si>
  <si>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</si>
  <si>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</si>
  <si>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</si>
  <si>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</si>
  <si>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</si>
  <si>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</si>
  <si>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</si>
  <si>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</si>
  <si>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</si>
  <si>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</si>
  <si>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</si>
  <si>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</si>
  <si>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</si>
  <si>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</si>
  <si>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</si>
  <si>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</si>
  <si>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</si>
  <si>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</si>
  <si>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</si>
  <si>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</si>
  <si>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</si>
  <si>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</si>
  <si>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</si>
  <si>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</si>
  <si>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</si>
  <si>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</si>
  <si>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</si>
  <si>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</si>
  <si>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</si>
  <si>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</si>
  <si>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</si>
  <si>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</si>
  <si>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</si>
  <si>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</si>
  <si>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</si>
  <si>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</si>
  <si>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</si>
  <si>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</si>
  <si>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</si>
  <si>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</si>
  <si>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</si>
  <si>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</si>
  <si>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</si>
  <si>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</si>
  <si>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</si>
  <si>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</si>
  <si>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</si>
  <si>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</si>
  <si>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</si>
  <si>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</si>
  <si>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</si>
  <si>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</si>
  <si>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</si>
  <si>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</si>
  <si>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5/28/2025</t>
  </si>
  <si>
    <t>AMAZON,CSNSTORES,OVERSTOCK01</t>
  </si>
  <si>
    <t>Setup</t>
  </si>
  <si>
    <t>4/24/2024</t>
  </si>
  <si>
    <t>No</t>
  </si>
  <si>
    <t>3/30/2023</t>
  </si>
  <si>
    <t>4/6/2023</t>
  </si>
  <si>
    <t>8/31/2023</t>
  </si>
  <si>
    <t>9/12/2023</t>
  </si>
  <si>
    <t>8/2/2023</t>
  </si>
  <si>
    <t>5/3/2024</t>
  </si>
  <si>
    <t>10/26/2022</t>
  </si>
  <si>
    <t>11/7/2022</t>
  </si>
  <si>
    <t>3/6/2025</t>
  </si>
  <si>
    <t>6/15/2023</t>
  </si>
  <si>
    <t>7/10/2023</t>
  </si>
  <si>
    <t>11/26/2022</t>
  </si>
  <si>
    <t>4/7/2024</t>
  </si>
  <si>
    <t>4/23/2024</t>
  </si>
  <si>
    <t>3/28/2023</t>
  </si>
  <si>
    <t>2/23/2025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</si>
  <si>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</si>
  <si>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</si>
  <si>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</si>
  <si>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</si>
  <si>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</si>
  <si>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</si>
  <si>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</si>
  <si>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CSNSTORES,JCPENNEY01,OVERSTOCK01</t>
  </si>
  <si>
    <t>5/2/2024</t>
  </si>
  <si>
    <t>4/3/2023</t>
  </si>
  <si>
    <t>9/4/2023</t>
  </si>
  <si>
    <t>11/10/2023</t>
  </si>
  <si>
    <t>11/14/2022</t>
  </si>
  <si>
    <t>Ready To Offer</t>
  </si>
  <si>
    <t>7/19/2023</t>
  </si>
  <si>
    <t>11/1/2022</t>
  </si>
  <si>
    <t>5/14/2023</t>
  </si>
  <si>
    <t>CCL10-0015</t>
  </si>
  <si>
    <t>Cal King</t>
  </si>
  <si>
    <t>4/26/2024</t>
  </si>
  <si>
    <t>5/6/2024</t>
  </si>
  <si>
    <t>4/12/2024</t>
  </si>
  <si>
    <t>4/3/2024</t>
  </si>
  <si>
    <t>5/8/2024</t>
  </si>
  <si>
    <t>11/25/2022</t>
  </si>
  <si>
    <t>4/25/2024</t>
  </si>
  <si>
    <t>11/17/2022</t>
  </si>
  <si>
    <t>7/18/2024</t>
  </si>
  <si>
    <t>11/13/2024</t>
  </si>
  <si>
    <t>4/27/2023</t>
  </si>
  <si>
    <t>Open</t>
  </si>
  <si>
    <t>CCL10-0010</t>
  </si>
  <si>
    <t>Red</t>
  </si>
  <si>
    <t>10/21/2022</t>
  </si>
  <si>
    <t>AMAZON,CSNSTORES,HDDS,OVERSTOCK01</t>
  </si>
  <si>
    <t>4/18/2024</t>
  </si>
  <si>
    <t>4/19/2023</t>
  </si>
  <si>
    <t>5/7/2024</t>
  </si>
  <si>
    <t>11/21/2022</t>
  </si>
  <si>
    <t>3/5/2025</t>
  </si>
  <si>
    <t>6/29/2023</t>
  </si>
  <si>
    <t>12/1/2022</t>
  </si>
  <si>
    <t>5/15/2024</t>
  </si>
  <si>
    <t>5/9/2023</t>
  </si>
  <si>
    <t>5/30/2024</t>
  </si>
  <si>
    <t>CCL10-0011</t>
  </si>
  <si>
    <t>10/24/2022</t>
  </si>
  <si>
    <t>4/4/2023</t>
  </si>
  <si>
    <t>11/13/2023</t>
  </si>
  <si>
    <t>11/16/2022</t>
  </si>
  <si>
    <t>7/17/2023</t>
  </si>
  <si>
    <t>4/22/2024</t>
  </si>
  <si>
    <t>10/5/2023</t>
  </si>
  <si>
    <t>CCL10-0012</t>
  </si>
  <si>
    <t>AMAZON,CSNSTORES,MACY02,OVERSTOCK01</t>
  </si>
  <si>
    <t>4/5/2023</t>
  </si>
  <si>
    <t>6/12/2024</t>
  </si>
  <si>
    <t>4/10/2024</t>
  </si>
  <si>
    <t>2/15/2023</t>
  </si>
  <si>
    <t>9/3/2024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</si>
  <si>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</si>
  <si>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</si>
  <si>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</si>
  <si>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</si>
  <si>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</si>
  <si>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</si>
  <si>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</si>
  <si>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</si>
  <si>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</si>
  <si>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</si>
  <si>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</si>
  <si>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</si>
  <si>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</si>
  <si>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</si>
  <si>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</si>
  <si>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</si>
  <si>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1/5/2024</t>
  </si>
  <si>
    <t>7/27/2023</t>
  </si>
  <si>
    <t>8/8/2023</t>
  </si>
  <si>
    <t>9/29/2023</t>
  </si>
  <si>
    <t>11/8/2023</t>
  </si>
  <si>
    <t>7/10/2024</t>
  </si>
  <si>
    <t>7/25/2023</t>
  </si>
  <si>
    <t>8/21/2023</t>
  </si>
  <si>
    <t>7/3/2024</t>
  </si>
  <si>
    <t>7/2/2024</t>
  </si>
  <si>
    <t>7/15/2024</t>
  </si>
  <si>
    <t>10/11/2023</t>
  </si>
  <si>
    <t>12/19/2023</t>
  </si>
  <si>
    <t>CCL10-0063</t>
  </si>
  <si>
    <t>CSNSTORES,NRTPORT,OVERSTOCK01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</si>
  <si>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</si>
  <si>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</si>
  <si>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</si>
  <si>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</si>
  <si>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</si>
  <si>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</si>
  <si>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</si>
  <si>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AMAZON,CSNSTORES,MACY02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</si>
  <si>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</si>
  <si>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</si>
  <si>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</si>
  <si>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</si>
  <si>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</si>
  <si>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</si>
  <si>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</si>
  <si>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</si>
  <si>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7/16/2025</t>
  </si>
  <si>
    <t>CSNSTORES,HDDS,KOHLDSN,OVERSTOCK01</t>
  </si>
  <si>
    <t>8/16/2024</t>
  </si>
  <si>
    <t>4/17/2023</t>
  </si>
  <si>
    <t>9/6/2023</t>
  </si>
  <si>
    <t>11/21/2023</t>
  </si>
  <si>
    <t>11/30/2022</t>
  </si>
  <si>
    <t>3/10/2025</t>
  </si>
  <si>
    <t>8/28/2023</t>
  </si>
  <si>
    <t>11/11/2022</t>
  </si>
  <si>
    <t>6/6/2024</t>
  </si>
  <si>
    <t>8/13/2024</t>
  </si>
  <si>
    <t>6/12/2023</t>
  </si>
  <si>
    <t>CCL10-0002</t>
  </si>
  <si>
    <t>AMAZON,OVERSTOCK01</t>
  </si>
  <si>
    <t>7/26/2024</t>
  </si>
  <si>
    <t>11/9/2023</t>
  </si>
  <si>
    <t>8/11/2023</t>
  </si>
  <si>
    <t>11/6/2022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</si>
  <si>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</si>
  <si>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</si>
  <si>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</si>
  <si>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</si>
  <si>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</si>
  <si>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</si>
  <si>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</si>
  <si>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</si>
  <si>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</si>
  <si>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</si>
  <si>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</si>
  <si>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</si>
  <si>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</si>
  <si>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CSNSTORES,JCPENNEY01,MACY02,OLLIIX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</si>
  <si>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</si>
  <si>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</si>
  <si>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</si>
  <si>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</si>
  <si>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</si>
  <si>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</si>
  <si>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</si>
  <si>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AMAZON,AMAZONDS,CSNSTORES,JCPENNEY01,MACY02,OLLIIX,OVERSTOCK01</t>
  </si>
  <si>
    <t>4/18/2023</t>
  </si>
  <si>
    <t>8/17/2023</t>
  </si>
  <si>
    <t>9/11/2023</t>
  </si>
  <si>
    <t>1/30/2023</t>
  </si>
  <si>
    <t>4/24/2023</t>
  </si>
  <si>
    <t>2/2/2025</t>
  </si>
  <si>
    <t>9/19/2023</t>
  </si>
  <si>
    <t>11/17/2023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</si>
  <si>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</si>
  <si>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</si>
  <si>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</si>
  <si>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</si>
  <si>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</si>
  <si>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</si>
  <si>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</si>
  <si>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</si>
  <si>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Donation</t>
  </si>
  <si>
    <t>10/15/2023</t>
  </si>
  <si>
    <t>Yes</t>
  </si>
  <si>
    <t>9/21/2023</t>
  </si>
  <si>
    <t>7/31/2023</t>
  </si>
  <si>
    <t>CCL10-0008</t>
  </si>
  <si>
    <t>AMAZON,AMAZONDS,MACY02,OVERSTOCK01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</si>
  <si>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</si>
  <si>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</si>
  <si>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</si>
  <si>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</si>
  <si>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</si>
  <si>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</si>
  <si>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</si>
  <si>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</si>
  <si>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</si>
  <si>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7/12/2024</t>
  </si>
  <si>
    <t>10/21/2024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</si>
  <si>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</si>
  <si>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</si>
  <si>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</si>
  <si>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</si>
  <si>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</si>
  <si>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</si>
  <si>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</si>
  <si>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</si>
  <si>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8/19/2024</t>
  </si>
  <si>
    <t>7/14/2023</t>
  </si>
  <si>
    <t>8/3/2023</t>
  </si>
  <si>
    <t>10/17/2023</t>
  </si>
  <si>
    <t>11/22/2023</t>
  </si>
  <si>
    <t>6/21/2023</t>
  </si>
  <si>
    <t>3/20/2024</t>
  </si>
  <si>
    <t>1/10/2023</t>
  </si>
  <si>
    <t>5/10/2024</t>
  </si>
  <si>
    <t>CCL30-0038</t>
  </si>
  <si>
    <t>MACY02,OVERSTOCK01</t>
  </si>
  <si>
    <t>7/3/2023</t>
  </si>
  <si>
    <t>10/16/2023</t>
  </si>
  <si>
    <t>11/27/2023</t>
  </si>
  <si>
    <t>2/13/2023</t>
  </si>
  <si>
    <t>3/21/2023</t>
  </si>
  <si>
    <t>8/28/2024</t>
  </si>
  <si>
    <t>11/1/2023</t>
  </si>
  <si>
    <t>CCL30-0034</t>
  </si>
  <si>
    <t>Silver</t>
  </si>
  <si>
    <t>B-</t>
  </si>
  <si>
    <t>DLCROSCILL,OVERSTOCK01</t>
  </si>
  <si>
    <t>10/11/2024</t>
  </si>
  <si>
    <t>4/26/2023</t>
  </si>
  <si>
    <t>1/4/2024</t>
  </si>
  <si>
    <t>10/2/2023</t>
  </si>
  <si>
    <t>2/13/2025</t>
  </si>
  <si>
    <t>CCL30-0037</t>
  </si>
  <si>
    <t>CSNSTORES,MACY02</t>
  </si>
  <si>
    <t>6/19/2023</t>
  </si>
  <si>
    <t>8/9/2023</t>
  </si>
  <si>
    <t>7/23/2024</t>
  </si>
  <si>
    <t>CCL30-0036</t>
  </si>
  <si>
    <t>Gold</t>
  </si>
  <si>
    <t>7/9/2025</t>
  </si>
  <si>
    <t>JCPENNEY01,MACY02</t>
  </si>
  <si>
    <t>8/2/2024</t>
  </si>
  <si>
    <t>11/28/2022</t>
  </si>
  <si>
    <t>8/26/2024</t>
  </si>
  <si>
    <t>CCL30-0027</t>
  </si>
  <si>
    <t>Aumont</t>
  </si>
  <si>
    <t>Oblong Decor Pillow</t>
  </si>
  <si>
    <t>22x15"</t>
  </si>
  <si>
    <t>6/28/2024</t>
  </si>
  <si>
    <t>5/5/2023</t>
  </si>
  <si>
    <t>10/1/2023</t>
  </si>
  <si>
    <t>1/15/2024</t>
  </si>
  <si>
    <t>5/5/2024</t>
  </si>
  <si>
    <t>6/13/2024</t>
  </si>
  <si>
    <t>CCL30-0061</t>
  </si>
  <si>
    <t>CSNSTORES,JCPENNEY01,OLLIIX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</si>
  <si>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</si>
  <si>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</si>
  <si>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</si>
  <si>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</si>
  <si>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</si>
  <si>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</si>
  <si>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</si>
  <si>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11/24/2023</t>
  </si>
  <si>
    <t>CCL30-0026</t>
  </si>
  <si>
    <t>8/29/2023</t>
  </si>
  <si>
    <t>12/12/2022</t>
  </si>
  <si>
    <t>10/31/2022</t>
  </si>
  <si>
    <t>12/18/2024</t>
  </si>
  <si>
    <t>10/8/2024</t>
  </si>
  <si>
    <t>CCL30-0030</t>
  </si>
  <si>
    <t>Biron</t>
  </si>
  <si>
    <t>18x18"</t>
  </si>
  <si>
    <t>9/27/2023</t>
  </si>
  <si>
    <t>12/29/2023</t>
  </si>
  <si>
    <t>11/14/2024</t>
  </si>
  <si>
    <t>CCL30-0032</t>
  </si>
  <si>
    <t>5/4/2023</t>
  </si>
  <si>
    <t>1/3/2024</t>
  </si>
  <si>
    <t>8/1/2024</t>
  </si>
  <si>
    <t>CCL30-0031</t>
  </si>
  <si>
    <t>11/6/2023</t>
  </si>
  <si>
    <t>7/11/2023</t>
  </si>
  <si>
    <t>1/19/2023</t>
  </si>
  <si>
    <t>7/29/2024</t>
  </si>
  <si>
    <t>5/22/2024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</si>
  <si>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</si>
  <si>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</si>
  <si>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</si>
  <si>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</si>
  <si>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</si>
  <si>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</si>
  <si>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</si>
  <si>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11/28/2023</t>
  </si>
  <si>
    <t>9/22/2023</t>
  </si>
  <si>
    <t>10/16/2024</t>
  </si>
  <si>
    <t>4/2/2024</t>
  </si>
  <si>
    <t>CCL11-0020</t>
  </si>
  <si>
    <t>Champagne</t>
  </si>
  <si>
    <t>CSNSTORES,OLLIIX</t>
  </si>
  <si>
    <t>7/4/2024</t>
  </si>
  <si>
    <t>2/19/2025</t>
  </si>
  <si>
    <t>3/11/2024</t>
  </si>
  <si>
    <t>CCL11-0022</t>
  </si>
  <si>
    <t>Clermont</t>
  </si>
  <si>
    <t>Geometric</t>
  </si>
  <si>
    <t>JCPENNEY01,OLLIIX</t>
  </si>
  <si>
    <t>5/30/2023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</si>
  <si>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</si>
  <si>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</si>
  <si>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</si>
  <si>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</si>
  <si>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</si>
  <si>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</si>
  <si>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</si>
  <si>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</si>
  <si>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1/29/2025</t>
  </si>
  <si>
    <t>2/7/2025</t>
  </si>
  <si>
    <t>CCL11-0078</t>
  </si>
  <si>
    <t>Euro sham</t>
  </si>
  <si>
    <t>Euro Sham</t>
  </si>
  <si>
    <t>NEW</t>
  </si>
  <si>
    <t>CCL13-0016</t>
  </si>
  <si>
    <t>COVERLET&amp;BEDSPR</t>
  </si>
  <si>
    <t>Coverlet &amp; Bedspread</t>
  </si>
  <si>
    <t>Versailles</t>
  </si>
  <si>
    <t>3 Piece Quilt Set</t>
  </si>
  <si>
    <t>3</t>
  </si>
  <si>
    <t>7/28/2023</t>
  </si>
  <si>
    <t>2/27/2023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</si>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</sst>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122.57</v>
      </c>
      <c r="M6" s="3">
        <v>128.7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17</v>
      </c>
      <c r="AA6" s="4">
        <f>=ROUNDDOWN(1.30769230769231,0)</f>
      </c>
      <c r="AB6" s="5">
        <v>13</v>
      </c>
      <c r="AC6" s="2" t="s">
        <v>153</v>
      </c>
      <c r="AD6" s="4">
        <v>220</v>
      </c>
      <c r="AE6" s="4">
        <v>330</v>
      </c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9</v>
      </c>
      <c r="AQ6" s="8">
        <v>1500.95</v>
      </c>
      <c r="AR6" s="4"/>
      <c r="AS6" s="8"/>
      <c r="AT6" s="7"/>
      <c r="AU6" s="7"/>
      <c r="AV6" s="4">
        <v>24</v>
      </c>
      <c r="AW6" s="8">
        <v>4279.63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0.3507</v>
      </c>
      <c r="BC6" s="4">
        <v>49</v>
      </c>
      <c r="BD6" s="8">
        <v>8251.55</v>
      </c>
      <c r="BE6" s="4" t="s">
        <v>148</v>
      </c>
      <c r="BF6" s="8" t="s">
        <v>148</v>
      </c>
      <c r="BG6" s="7" t="s">
        <v>148</v>
      </c>
      <c r="BH6" s="7" t="s">
        <v>148</v>
      </c>
      <c r="BI6" s="7">
        <v>0.5186</v>
      </c>
      <c r="BJ6" s="4">
        <v>9</v>
      </c>
      <c r="BK6" s="8">
        <v>1500.95</v>
      </c>
      <c r="BL6" s="2" t="s">
        <v>154</v>
      </c>
      <c r="BM6" s="7">
        <v>1</v>
      </c>
      <c r="BN6" s="7">
        <v>1</v>
      </c>
      <c r="BO6" s="4">
        <v>7</v>
      </c>
      <c r="BP6" s="8">
        <v>1233.26</v>
      </c>
      <c r="BQ6" s="4"/>
      <c r="BR6" s="8"/>
      <c r="BS6" s="7"/>
      <c r="BT6" s="7"/>
      <c r="BU6" s="2" t="s">
        <v>155</v>
      </c>
      <c r="BV6" s="2" t="s">
        <v>145</v>
      </c>
      <c r="BW6" s="2" t="s">
        <v>148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1</v>
      </c>
      <c r="CC6" s="8">
        <v>128.7</v>
      </c>
      <c r="CD6" s="4"/>
      <c r="CE6" s="8"/>
      <c r="CF6" s="7"/>
      <c r="CG6" s="7"/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>
        <v>1</v>
      </c>
      <c r="CP6" s="8">
        <v>138.99</v>
      </c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164</v>
      </c>
      <c r="DX6" s="2" t="s">
        <v>165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148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164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172</v>
      </c>
      <c r="IX6" s="2" t="s">
        <v>173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174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155</v>
      </c>
      <c r="LI6" s="2" t="s">
        <v>145</v>
      </c>
      <c r="LJ6" s="2" t="s">
        <v>175</v>
      </c>
      <c r="LK6" s="2" t="s">
        <v>176</v>
      </c>
      <c r="LL6" s="2" t="s">
        <v>157</v>
      </c>
      <c r="LM6" s="2" t="s">
        <v>157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155</v>
      </c>
      <c r="NI6" s="2" t="s">
        <v>177</v>
      </c>
      <c r="NJ6" s="2" t="s">
        <v>178</v>
      </c>
      <c r="NK6" s="2" t="s">
        <v>148</v>
      </c>
      <c r="NL6" s="2" t="s">
        <v>157</v>
      </c>
      <c r="NM6" s="2" t="s">
        <v>157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8"/>
      <c r="PD6" s="4"/>
      <c r="PE6" s="8"/>
      <c r="PF6" s="7"/>
      <c r="PG6" s="7"/>
      <c r="PH6" s="2" t="s">
        <v>148</v>
      </c>
      <c r="PI6" s="2" t="s">
        <v>148</v>
      </c>
      <c r="PJ6" s="2" t="s">
        <v>148</v>
      </c>
      <c r="PK6" s="2" t="s">
        <v>148</v>
      </c>
      <c r="PL6" s="2" t="s">
        <v>148</v>
      </c>
      <c r="PM6" s="2" t="s">
        <v>148</v>
      </c>
      <c r="PN6" s="2" t="s">
        <v>148</v>
      </c>
      <c r="PO6" s="4"/>
      <c r="PP6" s="8"/>
      <c r="PQ6" s="4"/>
      <c r="PR6" s="8"/>
      <c r="PS6" s="7"/>
      <c r="PT6" s="7"/>
      <c r="PU6" s="2" t="s">
        <v>148</v>
      </c>
      <c r="PV6" s="2" t="s">
        <v>148</v>
      </c>
      <c r="PW6" s="2" t="s">
        <v>148</v>
      </c>
      <c r="PX6" s="2" t="s">
        <v>148</v>
      </c>
      <c r="PY6" s="2" t="s">
        <v>148</v>
      </c>
      <c r="PZ6" s="2" t="s">
        <v>148</v>
      </c>
      <c r="QA6" s="2" t="s">
        <v>148</v>
      </c>
      <c r="QB6" s="4">
        <v>17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220</v>
      </c>
      <c r="QR6" s="4"/>
      <c r="QS6" s="4"/>
      <c r="QT6" s="4">
        <v>110</v>
      </c>
    </row>
    <row r="7">
      <c r="A7" s="2" t="s">
        <v>179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180</v>
      </c>
      <c r="K7" s="2" t="s">
        <v>144</v>
      </c>
      <c r="L7" s="3">
        <v>147.08</v>
      </c>
      <c r="M7" s="3">
        <v>154.43</v>
      </c>
      <c r="N7" s="3">
        <v>399.99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152</v>
      </c>
      <c r="Z7" s="4">
        <v>66</v>
      </c>
      <c r="AA7" s="4">
        <f>=ROUNDDOWN(4.71428571428571,0)</f>
      </c>
      <c r="AB7" s="5">
        <v>14</v>
      </c>
      <c r="AC7" s="2" t="s">
        <v>153</v>
      </c>
      <c r="AD7" s="4">
        <v>140</v>
      </c>
      <c r="AE7" s="4">
        <v>370</v>
      </c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9</v>
      </c>
      <c r="AQ7" s="8">
        <v>1510.1</v>
      </c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0.3529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9</v>
      </c>
      <c r="BK7" s="8">
        <v>1510.1</v>
      </c>
      <c r="BL7" s="2" t="s">
        <v>181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148</v>
      </c>
      <c r="BX7" s="2" t="s">
        <v>182</v>
      </c>
      <c r="BY7" s="2" t="s">
        <v>157</v>
      </c>
      <c r="BZ7" s="2" t="s">
        <v>157</v>
      </c>
      <c r="CA7" s="2" t="s">
        <v>148</v>
      </c>
      <c r="CB7" s="4">
        <v>4</v>
      </c>
      <c r="CC7" s="8">
        <v>617.72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183</v>
      </c>
      <c r="CL7" s="2" t="s">
        <v>157</v>
      </c>
      <c r="CM7" s="2" t="s">
        <v>157</v>
      </c>
      <c r="CN7" s="2" t="s">
        <v>148</v>
      </c>
      <c r="CO7" s="4">
        <v>4</v>
      </c>
      <c r="CP7" s="8">
        <v>667.16</v>
      </c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184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162</v>
      </c>
      <c r="DK7" s="2" t="s">
        <v>185</v>
      </c>
      <c r="DL7" s="2" t="s">
        <v>157</v>
      </c>
      <c r="DM7" s="2" t="s">
        <v>157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164</v>
      </c>
      <c r="DX7" s="2" t="s">
        <v>186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187</v>
      </c>
      <c r="EI7" s="2" t="s">
        <v>145</v>
      </c>
      <c r="EJ7" s="2" t="s">
        <v>148</v>
      </c>
      <c r="EK7" s="2" t="s">
        <v>148</v>
      </c>
      <c r="EL7" s="2" t="s">
        <v>157</v>
      </c>
      <c r="EM7" s="2" t="s">
        <v>157</v>
      </c>
      <c r="EN7" s="2" t="s">
        <v>148</v>
      </c>
      <c r="EO7" s="4">
        <v>1</v>
      </c>
      <c r="EP7" s="8">
        <v>225.22</v>
      </c>
      <c r="EQ7" s="4"/>
      <c r="ER7" s="8"/>
      <c r="ES7" s="7"/>
      <c r="ET7" s="7"/>
      <c r="EU7" s="2" t="s">
        <v>155</v>
      </c>
      <c r="EV7" s="2" t="s">
        <v>145</v>
      </c>
      <c r="EW7" s="2" t="s">
        <v>167</v>
      </c>
      <c r="EX7" s="2" t="s">
        <v>188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164</v>
      </c>
      <c r="FK7" s="2" t="s">
        <v>189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163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172</v>
      </c>
      <c r="IX7" s="2" t="s">
        <v>190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174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155</v>
      </c>
      <c r="LI7" s="2" t="s">
        <v>145</v>
      </c>
      <c r="LJ7" s="2" t="s">
        <v>175</v>
      </c>
      <c r="LK7" s="2" t="s">
        <v>148</v>
      </c>
      <c r="LL7" s="2" t="s">
        <v>157</v>
      </c>
      <c r="LM7" s="2" t="s">
        <v>157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155</v>
      </c>
      <c r="NI7" s="2" t="s">
        <v>177</v>
      </c>
      <c r="NJ7" s="2" t="s">
        <v>178</v>
      </c>
      <c r="NK7" s="2" t="s">
        <v>148</v>
      </c>
      <c r="NL7" s="2" t="s">
        <v>157</v>
      </c>
      <c r="NM7" s="2" t="s">
        <v>157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8"/>
      <c r="PD7" s="4"/>
      <c r="PE7" s="8"/>
      <c r="PF7" s="7"/>
      <c r="PG7" s="7"/>
      <c r="PH7" s="2" t="s">
        <v>148</v>
      </c>
      <c r="PI7" s="2" t="s">
        <v>148</v>
      </c>
      <c r="PJ7" s="2" t="s">
        <v>148</v>
      </c>
      <c r="PK7" s="2" t="s">
        <v>148</v>
      </c>
      <c r="PL7" s="2" t="s">
        <v>148</v>
      </c>
      <c r="PM7" s="2" t="s">
        <v>148</v>
      </c>
      <c r="PN7" s="2" t="s">
        <v>148</v>
      </c>
      <c r="PO7" s="4"/>
      <c r="PP7" s="8"/>
      <c r="PQ7" s="4"/>
      <c r="PR7" s="8"/>
      <c r="PS7" s="7"/>
      <c r="PT7" s="7"/>
      <c r="PU7" s="2" t="s">
        <v>148</v>
      </c>
      <c r="PV7" s="2" t="s">
        <v>148</v>
      </c>
      <c r="PW7" s="2" t="s">
        <v>148</v>
      </c>
      <c r="PX7" s="2" t="s">
        <v>148</v>
      </c>
      <c r="PY7" s="2" t="s">
        <v>148</v>
      </c>
      <c r="PZ7" s="2" t="s">
        <v>148</v>
      </c>
      <c r="QA7" s="2" t="s">
        <v>148</v>
      </c>
      <c r="QB7" s="4">
        <v>66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140</v>
      </c>
      <c r="QR7" s="4"/>
      <c r="QS7" s="4"/>
      <c r="QT7" s="4">
        <v>230</v>
      </c>
    </row>
    <row r="8">
      <c r="A8" s="2" t="s">
        <v>191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192</v>
      </c>
      <c r="K8" s="2" t="s">
        <v>144</v>
      </c>
      <c r="L8" s="3">
        <v>147.08</v>
      </c>
      <c r="M8" s="3">
        <v>154.43</v>
      </c>
      <c r="N8" s="3">
        <v>399.99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152</v>
      </c>
      <c r="Z8" s="4">
        <v>42</v>
      </c>
      <c r="AA8" s="4">
        <f>=ROUNDDOWN(8.4,0)</f>
      </c>
      <c r="AB8" s="5">
        <v>5</v>
      </c>
      <c r="AC8" s="2" t="s">
        <v>153</v>
      </c>
      <c r="AD8" s="4">
        <v>60</v>
      </c>
      <c r="AE8" s="4">
        <v>120</v>
      </c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1268.58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0.2964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1268.58</v>
      </c>
      <c r="BL8" s="2" t="s">
        <v>16</v>
      </c>
      <c r="BM8" s="7">
        <v>1</v>
      </c>
      <c r="BN8" s="7">
        <v>1</v>
      </c>
      <c r="BO8" s="4">
        <v>6</v>
      </c>
      <c r="BP8" s="8">
        <v>1268.58</v>
      </c>
      <c r="BQ8" s="4"/>
      <c r="BR8" s="8"/>
      <c r="BS8" s="7"/>
      <c r="BT8" s="7"/>
      <c r="BU8" s="2" t="s">
        <v>155</v>
      </c>
      <c r="BV8" s="2" t="s">
        <v>145</v>
      </c>
      <c r="BW8" s="2" t="s">
        <v>148</v>
      </c>
      <c r="BX8" s="2" t="s">
        <v>193</v>
      </c>
      <c r="BY8" s="2" t="s">
        <v>157</v>
      </c>
      <c r="BZ8" s="2" t="s">
        <v>157</v>
      </c>
      <c r="CA8" s="2" t="s">
        <v>148</v>
      </c>
      <c r="CB8" s="4"/>
      <c r="CC8" s="8"/>
      <c r="CD8" s="4"/>
      <c r="CE8" s="8"/>
      <c r="CF8" s="7"/>
      <c r="CG8" s="7"/>
      <c r="CH8" s="2" t="s">
        <v>155</v>
      </c>
      <c r="CI8" s="2" t="s">
        <v>145</v>
      </c>
      <c r="CJ8" s="2" t="s">
        <v>158</v>
      </c>
      <c r="CK8" s="2" t="s">
        <v>194</v>
      </c>
      <c r="CL8" s="2" t="s">
        <v>157</v>
      </c>
      <c r="CM8" s="2" t="s">
        <v>157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170</v>
      </c>
      <c r="CX8" s="2" t="s">
        <v>195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196</v>
      </c>
      <c r="DK8" s="2" t="s">
        <v>197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164</v>
      </c>
      <c r="DX8" s="2" t="s">
        <v>198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187</v>
      </c>
      <c r="EI8" s="2" t="s">
        <v>145</v>
      </c>
      <c r="EJ8" s="2" t="s">
        <v>148</v>
      </c>
      <c r="EK8" s="2" t="s">
        <v>148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164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172</v>
      </c>
      <c r="IX8" s="2" t="s">
        <v>202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203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155</v>
      </c>
      <c r="LI8" s="2" t="s">
        <v>145</v>
      </c>
      <c r="LJ8" s="2" t="s">
        <v>175</v>
      </c>
      <c r="LK8" s="2" t="s">
        <v>148</v>
      </c>
      <c r="LL8" s="2" t="s">
        <v>157</v>
      </c>
      <c r="LM8" s="2" t="s">
        <v>157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204</v>
      </c>
      <c r="NI8" s="2" t="s">
        <v>177</v>
      </c>
      <c r="NJ8" s="2" t="s">
        <v>148</v>
      </c>
      <c r="NK8" s="2" t="s">
        <v>148</v>
      </c>
      <c r="NL8" s="2" t="s">
        <v>157</v>
      </c>
      <c r="NM8" s="2" t="s">
        <v>157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8"/>
      <c r="PD8" s="4"/>
      <c r="PE8" s="8"/>
      <c r="PF8" s="7"/>
      <c r="PG8" s="7"/>
      <c r="PH8" s="2" t="s">
        <v>148</v>
      </c>
      <c r="PI8" s="2" t="s">
        <v>148</v>
      </c>
      <c r="PJ8" s="2" t="s">
        <v>148</v>
      </c>
      <c r="PK8" s="2" t="s">
        <v>148</v>
      </c>
      <c r="PL8" s="2" t="s">
        <v>148</v>
      </c>
      <c r="PM8" s="2" t="s">
        <v>148</v>
      </c>
      <c r="PN8" s="2" t="s">
        <v>148</v>
      </c>
      <c r="PO8" s="4"/>
      <c r="PP8" s="8"/>
      <c r="PQ8" s="4"/>
      <c r="PR8" s="8"/>
      <c r="PS8" s="7"/>
      <c r="PT8" s="7"/>
      <c r="PU8" s="2" t="s">
        <v>148</v>
      </c>
      <c r="PV8" s="2" t="s">
        <v>148</v>
      </c>
      <c r="PW8" s="2" t="s">
        <v>148</v>
      </c>
      <c r="PX8" s="2" t="s">
        <v>148</v>
      </c>
      <c r="PY8" s="2" t="s">
        <v>148</v>
      </c>
      <c r="PZ8" s="2" t="s">
        <v>148</v>
      </c>
      <c r="QA8" s="2" t="s">
        <v>148</v>
      </c>
      <c r="QB8" s="4">
        <v>42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60</v>
      </c>
      <c r="QR8" s="4"/>
      <c r="QS8" s="4"/>
      <c r="QT8" s="4">
        <v>60</v>
      </c>
    </row>
    <row r="9">
      <c r="A9" s="2" t="s">
        <v>205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206</v>
      </c>
      <c r="L9" s="3">
        <v>122.57</v>
      </c>
      <c r="M9" s="3">
        <v>128.7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207</v>
      </c>
      <c r="Z9" s="4">
        <v>102</v>
      </c>
      <c r="AA9" s="4">
        <f>=ROUNDDOWN(11.3333333333333,0)</f>
      </c>
      <c r="AB9" s="5">
        <v>9</v>
      </c>
      <c r="AC9" s="2" t="s">
        <v>153</v>
      </c>
      <c r="AD9" s="4">
        <v>120</v>
      </c>
      <c r="AE9" s="4">
        <v>195</v>
      </c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13</v>
      </c>
      <c r="AQ9" s="8">
        <v>2004.3</v>
      </c>
      <c r="AR9" s="4"/>
      <c r="AS9" s="8"/>
      <c r="AT9" s="7"/>
      <c r="AU9" s="7"/>
      <c r="AV9" s="4">
        <v>25</v>
      </c>
      <c r="AW9" s="8">
        <v>3971.92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0.5046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0.4814</v>
      </c>
      <c r="BJ9" s="4">
        <v>13</v>
      </c>
      <c r="BK9" s="8">
        <v>2004.3</v>
      </c>
      <c r="BL9" s="2" t="s">
        <v>208</v>
      </c>
      <c r="BM9" s="7">
        <v>1</v>
      </c>
      <c r="BN9" s="7">
        <v>1</v>
      </c>
      <c r="BO9" s="4">
        <v>6</v>
      </c>
      <c r="BP9" s="8">
        <v>1057.08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3</v>
      </c>
      <c r="CC9" s="8">
        <v>386.1</v>
      </c>
      <c r="CD9" s="4"/>
      <c r="CE9" s="8"/>
      <c r="CF9" s="7"/>
      <c r="CG9" s="7"/>
      <c r="CH9" s="2" t="s">
        <v>155</v>
      </c>
      <c r="CI9" s="2" t="s">
        <v>145</v>
      </c>
      <c r="CJ9" s="2" t="s">
        <v>158</v>
      </c>
      <c r="CK9" s="2" t="s">
        <v>210</v>
      </c>
      <c r="CL9" s="2" t="s">
        <v>157</v>
      </c>
      <c r="CM9" s="2" t="s">
        <v>157</v>
      </c>
      <c r="CN9" s="2" t="s">
        <v>148</v>
      </c>
      <c r="CO9" s="4">
        <v>2</v>
      </c>
      <c r="CP9" s="8">
        <v>277.98</v>
      </c>
      <c r="CQ9" s="4"/>
      <c r="CR9" s="8"/>
      <c r="CS9" s="7"/>
      <c r="CT9" s="7"/>
      <c r="CU9" s="2" t="s">
        <v>155</v>
      </c>
      <c r="CV9" s="2" t="s">
        <v>145</v>
      </c>
      <c r="CW9" s="2" t="s">
        <v>160</v>
      </c>
      <c r="CX9" s="2" t="s">
        <v>184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162</v>
      </c>
      <c r="DK9" s="2" t="s">
        <v>211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207</v>
      </c>
      <c r="DX9" s="2" t="s">
        <v>212</v>
      </c>
      <c r="DY9" s="2" t="s">
        <v>157</v>
      </c>
      <c r="DZ9" s="2" t="s">
        <v>157</v>
      </c>
      <c r="EA9" s="2" t="s">
        <v>148</v>
      </c>
      <c r="EB9" s="4">
        <v>2</v>
      </c>
      <c r="EC9" s="8">
        <v>283.14</v>
      </c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213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167</v>
      </c>
      <c r="EX9" s="2" t="s">
        <v>214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207</v>
      </c>
      <c r="FK9" s="2" t="s">
        <v>215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216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172</v>
      </c>
      <c r="IX9" s="2" t="s">
        <v>217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174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155</v>
      </c>
      <c r="LI9" s="2" t="s">
        <v>145</v>
      </c>
      <c r="LJ9" s="2" t="s">
        <v>175</v>
      </c>
      <c r="LK9" s="2" t="s">
        <v>218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155</v>
      </c>
      <c r="NI9" s="2" t="s">
        <v>177</v>
      </c>
      <c r="NJ9" s="2" t="s">
        <v>178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8"/>
      <c r="PD9" s="4"/>
      <c r="PE9" s="8"/>
      <c r="PF9" s="7"/>
      <c r="PG9" s="7"/>
      <c r="PH9" s="2" t="s">
        <v>148</v>
      </c>
      <c r="PI9" s="2" t="s">
        <v>148</v>
      </c>
      <c r="PJ9" s="2" t="s">
        <v>148</v>
      </c>
      <c r="PK9" s="2" t="s">
        <v>148</v>
      </c>
      <c r="PL9" s="2" t="s">
        <v>148</v>
      </c>
      <c r="PM9" s="2" t="s">
        <v>148</v>
      </c>
      <c r="PN9" s="2" t="s">
        <v>148</v>
      </c>
      <c r="PO9" s="4"/>
      <c r="PP9" s="8"/>
      <c r="PQ9" s="4"/>
      <c r="PR9" s="8"/>
      <c r="PS9" s="7"/>
      <c r="PT9" s="7"/>
      <c r="PU9" s="2" t="s">
        <v>148</v>
      </c>
      <c r="PV9" s="2" t="s">
        <v>148</v>
      </c>
      <c r="PW9" s="2" t="s">
        <v>148</v>
      </c>
      <c r="PX9" s="2" t="s">
        <v>148</v>
      </c>
      <c r="PY9" s="2" t="s">
        <v>148</v>
      </c>
      <c r="PZ9" s="2" t="s">
        <v>148</v>
      </c>
      <c r="QA9" s="2" t="s">
        <v>148</v>
      </c>
      <c r="QB9" s="4">
        <v>35</v>
      </c>
      <c r="QC9" s="4">
        <v>67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120</v>
      </c>
      <c r="QR9" s="4"/>
      <c r="QS9" s="4"/>
      <c r="QT9" s="4">
        <v>75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180</v>
      </c>
      <c r="K10" s="2" t="s">
        <v>206</v>
      </c>
      <c r="L10" s="3">
        <v>147.08</v>
      </c>
      <c r="M10" s="3">
        <v>154.43</v>
      </c>
      <c r="N10" s="3">
        <v>399.99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220</v>
      </c>
      <c r="Z10" s="4"/>
      <c r="AA10" s="4">
        <f>=ROUNDDOWN({0},0)</f>
      </c>
      <c r="AB10" s="5">
        <v>18</v>
      </c>
      <c r="AC10" s="2" t="s">
        <v>153</v>
      </c>
      <c r="AD10" s="4">
        <v>200</v>
      </c>
      <c r="AE10" s="4">
        <v>450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5</v>
      </c>
      <c r="AQ10" s="8">
        <v>826.29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0.208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5</v>
      </c>
      <c r="BK10" s="8">
        <v>826.29</v>
      </c>
      <c r="BL10" s="2" t="s">
        <v>154</v>
      </c>
      <c r="BM10" s="7">
        <v>1</v>
      </c>
      <c r="BN10" s="7">
        <v>1</v>
      </c>
      <c r="BO10" s="4">
        <v>2</v>
      </c>
      <c r="BP10" s="8">
        <v>338.28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182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154.43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158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2</v>
      </c>
      <c r="CP10" s="8">
        <v>333.58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160</v>
      </c>
      <c r="CX10" s="2" t="s">
        <v>184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162</v>
      </c>
      <c r="DK10" s="2" t="s">
        <v>222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220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187</v>
      </c>
      <c r="EI10" s="2" t="s">
        <v>145</v>
      </c>
      <c r="EJ10" s="2" t="s">
        <v>148</v>
      </c>
      <c r="EK10" s="2" t="s">
        <v>148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167</v>
      </c>
      <c r="EX10" s="2" t="s">
        <v>224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220</v>
      </c>
      <c r="FK10" s="2" t="s">
        <v>164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170</v>
      </c>
      <c r="FX10" s="2" t="s">
        <v>225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172</v>
      </c>
      <c r="IX10" s="2" t="s">
        <v>226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174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155</v>
      </c>
      <c r="LI10" s="2" t="s">
        <v>145</v>
      </c>
      <c r="LJ10" s="2" t="s">
        <v>175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155</v>
      </c>
      <c r="NI10" s="2" t="s">
        <v>177</v>
      </c>
      <c r="NJ10" s="2" t="s">
        <v>178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8"/>
      <c r="PD10" s="4"/>
      <c r="PE10" s="8"/>
      <c r="PF10" s="7"/>
      <c r="PG10" s="7"/>
      <c r="PH10" s="2" t="s">
        <v>148</v>
      </c>
      <c r="PI10" s="2" t="s">
        <v>148</v>
      </c>
      <c r="PJ10" s="2" t="s">
        <v>148</v>
      </c>
      <c r="PK10" s="2" t="s">
        <v>148</v>
      </c>
      <c r="PL10" s="2" t="s">
        <v>148</v>
      </c>
      <c r="PM10" s="2" t="s">
        <v>148</v>
      </c>
      <c r="PN10" s="2" t="s">
        <v>148</v>
      </c>
      <c r="PO10" s="4"/>
      <c r="PP10" s="8"/>
      <c r="PQ10" s="4"/>
      <c r="PR10" s="8"/>
      <c r="PS10" s="7"/>
      <c r="PT10" s="7"/>
      <c r="PU10" s="2" t="s">
        <v>148</v>
      </c>
      <c r="PV10" s="2" t="s">
        <v>148</v>
      </c>
      <c r="PW10" s="2" t="s">
        <v>148</v>
      </c>
      <c r="PX10" s="2" t="s">
        <v>148</v>
      </c>
      <c r="PY10" s="2" t="s">
        <v>148</v>
      </c>
      <c r="PZ10" s="2" t="s">
        <v>148</v>
      </c>
      <c r="QA10" s="2" t="s">
        <v>148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200</v>
      </c>
      <c r="QR10" s="4"/>
      <c r="QS10" s="4"/>
      <c r="QT10" s="4">
        <v>250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192</v>
      </c>
      <c r="K11" s="2" t="s">
        <v>206</v>
      </c>
      <c r="L11" s="3">
        <v>147.08</v>
      </c>
      <c r="M11" s="3">
        <v>154.43</v>
      </c>
      <c r="N11" s="3">
        <v>399.99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220</v>
      </c>
      <c r="Z11" s="4">
        <v>30</v>
      </c>
      <c r="AA11" s="4">
        <f>=ROUNDDOWN(5,0)</f>
      </c>
      <c r="AB11" s="5">
        <v>6</v>
      </c>
      <c r="AC11" s="2" t="s">
        <v>153</v>
      </c>
      <c r="AD11" s="4">
        <v>80</v>
      </c>
      <c r="AE11" s="4">
        <v>155</v>
      </c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7</v>
      </c>
      <c r="AQ11" s="8">
        <v>1141.33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0.2873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7</v>
      </c>
      <c r="BK11" s="8">
        <v>1141.33</v>
      </c>
      <c r="BL11" s="2" t="s">
        <v>228</v>
      </c>
      <c r="BM11" s="7">
        <v>1</v>
      </c>
      <c r="BN11" s="7">
        <v>1</v>
      </c>
      <c r="BO11" s="4">
        <v>2</v>
      </c>
      <c r="BP11" s="8">
        <v>338.28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199</v>
      </c>
      <c r="BY11" s="2" t="s">
        <v>157</v>
      </c>
      <c r="BZ11" s="2" t="s">
        <v>157</v>
      </c>
      <c r="CA11" s="2" t="s">
        <v>148</v>
      </c>
      <c r="CB11" s="4">
        <v>3</v>
      </c>
      <c r="CC11" s="8">
        <v>463.29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158</v>
      </c>
      <c r="CK11" s="2" t="s">
        <v>229</v>
      </c>
      <c r="CL11" s="2" t="s">
        <v>157</v>
      </c>
      <c r="CM11" s="2" t="s">
        <v>157</v>
      </c>
      <c r="CN11" s="2" t="s">
        <v>148</v>
      </c>
      <c r="CO11" s="4">
        <v>1</v>
      </c>
      <c r="CP11" s="8">
        <v>166.79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170</v>
      </c>
      <c r="CX11" s="2" t="s">
        <v>195</v>
      </c>
      <c r="CY11" s="2" t="s">
        <v>157</v>
      </c>
      <c r="CZ11" s="2" t="s">
        <v>157</v>
      </c>
      <c r="DA11" s="2" t="s">
        <v>148</v>
      </c>
      <c r="DB11" s="4">
        <v>1</v>
      </c>
      <c r="DC11" s="8">
        <v>172.97</v>
      </c>
      <c r="DD11" s="4"/>
      <c r="DE11" s="8"/>
      <c r="DF11" s="7"/>
      <c r="DG11" s="7"/>
      <c r="DH11" s="2" t="s">
        <v>155</v>
      </c>
      <c r="DI11" s="2" t="s">
        <v>145</v>
      </c>
      <c r="DJ11" s="2" t="s">
        <v>196</v>
      </c>
      <c r="DK11" s="2" t="s">
        <v>230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220</v>
      </c>
      <c r="DX11" s="2" t="s">
        <v>189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187</v>
      </c>
      <c r="EI11" s="2" t="s">
        <v>145</v>
      </c>
      <c r="EJ11" s="2" t="s">
        <v>148</v>
      </c>
      <c r="EK11" s="2" t="s">
        <v>148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196</v>
      </c>
      <c r="EX11" s="2" t="s">
        <v>231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220</v>
      </c>
      <c r="FK11" s="2" t="s">
        <v>232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170</v>
      </c>
      <c r="FX11" s="2" t="s">
        <v>233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172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203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155</v>
      </c>
      <c r="LI11" s="2" t="s">
        <v>145</v>
      </c>
      <c r="LJ11" s="2" t="s">
        <v>175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204</v>
      </c>
      <c r="NI11" s="2" t="s">
        <v>177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8"/>
      <c r="PD11" s="4"/>
      <c r="PE11" s="8"/>
      <c r="PF11" s="7"/>
      <c r="PG11" s="7"/>
      <c r="PH11" s="2" t="s">
        <v>148</v>
      </c>
      <c r="PI11" s="2" t="s">
        <v>148</v>
      </c>
      <c r="PJ11" s="2" t="s">
        <v>148</v>
      </c>
      <c r="PK11" s="2" t="s">
        <v>148</v>
      </c>
      <c r="PL11" s="2" t="s">
        <v>148</v>
      </c>
      <c r="PM11" s="2" t="s">
        <v>148</v>
      </c>
      <c r="PN11" s="2" t="s">
        <v>148</v>
      </c>
      <c r="PO11" s="4"/>
      <c r="PP11" s="8"/>
      <c r="PQ11" s="4"/>
      <c r="PR11" s="8"/>
      <c r="PS11" s="7"/>
      <c r="PT11" s="7"/>
      <c r="PU11" s="2" t="s">
        <v>148</v>
      </c>
      <c r="PV11" s="2" t="s">
        <v>148</v>
      </c>
      <c r="PW11" s="2" t="s">
        <v>148</v>
      </c>
      <c r="PX11" s="2" t="s">
        <v>148</v>
      </c>
      <c r="PY11" s="2" t="s">
        <v>148</v>
      </c>
      <c r="PZ11" s="2" t="s">
        <v>148</v>
      </c>
      <c r="QA11" s="2" t="s">
        <v>148</v>
      </c>
      <c r="QB11" s="4">
        <v>25</v>
      </c>
      <c r="QC11" s="4">
        <v>5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80</v>
      </c>
      <c r="QR11" s="4"/>
      <c r="QS11" s="4"/>
      <c r="QT11" s="4">
        <v>75</v>
      </c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122.57</v>
      </c>
      <c r="M12" s="3">
        <v>128.7</v>
      </c>
      <c r="N12" s="3">
        <v>299.99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148</v>
      </c>
      <c r="Z12" s="4"/>
      <c r="AA12" s="4">
        <f>=ROUNDDOWN({0},0)</f>
      </c>
      <c r="AB12" s="5"/>
      <c r="AC12" s="2" t="s">
        <v>240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204</v>
      </c>
      <c r="BV12" s="2" t="s">
        <v>145</v>
      </c>
      <c r="BW12" s="2" t="s">
        <v>148</v>
      </c>
      <c r="BX12" s="2" t="s">
        <v>148</v>
      </c>
      <c r="BY12" s="2" t="s">
        <v>157</v>
      </c>
      <c r="BZ12" s="2" t="s">
        <v>157</v>
      </c>
      <c r="CA12" s="2" t="s">
        <v>148</v>
      </c>
      <c r="CB12" s="4"/>
      <c r="CC12" s="8"/>
      <c r="CD12" s="4"/>
      <c r="CE12" s="8"/>
      <c r="CF12" s="7"/>
      <c r="CG12" s="7"/>
      <c r="CH12" s="2" t="s">
        <v>204</v>
      </c>
      <c r="CI12" s="2" t="s">
        <v>145</v>
      </c>
      <c r="CJ12" s="2" t="s">
        <v>148</v>
      </c>
      <c r="CK12" s="2" t="s">
        <v>148</v>
      </c>
      <c r="CL12" s="2" t="s">
        <v>157</v>
      </c>
      <c r="CM12" s="2" t="s">
        <v>157</v>
      </c>
      <c r="CN12" s="2" t="s">
        <v>148</v>
      </c>
      <c r="CO12" s="4"/>
      <c r="CP12" s="8"/>
      <c r="CQ12" s="4"/>
      <c r="CR12" s="8"/>
      <c r="CS12" s="7"/>
      <c r="CT12" s="7"/>
      <c r="CU12" s="2" t="s">
        <v>204</v>
      </c>
      <c r="CV12" s="2" t="s">
        <v>145</v>
      </c>
      <c r="CW12" s="2" t="s">
        <v>148</v>
      </c>
      <c r="CX12" s="2" t="s">
        <v>148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204</v>
      </c>
      <c r="DI12" s="2" t="s">
        <v>145</v>
      </c>
      <c r="DJ12" s="2" t="s">
        <v>148</v>
      </c>
      <c r="DK12" s="2" t="s">
        <v>148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148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204</v>
      </c>
      <c r="EI12" s="2" t="s">
        <v>145</v>
      </c>
      <c r="EJ12" s="2" t="s">
        <v>148</v>
      </c>
      <c r="EK12" s="2" t="s">
        <v>148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204</v>
      </c>
      <c r="EV12" s="2" t="s">
        <v>145</v>
      </c>
      <c r="EW12" s="2" t="s">
        <v>148</v>
      </c>
      <c r="EX12" s="2" t="s">
        <v>148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148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204</v>
      </c>
      <c r="FV12" s="2" t="s">
        <v>145</v>
      </c>
      <c r="FW12" s="2" t="s">
        <v>148</v>
      </c>
      <c r="FX12" s="2" t="s">
        <v>148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204</v>
      </c>
      <c r="GI12" s="2" t="s">
        <v>145</v>
      </c>
      <c r="GJ12" s="2" t="s">
        <v>148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204</v>
      </c>
      <c r="GV12" s="2" t="s">
        <v>145</v>
      </c>
      <c r="GW12" s="2" t="s">
        <v>148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204</v>
      </c>
      <c r="HI12" s="2" t="s">
        <v>145</v>
      </c>
      <c r="HJ12" s="2" t="s">
        <v>148</v>
      </c>
      <c r="HK12" s="2" t="s">
        <v>148</v>
      </c>
      <c r="HL12" s="2" t="s">
        <v>157</v>
      </c>
      <c r="HM12" s="2" t="s">
        <v>157</v>
      </c>
      <c r="HN12" s="2" t="s">
        <v>148</v>
      </c>
      <c r="HO12" s="4"/>
      <c r="HP12" s="8"/>
      <c r="HQ12" s="4"/>
      <c r="HR12" s="8"/>
      <c r="HS12" s="7"/>
      <c r="HT12" s="7"/>
      <c r="HU12" s="2" t="s">
        <v>204</v>
      </c>
      <c r="HV12" s="2" t="s">
        <v>145</v>
      </c>
      <c r="HW12" s="2" t="s">
        <v>148</v>
      </c>
      <c r="HX12" s="2" t="s">
        <v>148</v>
      </c>
      <c r="HY12" s="2" t="s">
        <v>157</v>
      </c>
      <c r="HZ12" s="2" t="s">
        <v>157</v>
      </c>
      <c r="IA12" s="2" t="s">
        <v>148</v>
      </c>
      <c r="IB12" s="4"/>
      <c r="IC12" s="8"/>
      <c r="ID12" s="4"/>
      <c r="IE12" s="8"/>
      <c r="IF12" s="7"/>
      <c r="IG12" s="7"/>
      <c r="IH12" s="2" t="s">
        <v>241</v>
      </c>
      <c r="II12" s="2" t="s">
        <v>145</v>
      </c>
      <c r="IJ12" s="2" t="s">
        <v>148</v>
      </c>
      <c r="IK12" s="2" t="s">
        <v>148</v>
      </c>
      <c r="IL12" s="2" t="s">
        <v>157</v>
      </c>
      <c r="IM12" s="2" t="s">
        <v>157</v>
      </c>
      <c r="IN12" s="2" t="s">
        <v>148</v>
      </c>
      <c r="IO12" s="4"/>
      <c r="IP12" s="8"/>
      <c r="IQ12" s="4"/>
      <c r="IR12" s="8"/>
      <c r="IS12" s="7"/>
      <c r="IT12" s="7"/>
      <c r="IU12" s="2" t="s">
        <v>242</v>
      </c>
      <c r="IV12" s="2" t="s">
        <v>145</v>
      </c>
      <c r="IW12" s="2" t="s">
        <v>148</v>
      </c>
      <c r="IX12" s="2" t="s">
        <v>148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204</v>
      </c>
      <c r="JI12" s="2" t="s">
        <v>145</v>
      </c>
      <c r="JJ12" s="2" t="s">
        <v>148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148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204</v>
      </c>
      <c r="KI12" s="2" t="s">
        <v>145</v>
      </c>
      <c r="KJ12" s="2" t="s">
        <v>148</v>
      </c>
      <c r="KK12" s="2" t="s">
        <v>148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204</v>
      </c>
      <c r="KV12" s="2" t="s">
        <v>145</v>
      </c>
      <c r="KW12" s="2" t="s">
        <v>148</v>
      </c>
      <c r="KX12" s="2" t="s">
        <v>148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204</v>
      </c>
      <c r="LI12" s="2" t="s">
        <v>145</v>
      </c>
      <c r="LJ12" s="2" t="s">
        <v>148</v>
      </c>
      <c r="LK12" s="2" t="s">
        <v>148</v>
      </c>
      <c r="LL12" s="2" t="s">
        <v>157</v>
      </c>
      <c r="LM12" s="2" t="s">
        <v>157</v>
      </c>
      <c r="LN12" s="2" t="s">
        <v>148</v>
      </c>
      <c r="LO12" s="4"/>
      <c r="LP12" s="8"/>
      <c r="LQ12" s="4"/>
      <c r="LR12" s="8"/>
      <c r="LS12" s="7"/>
      <c r="LT12" s="7"/>
      <c r="LU12" s="2" t="s">
        <v>204</v>
      </c>
      <c r="LV12" s="2" t="s">
        <v>145</v>
      </c>
      <c r="LW12" s="2" t="s">
        <v>148</v>
      </c>
      <c r="LX12" s="2" t="s">
        <v>148</v>
      </c>
      <c r="LY12" s="2" t="s">
        <v>157</v>
      </c>
      <c r="LZ12" s="2" t="s">
        <v>157</v>
      </c>
      <c r="MA12" s="2" t="s">
        <v>148</v>
      </c>
      <c r="MB12" s="4"/>
      <c r="MC12" s="8"/>
      <c r="MD12" s="4"/>
      <c r="ME12" s="8"/>
      <c r="MF12" s="7"/>
      <c r="MG12" s="7"/>
      <c r="MH12" s="2" t="s">
        <v>204</v>
      </c>
      <c r="MI12" s="2" t="s">
        <v>145</v>
      </c>
      <c r="MJ12" s="2" t="s">
        <v>148</v>
      </c>
      <c r="MK12" s="2" t="s">
        <v>148</v>
      </c>
      <c r="ML12" s="2" t="s">
        <v>157</v>
      </c>
      <c r="MM12" s="2" t="s">
        <v>157</v>
      </c>
      <c r="MN12" s="2" t="s">
        <v>148</v>
      </c>
      <c r="MO12" s="4"/>
      <c r="MP12" s="8"/>
      <c r="MQ12" s="4"/>
      <c r="MR12" s="8"/>
      <c r="MS12" s="7"/>
      <c r="MT12" s="7"/>
      <c r="MU12" s="2" t="s">
        <v>204</v>
      </c>
      <c r="MV12" s="2" t="s">
        <v>145</v>
      </c>
      <c r="MW12" s="2" t="s">
        <v>148</v>
      </c>
      <c r="MX12" s="2" t="s">
        <v>148</v>
      </c>
      <c r="MY12" s="2" t="s">
        <v>157</v>
      </c>
      <c r="MZ12" s="2" t="s">
        <v>157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204</v>
      </c>
      <c r="NV12" s="2" t="s">
        <v>145</v>
      </c>
      <c r="NW12" s="2" t="s">
        <v>148</v>
      </c>
      <c r="NX12" s="2" t="s">
        <v>148</v>
      </c>
      <c r="NY12" s="2" t="s">
        <v>157</v>
      </c>
      <c r="NZ12" s="2" t="s">
        <v>157</v>
      </c>
      <c r="OA12" s="2" t="s">
        <v>148</v>
      </c>
      <c r="OB12" s="4"/>
      <c r="OC12" s="8"/>
      <c r="OD12" s="4"/>
      <c r="OE12" s="8"/>
      <c r="OF12" s="7"/>
      <c r="OG12" s="7"/>
      <c r="OH12" s="2" t="s">
        <v>204</v>
      </c>
      <c r="OI12" s="2" t="s">
        <v>145</v>
      </c>
      <c r="OJ12" s="2" t="s">
        <v>148</v>
      </c>
      <c r="OK12" s="2" t="s">
        <v>148</v>
      </c>
      <c r="OL12" s="2" t="s">
        <v>157</v>
      </c>
      <c r="OM12" s="2" t="s">
        <v>157</v>
      </c>
      <c r="ON12" s="2" t="s">
        <v>148</v>
      </c>
      <c r="OO12" s="4"/>
      <c r="OP12" s="8"/>
      <c r="OQ12" s="4"/>
      <c r="OR12" s="8"/>
      <c r="OS12" s="7"/>
      <c r="OT12" s="7"/>
      <c r="OU12" s="2" t="s">
        <v>204</v>
      </c>
      <c r="OV12" s="2" t="s">
        <v>145</v>
      </c>
      <c r="OW12" s="2" t="s">
        <v>148</v>
      </c>
      <c r="OX12" s="2" t="s">
        <v>148</v>
      </c>
      <c r="OY12" s="2" t="s">
        <v>157</v>
      </c>
      <c r="OZ12" s="2" t="s">
        <v>157</v>
      </c>
      <c r="PA12" s="2" t="s">
        <v>148</v>
      </c>
      <c r="PB12" s="4"/>
      <c r="PC12" s="8"/>
      <c r="PD12" s="4"/>
      <c r="PE12" s="8"/>
      <c r="PF12" s="7"/>
      <c r="PG12" s="7"/>
      <c r="PH12" s="2" t="s">
        <v>204</v>
      </c>
      <c r="PI12" s="2" t="s">
        <v>145</v>
      </c>
      <c r="PJ12" s="2" t="s">
        <v>148</v>
      </c>
      <c r="PK12" s="2" t="s">
        <v>148</v>
      </c>
      <c r="PL12" s="2" t="s">
        <v>157</v>
      </c>
      <c r="PM12" s="2" t="s">
        <v>157</v>
      </c>
      <c r="PN12" s="2" t="s">
        <v>148</v>
      </c>
      <c r="PO12" s="4"/>
      <c r="PP12" s="8"/>
      <c r="PQ12" s="4"/>
      <c r="PR12" s="8"/>
      <c r="PS12" s="7"/>
      <c r="PT12" s="7"/>
      <c r="PU12" s="2" t="s">
        <v>204</v>
      </c>
      <c r="PV12" s="2" t="s">
        <v>145</v>
      </c>
      <c r="PW12" s="2" t="s">
        <v>148</v>
      </c>
      <c r="PX12" s="2" t="s">
        <v>148</v>
      </c>
      <c r="PY12" s="2" t="s">
        <v>157</v>
      </c>
      <c r="PZ12" s="2" t="s">
        <v>157</v>
      </c>
      <c r="QA12" s="2" t="s">
        <v>148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  <c r="QS12" s="4"/>
      <c r="QT12" s="4"/>
    </row>
    <row r="13">
      <c r="A13" s="2" t="s">
        <v>243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180</v>
      </c>
      <c r="K13" s="2" t="s">
        <v>236</v>
      </c>
      <c r="L13" s="3">
        <v>147.08</v>
      </c>
      <c r="M13" s="3">
        <v>154.43</v>
      </c>
      <c r="N13" s="3">
        <v>399.99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148</v>
      </c>
      <c r="Z13" s="4"/>
      <c r="AA13" s="4">
        <f>=ROUNDDOWN({0},0)</f>
      </c>
      <c r="AB13" s="5"/>
      <c r="AC13" s="2" t="s">
        <v>240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204</v>
      </c>
      <c r="BV13" s="2" t="s">
        <v>145</v>
      </c>
      <c r="BW13" s="2" t="s">
        <v>148</v>
      </c>
      <c r="BX13" s="2" t="s">
        <v>148</v>
      </c>
      <c r="BY13" s="2" t="s">
        <v>157</v>
      </c>
      <c r="BZ13" s="2" t="s">
        <v>157</v>
      </c>
      <c r="CA13" s="2" t="s">
        <v>148</v>
      </c>
      <c r="CB13" s="4"/>
      <c r="CC13" s="8"/>
      <c r="CD13" s="4"/>
      <c r="CE13" s="8"/>
      <c r="CF13" s="7"/>
      <c r="CG13" s="7"/>
      <c r="CH13" s="2" t="s">
        <v>204</v>
      </c>
      <c r="CI13" s="2" t="s">
        <v>145</v>
      </c>
      <c r="CJ13" s="2" t="s">
        <v>148</v>
      </c>
      <c r="CK13" s="2" t="s">
        <v>148</v>
      </c>
      <c r="CL13" s="2" t="s">
        <v>157</v>
      </c>
      <c r="CM13" s="2" t="s">
        <v>157</v>
      </c>
      <c r="CN13" s="2" t="s">
        <v>148</v>
      </c>
      <c r="CO13" s="4"/>
      <c r="CP13" s="8"/>
      <c r="CQ13" s="4"/>
      <c r="CR13" s="8"/>
      <c r="CS13" s="7"/>
      <c r="CT13" s="7"/>
      <c r="CU13" s="2" t="s">
        <v>204</v>
      </c>
      <c r="CV13" s="2" t="s">
        <v>145</v>
      </c>
      <c r="CW13" s="2" t="s">
        <v>148</v>
      </c>
      <c r="CX13" s="2" t="s">
        <v>148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204</v>
      </c>
      <c r="DI13" s="2" t="s">
        <v>145</v>
      </c>
      <c r="DJ13" s="2" t="s">
        <v>148</v>
      </c>
      <c r="DK13" s="2" t="s">
        <v>148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148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204</v>
      </c>
      <c r="EI13" s="2" t="s">
        <v>145</v>
      </c>
      <c r="EJ13" s="2" t="s">
        <v>148</v>
      </c>
      <c r="EK13" s="2" t="s">
        <v>148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204</v>
      </c>
      <c r="EV13" s="2" t="s">
        <v>145</v>
      </c>
      <c r="EW13" s="2" t="s">
        <v>148</v>
      </c>
      <c r="EX13" s="2" t="s">
        <v>148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148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204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204</v>
      </c>
      <c r="GI13" s="2" t="s">
        <v>145</v>
      </c>
      <c r="GJ13" s="2" t="s">
        <v>148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204</v>
      </c>
      <c r="GV13" s="2" t="s">
        <v>145</v>
      </c>
      <c r="GW13" s="2" t="s">
        <v>148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204</v>
      </c>
      <c r="HI13" s="2" t="s">
        <v>145</v>
      </c>
      <c r="HJ13" s="2" t="s">
        <v>148</v>
      </c>
      <c r="HK13" s="2" t="s">
        <v>148</v>
      </c>
      <c r="HL13" s="2" t="s">
        <v>157</v>
      </c>
      <c r="HM13" s="2" t="s">
        <v>157</v>
      </c>
      <c r="HN13" s="2" t="s">
        <v>148</v>
      </c>
      <c r="HO13" s="4"/>
      <c r="HP13" s="8"/>
      <c r="HQ13" s="4"/>
      <c r="HR13" s="8"/>
      <c r="HS13" s="7"/>
      <c r="HT13" s="7"/>
      <c r="HU13" s="2" t="s">
        <v>204</v>
      </c>
      <c r="HV13" s="2" t="s">
        <v>145</v>
      </c>
      <c r="HW13" s="2" t="s">
        <v>148</v>
      </c>
      <c r="HX13" s="2" t="s">
        <v>148</v>
      </c>
      <c r="HY13" s="2" t="s">
        <v>157</v>
      </c>
      <c r="HZ13" s="2" t="s">
        <v>157</v>
      </c>
      <c r="IA13" s="2" t="s">
        <v>148</v>
      </c>
      <c r="IB13" s="4"/>
      <c r="IC13" s="8"/>
      <c r="ID13" s="4"/>
      <c r="IE13" s="8"/>
      <c r="IF13" s="7"/>
      <c r="IG13" s="7"/>
      <c r="IH13" s="2" t="s">
        <v>241</v>
      </c>
      <c r="II13" s="2" t="s">
        <v>145</v>
      </c>
      <c r="IJ13" s="2" t="s">
        <v>148</v>
      </c>
      <c r="IK13" s="2" t="s">
        <v>148</v>
      </c>
      <c r="IL13" s="2" t="s">
        <v>157</v>
      </c>
      <c r="IM13" s="2" t="s">
        <v>157</v>
      </c>
      <c r="IN13" s="2" t="s">
        <v>148</v>
      </c>
      <c r="IO13" s="4"/>
      <c r="IP13" s="8"/>
      <c r="IQ13" s="4"/>
      <c r="IR13" s="8"/>
      <c r="IS13" s="7"/>
      <c r="IT13" s="7"/>
      <c r="IU13" s="2" t="s">
        <v>242</v>
      </c>
      <c r="IV13" s="2" t="s">
        <v>145</v>
      </c>
      <c r="IW13" s="2" t="s">
        <v>148</v>
      </c>
      <c r="IX13" s="2" t="s">
        <v>148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204</v>
      </c>
      <c r="JI13" s="2" t="s">
        <v>145</v>
      </c>
      <c r="JJ13" s="2" t="s">
        <v>148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148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204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204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204</v>
      </c>
      <c r="LI13" s="2" t="s">
        <v>145</v>
      </c>
      <c r="LJ13" s="2" t="s">
        <v>148</v>
      </c>
      <c r="LK13" s="2" t="s">
        <v>148</v>
      </c>
      <c r="LL13" s="2" t="s">
        <v>157</v>
      </c>
      <c r="LM13" s="2" t="s">
        <v>157</v>
      </c>
      <c r="LN13" s="2" t="s">
        <v>148</v>
      </c>
      <c r="LO13" s="4"/>
      <c r="LP13" s="8"/>
      <c r="LQ13" s="4"/>
      <c r="LR13" s="8"/>
      <c r="LS13" s="7"/>
      <c r="LT13" s="7"/>
      <c r="LU13" s="2" t="s">
        <v>204</v>
      </c>
      <c r="LV13" s="2" t="s">
        <v>145</v>
      </c>
      <c r="LW13" s="2" t="s">
        <v>148</v>
      </c>
      <c r="LX13" s="2" t="s">
        <v>148</v>
      </c>
      <c r="LY13" s="2" t="s">
        <v>157</v>
      </c>
      <c r="LZ13" s="2" t="s">
        <v>157</v>
      </c>
      <c r="MA13" s="2" t="s">
        <v>148</v>
      </c>
      <c r="MB13" s="4"/>
      <c r="MC13" s="8"/>
      <c r="MD13" s="4"/>
      <c r="ME13" s="8"/>
      <c r="MF13" s="7"/>
      <c r="MG13" s="7"/>
      <c r="MH13" s="2" t="s">
        <v>204</v>
      </c>
      <c r="MI13" s="2" t="s">
        <v>145</v>
      </c>
      <c r="MJ13" s="2" t="s">
        <v>148</v>
      </c>
      <c r="MK13" s="2" t="s">
        <v>148</v>
      </c>
      <c r="ML13" s="2" t="s">
        <v>157</v>
      </c>
      <c r="MM13" s="2" t="s">
        <v>157</v>
      </c>
      <c r="MN13" s="2" t="s">
        <v>148</v>
      </c>
      <c r="MO13" s="4"/>
      <c r="MP13" s="8"/>
      <c r="MQ13" s="4"/>
      <c r="MR13" s="8"/>
      <c r="MS13" s="7"/>
      <c r="MT13" s="7"/>
      <c r="MU13" s="2" t="s">
        <v>204</v>
      </c>
      <c r="MV13" s="2" t="s">
        <v>145</v>
      </c>
      <c r="MW13" s="2" t="s">
        <v>148</v>
      </c>
      <c r="MX13" s="2" t="s">
        <v>148</v>
      </c>
      <c r="MY13" s="2" t="s">
        <v>157</v>
      </c>
      <c r="MZ13" s="2" t="s">
        <v>157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204</v>
      </c>
      <c r="NV13" s="2" t="s">
        <v>145</v>
      </c>
      <c r="NW13" s="2" t="s">
        <v>148</v>
      </c>
      <c r="NX13" s="2" t="s">
        <v>148</v>
      </c>
      <c r="NY13" s="2" t="s">
        <v>157</v>
      </c>
      <c r="NZ13" s="2" t="s">
        <v>157</v>
      </c>
      <c r="OA13" s="2" t="s">
        <v>148</v>
      </c>
      <c r="OB13" s="4"/>
      <c r="OC13" s="8"/>
      <c r="OD13" s="4"/>
      <c r="OE13" s="8"/>
      <c r="OF13" s="7"/>
      <c r="OG13" s="7"/>
      <c r="OH13" s="2" t="s">
        <v>204</v>
      </c>
      <c r="OI13" s="2" t="s">
        <v>145</v>
      </c>
      <c r="OJ13" s="2" t="s">
        <v>148</v>
      </c>
      <c r="OK13" s="2" t="s">
        <v>148</v>
      </c>
      <c r="OL13" s="2" t="s">
        <v>157</v>
      </c>
      <c r="OM13" s="2" t="s">
        <v>157</v>
      </c>
      <c r="ON13" s="2" t="s">
        <v>148</v>
      </c>
      <c r="OO13" s="4"/>
      <c r="OP13" s="8"/>
      <c r="OQ13" s="4"/>
      <c r="OR13" s="8"/>
      <c r="OS13" s="7"/>
      <c r="OT13" s="7"/>
      <c r="OU13" s="2" t="s">
        <v>204</v>
      </c>
      <c r="OV13" s="2" t="s">
        <v>145</v>
      </c>
      <c r="OW13" s="2" t="s">
        <v>148</v>
      </c>
      <c r="OX13" s="2" t="s">
        <v>148</v>
      </c>
      <c r="OY13" s="2" t="s">
        <v>157</v>
      </c>
      <c r="OZ13" s="2" t="s">
        <v>157</v>
      </c>
      <c r="PA13" s="2" t="s">
        <v>148</v>
      </c>
      <c r="PB13" s="4"/>
      <c r="PC13" s="8"/>
      <c r="PD13" s="4"/>
      <c r="PE13" s="8"/>
      <c r="PF13" s="7"/>
      <c r="PG13" s="7"/>
      <c r="PH13" s="2" t="s">
        <v>204</v>
      </c>
      <c r="PI13" s="2" t="s">
        <v>145</v>
      </c>
      <c r="PJ13" s="2" t="s">
        <v>148</v>
      </c>
      <c r="PK13" s="2" t="s">
        <v>148</v>
      </c>
      <c r="PL13" s="2" t="s">
        <v>157</v>
      </c>
      <c r="PM13" s="2" t="s">
        <v>157</v>
      </c>
      <c r="PN13" s="2" t="s">
        <v>148</v>
      </c>
      <c r="PO13" s="4"/>
      <c r="PP13" s="8"/>
      <c r="PQ13" s="4"/>
      <c r="PR13" s="8"/>
      <c r="PS13" s="7"/>
      <c r="PT13" s="7"/>
      <c r="PU13" s="2" t="s">
        <v>204</v>
      </c>
      <c r="PV13" s="2" t="s">
        <v>145</v>
      </c>
      <c r="PW13" s="2" t="s">
        <v>148</v>
      </c>
      <c r="PX13" s="2" t="s">
        <v>148</v>
      </c>
      <c r="PY13" s="2" t="s">
        <v>157</v>
      </c>
      <c r="PZ13" s="2" t="s">
        <v>157</v>
      </c>
      <c r="QA13" s="2" t="s">
        <v>148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  <c r="QS13" s="4"/>
      <c r="QT13" s="4"/>
    </row>
    <row r="14">
      <c r="A14" s="2" t="s">
        <v>244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192</v>
      </c>
      <c r="K14" s="2" t="s">
        <v>236</v>
      </c>
      <c r="L14" s="3">
        <v>147.08</v>
      </c>
      <c r="M14" s="3">
        <v>154.43</v>
      </c>
      <c r="N14" s="3">
        <v>399.99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148</v>
      </c>
      <c r="Z14" s="4"/>
      <c r="AA14" s="4">
        <f>=ROUNDDOWN({0},0)</f>
      </c>
      <c r="AB14" s="5"/>
      <c r="AC14" s="2" t="s">
        <v>240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204</v>
      </c>
      <c r="BV14" s="2" t="s">
        <v>145</v>
      </c>
      <c r="BW14" s="2" t="s">
        <v>148</v>
      </c>
      <c r="BX14" s="2" t="s">
        <v>148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204</v>
      </c>
      <c r="CI14" s="2" t="s">
        <v>145</v>
      </c>
      <c r="CJ14" s="2" t="s">
        <v>148</v>
      </c>
      <c r="CK14" s="2" t="s">
        <v>148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204</v>
      </c>
      <c r="CV14" s="2" t="s">
        <v>145</v>
      </c>
      <c r="CW14" s="2" t="s">
        <v>148</v>
      </c>
      <c r="CX14" s="2" t="s">
        <v>148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204</v>
      </c>
      <c r="DI14" s="2" t="s">
        <v>145</v>
      </c>
      <c r="DJ14" s="2" t="s">
        <v>148</v>
      </c>
      <c r="DK14" s="2" t="s">
        <v>148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148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204</v>
      </c>
      <c r="EI14" s="2" t="s">
        <v>145</v>
      </c>
      <c r="EJ14" s="2" t="s">
        <v>148</v>
      </c>
      <c r="EK14" s="2" t="s">
        <v>148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204</v>
      </c>
      <c r="EV14" s="2" t="s">
        <v>145</v>
      </c>
      <c r="EW14" s="2" t="s">
        <v>148</v>
      </c>
      <c r="EX14" s="2" t="s">
        <v>148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148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204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204</v>
      </c>
      <c r="GI14" s="2" t="s">
        <v>145</v>
      </c>
      <c r="GJ14" s="2" t="s">
        <v>148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204</v>
      </c>
      <c r="GV14" s="2" t="s">
        <v>145</v>
      </c>
      <c r="GW14" s="2" t="s">
        <v>148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204</v>
      </c>
      <c r="HI14" s="2" t="s">
        <v>145</v>
      </c>
      <c r="HJ14" s="2" t="s">
        <v>148</v>
      </c>
      <c r="HK14" s="2" t="s">
        <v>148</v>
      </c>
      <c r="HL14" s="2" t="s">
        <v>157</v>
      </c>
      <c r="HM14" s="2" t="s">
        <v>157</v>
      </c>
      <c r="HN14" s="2" t="s">
        <v>148</v>
      </c>
      <c r="HO14" s="4"/>
      <c r="HP14" s="8"/>
      <c r="HQ14" s="4"/>
      <c r="HR14" s="8"/>
      <c r="HS14" s="7"/>
      <c r="HT14" s="7"/>
      <c r="HU14" s="2" t="s">
        <v>204</v>
      </c>
      <c r="HV14" s="2" t="s">
        <v>145</v>
      </c>
      <c r="HW14" s="2" t="s">
        <v>148</v>
      </c>
      <c r="HX14" s="2" t="s">
        <v>148</v>
      </c>
      <c r="HY14" s="2" t="s">
        <v>157</v>
      </c>
      <c r="HZ14" s="2" t="s">
        <v>157</v>
      </c>
      <c r="IA14" s="2" t="s">
        <v>148</v>
      </c>
      <c r="IB14" s="4"/>
      <c r="IC14" s="8"/>
      <c r="ID14" s="4"/>
      <c r="IE14" s="8"/>
      <c r="IF14" s="7"/>
      <c r="IG14" s="7"/>
      <c r="IH14" s="2" t="s">
        <v>241</v>
      </c>
      <c r="II14" s="2" t="s">
        <v>145</v>
      </c>
      <c r="IJ14" s="2" t="s">
        <v>148</v>
      </c>
      <c r="IK14" s="2" t="s">
        <v>148</v>
      </c>
      <c r="IL14" s="2" t="s">
        <v>157</v>
      </c>
      <c r="IM14" s="2" t="s">
        <v>157</v>
      </c>
      <c r="IN14" s="2" t="s">
        <v>148</v>
      </c>
      <c r="IO14" s="4"/>
      <c r="IP14" s="8"/>
      <c r="IQ14" s="4"/>
      <c r="IR14" s="8"/>
      <c r="IS14" s="7"/>
      <c r="IT14" s="7"/>
      <c r="IU14" s="2" t="s">
        <v>242</v>
      </c>
      <c r="IV14" s="2" t="s">
        <v>145</v>
      </c>
      <c r="IW14" s="2" t="s">
        <v>148</v>
      </c>
      <c r="IX14" s="2" t="s">
        <v>148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204</v>
      </c>
      <c r="JI14" s="2" t="s">
        <v>145</v>
      </c>
      <c r="JJ14" s="2" t="s">
        <v>148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148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204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204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204</v>
      </c>
      <c r="LI14" s="2" t="s">
        <v>145</v>
      </c>
      <c r="LJ14" s="2" t="s">
        <v>148</v>
      </c>
      <c r="LK14" s="2" t="s">
        <v>148</v>
      </c>
      <c r="LL14" s="2" t="s">
        <v>157</v>
      </c>
      <c r="LM14" s="2" t="s">
        <v>157</v>
      </c>
      <c r="LN14" s="2" t="s">
        <v>148</v>
      </c>
      <c r="LO14" s="4"/>
      <c r="LP14" s="8"/>
      <c r="LQ14" s="4"/>
      <c r="LR14" s="8"/>
      <c r="LS14" s="7"/>
      <c r="LT14" s="7"/>
      <c r="LU14" s="2" t="s">
        <v>204</v>
      </c>
      <c r="LV14" s="2" t="s">
        <v>145</v>
      </c>
      <c r="LW14" s="2" t="s">
        <v>148</v>
      </c>
      <c r="LX14" s="2" t="s">
        <v>148</v>
      </c>
      <c r="LY14" s="2" t="s">
        <v>157</v>
      </c>
      <c r="LZ14" s="2" t="s">
        <v>157</v>
      </c>
      <c r="MA14" s="2" t="s">
        <v>148</v>
      </c>
      <c r="MB14" s="4"/>
      <c r="MC14" s="8"/>
      <c r="MD14" s="4"/>
      <c r="ME14" s="8"/>
      <c r="MF14" s="7"/>
      <c r="MG14" s="7"/>
      <c r="MH14" s="2" t="s">
        <v>204</v>
      </c>
      <c r="MI14" s="2" t="s">
        <v>145</v>
      </c>
      <c r="MJ14" s="2" t="s">
        <v>148</v>
      </c>
      <c r="MK14" s="2" t="s">
        <v>148</v>
      </c>
      <c r="ML14" s="2" t="s">
        <v>157</v>
      </c>
      <c r="MM14" s="2" t="s">
        <v>157</v>
      </c>
      <c r="MN14" s="2" t="s">
        <v>148</v>
      </c>
      <c r="MO14" s="4"/>
      <c r="MP14" s="8"/>
      <c r="MQ14" s="4"/>
      <c r="MR14" s="8"/>
      <c r="MS14" s="7"/>
      <c r="MT14" s="7"/>
      <c r="MU14" s="2" t="s">
        <v>204</v>
      </c>
      <c r="MV14" s="2" t="s">
        <v>145</v>
      </c>
      <c r="MW14" s="2" t="s">
        <v>148</v>
      </c>
      <c r="MX14" s="2" t="s">
        <v>148</v>
      </c>
      <c r="MY14" s="2" t="s">
        <v>157</v>
      </c>
      <c r="MZ14" s="2" t="s">
        <v>157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204</v>
      </c>
      <c r="NV14" s="2" t="s">
        <v>145</v>
      </c>
      <c r="NW14" s="2" t="s">
        <v>148</v>
      </c>
      <c r="NX14" s="2" t="s">
        <v>148</v>
      </c>
      <c r="NY14" s="2" t="s">
        <v>157</v>
      </c>
      <c r="NZ14" s="2" t="s">
        <v>157</v>
      </c>
      <c r="OA14" s="2" t="s">
        <v>148</v>
      </c>
      <c r="OB14" s="4"/>
      <c r="OC14" s="8"/>
      <c r="OD14" s="4"/>
      <c r="OE14" s="8"/>
      <c r="OF14" s="7"/>
      <c r="OG14" s="7"/>
      <c r="OH14" s="2" t="s">
        <v>204</v>
      </c>
      <c r="OI14" s="2" t="s">
        <v>145</v>
      </c>
      <c r="OJ14" s="2" t="s">
        <v>148</v>
      </c>
      <c r="OK14" s="2" t="s">
        <v>148</v>
      </c>
      <c r="OL14" s="2" t="s">
        <v>157</v>
      </c>
      <c r="OM14" s="2" t="s">
        <v>157</v>
      </c>
      <c r="ON14" s="2" t="s">
        <v>148</v>
      </c>
      <c r="OO14" s="4"/>
      <c r="OP14" s="8"/>
      <c r="OQ14" s="4"/>
      <c r="OR14" s="8"/>
      <c r="OS14" s="7"/>
      <c r="OT14" s="7"/>
      <c r="OU14" s="2" t="s">
        <v>204</v>
      </c>
      <c r="OV14" s="2" t="s">
        <v>145</v>
      </c>
      <c r="OW14" s="2" t="s">
        <v>148</v>
      </c>
      <c r="OX14" s="2" t="s">
        <v>148</v>
      </c>
      <c r="OY14" s="2" t="s">
        <v>157</v>
      </c>
      <c r="OZ14" s="2" t="s">
        <v>157</v>
      </c>
      <c r="PA14" s="2" t="s">
        <v>148</v>
      </c>
      <c r="PB14" s="4"/>
      <c r="PC14" s="8"/>
      <c r="PD14" s="4"/>
      <c r="PE14" s="8"/>
      <c r="PF14" s="7"/>
      <c r="PG14" s="7"/>
      <c r="PH14" s="2" t="s">
        <v>204</v>
      </c>
      <c r="PI14" s="2" t="s">
        <v>145</v>
      </c>
      <c r="PJ14" s="2" t="s">
        <v>148</v>
      </c>
      <c r="PK14" s="2" t="s">
        <v>148</v>
      </c>
      <c r="PL14" s="2" t="s">
        <v>157</v>
      </c>
      <c r="PM14" s="2" t="s">
        <v>157</v>
      </c>
      <c r="PN14" s="2" t="s">
        <v>148</v>
      </c>
      <c r="PO14" s="4"/>
      <c r="PP14" s="8"/>
      <c r="PQ14" s="4"/>
      <c r="PR14" s="8"/>
      <c r="PS14" s="7"/>
      <c r="PT14" s="7"/>
      <c r="PU14" s="2" t="s">
        <v>204</v>
      </c>
      <c r="PV14" s="2" t="s">
        <v>145</v>
      </c>
      <c r="PW14" s="2" t="s">
        <v>148</v>
      </c>
      <c r="PX14" s="2" t="s">
        <v>148</v>
      </c>
      <c r="PY14" s="2" t="s">
        <v>157</v>
      </c>
      <c r="PZ14" s="2" t="s">
        <v>157</v>
      </c>
      <c r="QA14" s="2" t="s">
        <v>148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  <c r="QS14" s="4"/>
      <c r="QT14" s="4"/>
    </row>
    <row r="15">
      <c r="A15" s="2" t="s">
        <v>245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246</v>
      </c>
      <c r="G15" s="2" t="s">
        <v>246</v>
      </c>
      <c r="H15" s="2" t="s">
        <v>246</v>
      </c>
      <c r="I15" s="2" t="s">
        <v>142</v>
      </c>
      <c r="J15" s="2" t="s">
        <v>143</v>
      </c>
      <c r="K15" s="2" t="s">
        <v>247</v>
      </c>
      <c r="L15" s="3">
        <v>122.57</v>
      </c>
      <c r="M15" s="3">
        <v>128.7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248</v>
      </c>
      <c r="W15" s="2" t="s">
        <v>151</v>
      </c>
      <c r="X15" s="2" t="s">
        <v>148</v>
      </c>
      <c r="Y15" s="2" t="s">
        <v>249</v>
      </c>
      <c r="Z15" s="4">
        <v>63</v>
      </c>
      <c r="AA15" s="4">
        <f>=ROUNDDOWN(5.72727272727273,0)</f>
      </c>
      <c r="AB15" s="5">
        <v>11</v>
      </c>
      <c r="AC15" s="2" t="s">
        <v>153</v>
      </c>
      <c r="AD15" s="4">
        <v>220</v>
      </c>
      <c r="AE15" s="4">
        <v>220</v>
      </c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14</v>
      </c>
      <c r="AQ15" s="8">
        <v>2299.75</v>
      </c>
      <c r="AR15" s="4">
        <v>9</v>
      </c>
      <c r="AS15" s="8">
        <v>1761.84</v>
      </c>
      <c r="AT15" s="7">
        <v>0.5556</v>
      </c>
      <c r="AU15" s="7">
        <v>0.3053</v>
      </c>
      <c r="AV15" s="4">
        <v>23</v>
      </c>
      <c r="AW15" s="8">
        <v>3677.28</v>
      </c>
      <c r="AX15" s="4">
        <v>16</v>
      </c>
      <c r="AY15" s="8">
        <v>3393.2</v>
      </c>
      <c r="AZ15" s="7">
        <v>0.4375</v>
      </c>
      <c r="BA15" s="7">
        <v>0.0837</v>
      </c>
      <c r="BB15" s="7">
        <v>0.6254</v>
      </c>
      <c r="BC15" s="4">
        <v>36</v>
      </c>
      <c r="BD15" s="8">
        <v>5600.3</v>
      </c>
      <c r="BE15" s="4">
        <v>22</v>
      </c>
      <c r="BF15" s="8">
        <v>4783.1</v>
      </c>
      <c r="BG15" s="7">
        <v>0.6364</v>
      </c>
      <c r="BH15" s="7">
        <v>0.1709</v>
      </c>
      <c r="BI15" s="7">
        <v>0.6566</v>
      </c>
      <c r="BJ15" s="4">
        <v>14</v>
      </c>
      <c r="BK15" s="8">
        <v>2299.75</v>
      </c>
      <c r="BL15" s="2" t="s">
        <v>228</v>
      </c>
      <c r="BM15" s="7">
        <v>1</v>
      </c>
      <c r="BN15" s="7">
        <v>1</v>
      </c>
      <c r="BO15" s="4">
        <v>10</v>
      </c>
      <c r="BP15" s="8">
        <v>1761.8</v>
      </c>
      <c r="BQ15" s="4">
        <v>9</v>
      </c>
      <c r="BR15" s="8">
        <v>1761.84</v>
      </c>
      <c r="BS15" s="7">
        <v>0.1111</v>
      </c>
      <c r="BT15" s="7"/>
      <c r="BU15" s="2" t="s">
        <v>155</v>
      </c>
      <c r="BV15" s="2" t="s">
        <v>145</v>
      </c>
      <c r="BW15" s="2" t="s">
        <v>148</v>
      </c>
      <c r="BX15" s="2" t="s">
        <v>250</v>
      </c>
      <c r="BY15" s="2" t="s">
        <v>157</v>
      </c>
      <c r="BZ15" s="2" t="s">
        <v>157</v>
      </c>
      <c r="CA15" s="2" t="s">
        <v>148</v>
      </c>
      <c r="CB15" s="4">
        <v>1</v>
      </c>
      <c r="CC15" s="8">
        <v>115.83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251</v>
      </c>
      <c r="CK15" s="2" t="s">
        <v>252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277.98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160</v>
      </c>
      <c r="CX15" s="2" t="s">
        <v>253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144.14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254</v>
      </c>
      <c r="DK15" s="2" t="s">
        <v>255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256</v>
      </c>
      <c r="DX15" s="2" t="s">
        <v>257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256</v>
      </c>
      <c r="EX15" s="2" t="s">
        <v>184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256</v>
      </c>
      <c r="FK15" s="2" t="s">
        <v>258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259</v>
      </c>
      <c r="FX15" s="2" t="s">
        <v>260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256</v>
      </c>
      <c r="IX15" s="2" t="s">
        <v>261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256</v>
      </c>
      <c r="JX15" s="2" t="s">
        <v>262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148</v>
      </c>
      <c r="KV15" s="2" t="s">
        <v>148</v>
      </c>
      <c r="KW15" s="2" t="s">
        <v>148</v>
      </c>
      <c r="KX15" s="2" t="s">
        <v>148</v>
      </c>
      <c r="KY15" s="2" t="s">
        <v>148</v>
      </c>
      <c r="KZ15" s="2" t="s">
        <v>148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8"/>
      <c r="PD15" s="4"/>
      <c r="PE15" s="8"/>
      <c r="PF15" s="7"/>
      <c r="PG15" s="7"/>
      <c r="PH15" s="2" t="s">
        <v>148</v>
      </c>
      <c r="PI15" s="2" t="s">
        <v>148</v>
      </c>
      <c r="PJ15" s="2" t="s">
        <v>148</v>
      </c>
      <c r="PK15" s="2" t="s">
        <v>148</v>
      </c>
      <c r="PL15" s="2" t="s">
        <v>148</v>
      </c>
      <c r="PM15" s="2" t="s">
        <v>148</v>
      </c>
      <c r="PN15" s="2" t="s">
        <v>148</v>
      </c>
      <c r="PO15" s="4"/>
      <c r="PP15" s="8"/>
      <c r="PQ15" s="4"/>
      <c r="PR15" s="8"/>
      <c r="PS15" s="7"/>
      <c r="PT15" s="7"/>
      <c r="PU15" s="2" t="s">
        <v>148</v>
      </c>
      <c r="PV15" s="2" t="s">
        <v>148</v>
      </c>
      <c r="PW15" s="2" t="s">
        <v>148</v>
      </c>
      <c r="PX15" s="2" t="s">
        <v>148</v>
      </c>
      <c r="PY15" s="2" t="s">
        <v>148</v>
      </c>
      <c r="PZ15" s="2" t="s">
        <v>148</v>
      </c>
      <c r="QA15" s="2" t="s">
        <v>148</v>
      </c>
      <c r="QB15" s="4"/>
      <c r="QC15" s="4"/>
      <c r="QD15" s="4"/>
      <c r="QE15" s="4">
        <v>63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  <c r="QS15" s="4"/>
      <c r="QT15" s="4"/>
    </row>
    <row r="16">
      <c r="A16" s="2" t="s">
        <v>263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246</v>
      </c>
      <c r="G16" s="2" t="s">
        <v>246</v>
      </c>
      <c r="H16" s="2" t="s">
        <v>246</v>
      </c>
      <c r="I16" s="2" t="s">
        <v>142</v>
      </c>
      <c r="J16" s="2" t="s">
        <v>180</v>
      </c>
      <c r="K16" s="2" t="s">
        <v>247</v>
      </c>
      <c r="L16" s="3">
        <v>147.08</v>
      </c>
      <c r="M16" s="3">
        <v>154.43</v>
      </c>
      <c r="N16" s="3">
        <v>399.99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248</v>
      </c>
      <c r="W16" s="2" t="s">
        <v>151</v>
      </c>
      <c r="X16" s="2" t="s">
        <v>148</v>
      </c>
      <c r="Y16" s="2" t="s">
        <v>249</v>
      </c>
      <c r="Z16" s="4">
        <v>127</v>
      </c>
      <c r="AA16" s="4">
        <f>=ROUNDDOWN(12.7,0)</f>
      </c>
      <c r="AB16" s="5">
        <v>10</v>
      </c>
      <c r="AC16" s="2" t="s">
        <v>153</v>
      </c>
      <c r="AD16" s="4">
        <v>160</v>
      </c>
      <c r="AE16" s="4">
        <v>160</v>
      </c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895.7</v>
      </c>
      <c r="AR16" s="4">
        <v>4</v>
      </c>
      <c r="AS16" s="8">
        <v>926.6</v>
      </c>
      <c r="AT16" s="7">
        <v>0.5</v>
      </c>
      <c r="AU16" s="7">
        <v>-0.0333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0.2436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7</v>
      </c>
      <c r="BK16" s="8">
        <v>1018.33</v>
      </c>
      <c r="BL16" s="2" t="s">
        <v>264</v>
      </c>
      <c r="BM16" s="7">
        <v>0.8571</v>
      </c>
      <c r="BN16" s="7">
        <v>0.8796</v>
      </c>
      <c r="BO16" s="4"/>
      <c r="BP16" s="8"/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250</v>
      </c>
      <c r="BY16" s="2" t="s">
        <v>157</v>
      </c>
      <c r="BZ16" s="2" t="s">
        <v>157</v>
      </c>
      <c r="CA16" s="2" t="s">
        <v>148</v>
      </c>
      <c r="CB16" s="4">
        <v>6</v>
      </c>
      <c r="CC16" s="8">
        <v>895.7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251</v>
      </c>
      <c r="CK16" s="2" t="s">
        <v>184</v>
      </c>
      <c r="CL16" s="2" t="s">
        <v>157</v>
      </c>
      <c r="CM16" s="2" t="s">
        <v>157</v>
      </c>
      <c r="CN16" s="2" t="s">
        <v>148</v>
      </c>
      <c r="CO16" s="4"/>
      <c r="CP16" s="8"/>
      <c r="CQ16" s="4">
        <v>4</v>
      </c>
      <c r="CR16" s="8">
        <v>926.6</v>
      </c>
      <c r="CS16" s="7">
        <v>-1</v>
      </c>
      <c r="CT16" s="7">
        <v>-1</v>
      </c>
      <c r="CU16" s="2" t="s">
        <v>155</v>
      </c>
      <c r="CV16" s="2" t="s">
        <v>145</v>
      </c>
      <c r="CW16" s="2" t="s">
        <v>160</v>
      </c>
      <c r="CX16" s="2" t="s">
        <v>265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254</v>
      </c>
      <c r="DK16" s="2" t="s">
        <v>266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256</v>
      </c>
      <c r="DX16" s="2" t="s">
        <v>267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187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256</v>
      </c>
      <c r="EX16" s="2" t="s">
        <v>268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256</v>
      </c>
      <c r="FK16" s="2" t="s">
        <v>269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170</v>
      </c>
      <c r="FX16" s="2" t="s">
        <v>182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256</v>
      </c>
      <c r="IX16" s="2" t="s">
        <v>270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148</v>
      </c>
      <c r="JI16" s="2" t="s">
        <v>148</v>
      </c>
      <c r="JJ16" s="2" t="s">
        <v>148</v>
      </c>
      <c r="JK16" s="2" t="s">
        <v>148</v>
      </c>
      <c r="JL16" s="2" t="s">
        <v>148</v>
      </c>
      <c r="JM16" s="2" t="s">
        <v>148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256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148</v>
      </c>
      <c r="KV16" s="2" t="s">
        <v>148</v>
      </c>
      <c r="KW16" s="2" t="s">
        <v>148</v>
      </c>
      <c r="KX16" s="2" t="s">
        <v>148</v>
      </c>
      <c r="KY16" s="2" t="s">
        <v>148</v>
      </c>
      <c r="KZ16" s="2" t="s">
        <v>148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8"/>
      <c r="PD16" s="4"/>
      <c r="PE16" s="8"/>
      <c r="PF16" s="7"/>
      <c r="PG16" s="7"/>
      <c r="PH16" s="2" t="s">
        <v>148</v>
      </c>
      <c r="PI16" s="2" t="s">
        <v>148</v>
      </c>
      <c r="PJ16" s="2" t="s">
        <v>148</v>
      </c>
      <c r="PK16" s="2" t="s">
        <v>148</v>
      </c>
      <c r="PL16" s="2" t="s">
        <v>148</v>
      </c>
      <c r="PM16" s="2" t="s">
        <v>148</v>
      </c>
      <c r="PN16" s="2" t="s">
        <v>148</v>
      </c>
      <c r="PO16" s="4"/>
      <c r="PP16" s="8"/>
      <c r="PQ16" s="4"/>
      <c r="PR16" s="8"/>
      <c r="PS16" s="7"/>
      <c r="PT16" s="7"/>
      <c r="PU16" s="2" t="s">
        <v>148</v>
      </c>
      <c r="PV16" s="2" t="s">
        <v>148</v>
      </c>
      <c r="PW16" s="2" t="s">
        <v>148</v>
      </c>
      <c r="PX16" s="2" t="s">
        <v>148</v>
      </c>
      <c r="PY16" s="2" t="s">
        <v>148</v>
      </c>
      <c r="PZ16" s="2" t="s">
        <v>148</v>
      </c>
      <c r="QA16" s="2" t="s">
        <v>148</v>
      </c>
      <c r="QB16" s="4">
        <v>3</v>
      </c>
      <c r="QC16" s="4">
        <v>2</v>
      </c>
      <c r="QD16" s="4"/>
      <c r="QE16" s="4">
        <v>122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  <c r="QS16" s="4"/>
      <c r="QT16" s="4"/>
    </row>
    <row r="17">
      <c r="A17" s="2" t="s">
        <v>271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246</v>
      </c>
      <c r="G17" s="2" t="s">
        <v>246</v>
      </c>
      <c r="H17" s="2" t="s">
        <v>246</v>
      </c>
      <c r="I17" s="2" t="s">
        <v>142</v>
      </c>
      <c r="J17" s="2" t="s">
        <v>192</v>
      </c>
      <c r="K17" s="2" t="s">
        <v>247</v>
      </c>
      <c r="L17" s="3">
        <v>147.08</v>
      </c>
      <c r="M17" s="3">
        <v>154.43</v>
      </c>
      <c r="N17" s="3">
        <v>399.99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248</v>
      </c>
      <c r="W17" s="2" t="s">
        <v>151</v>
      </c>
      <c r="X17" s="2" t="s">
        <v>148</v>
      </c>
      <c r="Y17" s="2" t="s">
        <v>249</v>
      </c>
      <c r="Z17" s="4">
        <v>23</v>
      </c>
      <c r="AA17" s="4">
        <f>=ROUNDDOWN(2.875,0)</f>
      </c>
      <c r="AB17" s="5">
        <v>8</v>
      </c>
      <c r="AC17" s="2" t="s">
        <v>153</v>
      </c>
      <c r="AD17" s="4">
        <v>140</v>
      </c>
      <c r="AE17" s="4">
        <v>140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481.83</v>
      </c>
      <c r="AR17" s="4">
        <v>3</v>
      </c>
      <c r="AS17" s="8">
        <v>704.76</v>
      </c>
      <c r="AT17" s="7"/>
      <c r="AU17" s="7">
        <v>-0.3163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0.131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481.83</v>
      </c>
      <c r="BL17" s="2" t="s">
        <v>272</v>
      </c>
      <c r="BM17" s="7">
        <v>1</v>
      </c>
      <c r="BN17" s="7">
        <v>1</v>
      </c>
      <c r="BO17" s="4"/>
      <c r="BP17" s="8"/>
      <c r="BQ17" s="4">
        <v>3</v>
      </c>
      <c r="BR17" s="8">
        <v>704.76</v>
      </c>
      <c r="BS17" s="7">
        <v>-1</v>
      </c>
      <c r="BT17" s="7">
        <v>-1</v>
      </c>
      <c r="BU17" s="2" t="s">
        <v>155</v>
      </c>
      <c r="BV17" s="2" t="s">
        <v>145</v>
      </c>
      <c r="BW17" s="2" t="s">
        <v>148</v>
      </c>
      <c r="BX17" s="2" t="s">
        <v>250</v>
      </c>
      <c r="BY17" s="2" t="s">
        <v>157</v>
      </c>
      <c r="BZ17" s="2" t="s">
        <v>157</v>
      </c>
      <c r="CA17" s="2" t="s">
        <v>148</v>
      </c>
      <c r="CB17" s="4">
        <v>2</v>
      </c>
      <c r="CC17" s="8">
        <v>308.86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251</v>
      </c>
      <c r="CK17" s="2" t="s">
        <v>273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160</v>
      </c>
      <c r="CX17" s="2" t="s">
        <v>270</v>
      </c>
      <c r="CY17" s="2" t="s">
        <v>157</v>
      </c>
      <c r="CZ17" s="2" t="s">
        <v>157</v>
      </c>
      <c r="DA17" s="2" t="s">
        <v>148</v>
      </c>
      <c r="DB17" s="4">
        <v>1</v>
      </c>
      <c r="DC17" s="8">
        <v>172.97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254</v>
      </c>
      <c r="DK17" s="2" t="s">
        <v>274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256</v>
      </c>
      <c r="DX17" s="2" t="s">
        <v>267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187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256</v>
      </c>
      <c r="EX17" s="2" t="s">
        <v>275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256</v>
      </c>
      <c r="FK17" s="2" t="s">
        <v>276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259</v>
      </c>
      <c r="FX17" s="2" t="s">
        <v>277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256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256</v>
      </c>
      <c r="JX17" s="2" t="s">
        <v>278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8"/>
      <c r="PD17" s="4"/>
      <c r="PE17" s="8"/>
      <c r="PF17" s="7"/>
      <c r="PG17" s="7"/>
      <c r="PH17" s="2" t="s">
        <v>148</v>
      </c>
      <c r="PI17" s="2" t="s">
        <v>148</v>
      </c>
      <c r="PJ17" s="2" t="s">
        <v>148</v>
      </c>
      <c r="PK17" s="2" t="s">
        <v>148</v>
      </c>
      <c r="PL17" s="2" t="s">
        <v>148</v>
      </c>
      <c r="PM17" s="2" t="s">
        <v>148</v>
      </c>
      <c r="PN17" s="2" t="s">
        <v>148</v>
      </c>
      <c r="PO17" s="4"/>
      <c r="PP17" s="8"/>
      <c r="PQ17" s="4"/>
      <c r="PR17" s="8"/>
      <c r="PS17" s="7"/>
      <c r="PT17" s="7"/>
      <c r="PU17" s="2" t="s">
        <v>148</v>
      </c>
      <c r="PV17" s="2" t="s">
        <v>148</v>
      </c>
      <c r="PW17" s="2" t="s">
        <v>148</v>
      </c>
      <c r="PX17" s="2" t="s">
        <v>148</v>
      </c>
      <c r="PY17" s="2" t="s">
        <v>148</v>
      </c>
      <c r="PZ17" s="2" t="s">
        <v>148</v>
      </c>
      <c r="QA17" s="2" t="s">
        <v>148</v>
      </c>
      <c r="QB17" s="4"/>
      <c r="QC17" s="4"/>
      <c r="QD17" s="4"/>
      <c r="QE17" s="4">
        <v>23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  <c r="QS17" s="4"/>
      <c r="QT17" s="4"/>
    </row>
    <row r="18">
      <c r="A18" s="2" t="s">
        <v>279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246</v>
      </c>
      <c r="G18" s="2" t="s">
        <v>246</v>
      </c>
      <c r="H18" s="2" t="s">
        <v>246</v>
      </c>
      <c r="I18" s="2" t="s">
        <v>142</v>
      </c>
      <c r="J18" s="2" t="s">
        <v>143</v>
      </c>
      <c r="K18" s="2" t="s">
        <v>280</v>
      </c>
      <c r="L18" s="3">
        <v>122.57</v>
      </c>
      <c r="M18" s="3">
        <v>128.7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248</v>
      </c>
      <c r="W18" s="2" t="s">
        <v>151</v>
      </c>
      <c r="X18" s="2" t="s">
        <v>148</v>
      </c>
      <c r="Y18" s="2" t="s">
        <v>207</v>
      </c>
      <c r="Z18" s="4">
        <v>156</v>
      </c>
      <c r="AA18" s="4">
        <f>=ROUNDDOWN(26,0)</f>
      </c>
      <c r="AB18" s="5">
        <v>6</v>
      </c>
      <c r="AC18" s="2" t="s">
        <v>281</v>
      </c>
      <c r="AD18" s="4">
        <v>85</v>
      </c>
      <c r="AE18" s="4">
        <v>85</v>
      </c>
      <c r="AF18" s="6">
        <v>65</v>
      </c>
      <c r="AG18" s="6"/>
      <c r="AH18" s="7">
        <v>0.8571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9</v>
      </c>
      <c r="AQ18" s="8">
        <v>1253.51</v>
      </c>
      <c r="AR18" s="4"/>
      <c r="AS18" s="8"/>
      <c r="AT18" s="7"/>
      <c r="AU18" s="7"/>
      <c r="AV18" s="4">
        <v>13</v>
      </c>
      <c r="AW18" s="8">
        <v>1923.02</v>
      </c>
      <c r="AX18" s="4">
        <v>6</v>
      </c>
      <c r="AY18" s="8">
        <v>1389.9</v>
      </c>
      <c r="AZ18" s="7">
        <v>1.1667</v>
      </c>
      <c r="BA18" s="7">
        <v>0.3836</v>
      </c>
      <c r="BB18" s="7">
        <v>0.6518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0.3434</v>
      </c>
      <c r="BJ18" s="4">
        <v>9</v>
      </c>
      <c r="BK18" s="8">
        <v>1253.51</v>
      </c>
      <c r="BL18" s="2" t="s">
        <v>282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148</v>
      </c>
      <c r="BX18" s="2" t="s">
        <v>283</v>
      </c>
      <c r="BY18" s="2" t="s">
        <v>157</v>
      </c>
      <c r="BZ18" s="2" t="s">
        <v>157</v>
      </c>
      <c r="CA18" s="2" t="s">
        <v>148</v>
      </c>
      <c r="CB18" s="4">
        <v>4</v>
      </c>
      <c r="CC18" s="8">
        <v>501.93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158</v>
      </c>
      <c r="CK18" s="2" t="s">
        <v>284</v>
      </c>
      <c r="CL18" s="2" t="s">
        <v>157</v>
      </c>
      <c r="CM18" s="2" t="s">
        <v>157</v>
      </c>
      <c r="CN18" s="2" t="s">
        <v>148</v>
      </c>
      <c r="CO18" s="4">
        <v>3</v>
      </c>
      <c r="CP18" s="8">
        <v>416.97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160</v>
      </c>
      <c r="CX18" s="2" t="s">
        <v>285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162</v>
      </c>
      <c r="DK18" s="2" t="s">
        <v>286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207</v>
      </c>
      <c r="DX18" s="2" t="s">
        <v>287</v>
      </c>
      <c r="DY18" s="2" t="s">
        <v>157</v>
      </c>
      <c r="DZ18" s="2" t="s">
        <v>157</v>
      </c>
      <c r="EA18" s="2" t="s">
        <v>148</v>
      </c>
      <c r="EB18" s="4">
        <v>1</v>
      </c>
      <c r="EC18" s="8">
        <v>141.57</v>
      </c>
      <c r="ED18" s="4"/>
      <c r="EE18" s="8"/>
      <c r="EF18" s="7"/>
      <c r="EG18" s="7"/>
      <c r="EH18" s="2" t="s">
        <v>155</v>
      </c>
      <c r="EI18" s="2" t="s">
        <v>145</v>
      </c>
      <c r="EJ18" s="2" t="s">
        <v>148</v>
      </c>
      <c r="EK18" s="2" t="s">
        <v>288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167</v>
      </c>
      <c r="EX18" s="2" t="s">
        <v>289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207</v>
      </c>
      <c r="FK18" s="2" t="s">
        <v>290</v>
      </c>
      <c r="FL18" s="2" t="s">
        <v>157</v>
      </c>
      <c r="FM18" s="2" t="s">
        <v>157</v>
      </c>
      <c r="FN18" s="2" t="s">
        <v>148</v>
      </c>
      <c r="FO18" s="4">
        <v>1</v>
      </c>
      <c r="FP18" s="8">
        <v>193.04</v>
      </c>
      <c r="FQ18" s="4"/>
      <c r="FR18" s="8"/>
      <c r="FS18" s="7"/>
      <c r="FT18" s="7"/>
      <c r="FU18" s="2" t="s">
        <v>155</v>
      </c>
      <c r="FV18" s="2" t="s">
        <v>145</v>
      </c>
      <c r="FW18" s="2" t="s">
        <v>291</v>
      </c>
      <c r="FX18" s="2" t="s">
        <v>292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172</v>
      </c>
      <c r="IX18" s="2" t="s">
        <v>293</v>
      </c>
      <c r="IY18" s="2" t="s">
        <v>157</v>
      </c>
      <c r="IZ18" s="2" t="s">
        <v>157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174</v>
      </c>
      <c r="JX18" s="2" t="s">
        <v>148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155</v>
      </c>
      <c r="LI18" s="2" t="s">
        <v>145</v>
      </c>
      <c r="LJ18" s="2" t="s">
        <v>175</v>
      </c>
      <c r="LK18" s="2" t="s">
        <v>148</v>
      </c>
      <c r="LL18" s="2" t="s">
        <v>157</v>
      </c>
      <c r="LM18" s="2" t="s">
        <v>157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155</v>
      </c>
      <c r="NI18" s="2" t="s">
        <v>177</v>
      </c>
      <c r="NJ18" s="2" t="s">
        <v>178</v>
      </c>
      <c r="NK18" s="2" t="s">
        <v>148</v>
      </c>
      <c r="NL18" s="2" t="s">
        <v>157</v>
      </c>
      <c r="NM18" s="2" t="s">
        <v>157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8"/>
      <c r="PD18" s="4"/>
      <c r="PE18" s="8"/>
      <c r="PF18" s="7"/>
      <c r="PG18" s="7"/>
      <c r="PH18" s="2" t="s">
        <v>148</v>
      </c>
      <c r="PI18" s="2" t="s">
        <v>148</v>
      </c>
      <c r="PJ18" s="2" t="s">
        <v>148</v>
      </c>
      <c r="PK18" s="2" t="s">
        <v>148</v>
      </c>
      <c r="PL18" s="2" t="s">
        <v>148</v>
      </c>
      <c r="PM18" s="2" t="s">
        <v>148</v>
      </c>
      <c r="PN18" s="2" t="s">
        <v>148</v>
      </c>
      <c r="PO18" s="4"/>
      <c r="PP18" s="8"/>
      <c r="PQ18" s="4"/>
      <c r="PR18" s="8"/>
      <c r="PS18" s="7"/>
      <c r="PT18" s="7"/>
      <c r="PU18" s="2" t="s">
        <v>148</v>
      </c>
      <c r="PV18" s="2" t="s">
        <v>148</v>
      </c>
      <c r="PW18" s="2" t="s">
        <v>148</v>
      </c>
      <c r="PX18" s="2" t="s">
        <v>148</v>
      </c>
      <c r="PY18" s="2" t="s">
        <v>148</v>
      </c>
      <c r="PZ18" s="2" t="s">
        <v>148</v>
      </c>
      <c r="QA18" s="2" t="s">
        <v>148</v>
      </c>
      <c r="QB18" s="4">
        <v>3</v>
      </c>
      <c r="QC18" s="4"/>
      <c r="QD18" s="4"/>
      <c r="QE18" s="4">
        <v>153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85</v>
      </c>
    </row>
    <row r="19">
      <c r="A19" s="2" t="s">
        <v>294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246</v>
      </c>
      <c r="G19" s="2" t="s">
        <v>246</v>
      </c>
      <c r="H19" s="2" t="s">
        <v>246</v>
      </c>
      <c r="I19" s="2" t="s">
        <v>142</v>
      </c>
      <c r="J19" s="2" t="s">
        <v>180</v>
      </c>
      <c r="K19" s="2" t="s">
        <v>280</v>
      </c>
      <c r="L19" s="3">
        <v>147.08</v>
      </c>
      <c r="M19" s="3">
        <v>154.43</v>
      </c>
      <c r="N19" s="3">
        <v>399.99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248</v>
      </c>
      <c r="W19" s="2" t="s">
        <v>151</v>
      </c>
      <c r="X19" s="2" t="s">
        <v>148</v>
      </c>
      <c r="Y19" s="2" t="s">
        <v>207</v>
      </c>
      <c r="Z19" s="4">
        <v>162</v>
      </c>
      <c r="AA19" s="4">
        <f>=ROUNDDOWN(16.2,0)</f>
      </c>
      <c r="AB19" s="5">
        <v>10</v>
      </c>
      <c r="AC19" s="2" t="s">
        <v>281</v>
      </c>
      <c r="AD19" s="4">
        <v>230</v>
      </c>
      <c r="AE19" s="4">
        <v>230</v>
      </c>
      <c r="AF19" s="6">
        <v>65</v>
      </c>
      <c r="AG19" s="6"/>
      <c r="AH19" s="7">
        <v>0.8571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</v>
      </c>
      <c r="AQ19" s="8">
        <v>502.72</v>
      </c>
      <c r="AR19" s="4">
        <v>6</v>
      </c>
      <c r="AS19" s="8">
        <v>1389.9</v>
      </c>
      <c r="AT19" s="7">
        <v>-0.5</v>
      </c>
      <c r="AU19" s="7">
        <v>-0.6383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0.2614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</v>
      </c>
      <c r="BK19" s="8">
        <v>502.72</v>
      </c>
      <c r="BL19" s="2" t="s">
        <v>295</v>
      </c>
      <c r="BM19" s="7">
        <v>1</v>
      </c>
      <c r="BN19" s="7">
        <v>1</v>
      </c>
      <c r="BO19" s="4">
        <v>1</v>
      </c>
      <c r="BP19" s="8">
        <v>169.14</v>
      </c>
      <c r="BQ19" s="4"/>
      <c r="BR19" s="8"/>
      <c r="BS19" s="7"/>
      <c r="BT19" s="7"/>
      <c r="BU19" s="2" t="s">
        <v>155</v>
      </c>
      <c r="BV19" s="2" t="s">
        <v>145</v>
      </c>
      <c r="BW19" s="2" t="s">
        <v>148</v>
      </c>
      <c r="BX19" s="2" t="s">
        <v>296</v>
      </c>
      <c r="BY19" s="2" t="s">
        <v>157</v>
      </c>
      <c r="BZ19" s="2" t="s">
        <v>157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158</v>
      </c>
      <c r="CK19" s="2" t="s">
        <v>210</v>
      </c>
      <c r="CL19" s="2" t="s">
        <v>157</v>
      </c>
      <c r="CM19" s="2" t="s">
        <v>157</v>
      </c>
      <c r="CN19" s="2" t="s">
        <v>148</v>
      </c>
      <c r="CO19" s="4">
        <v>2</v>
      </c>
      <c r="CP19" s="8">
        <v>333.58</v>
      </c>
      <c r="CQ19" s="4">
        <v>6</v>
      </c>
      <c r="CR19" s="8">
        <v>1389.9</v>
      </c>
      <c r="CS19" s="7">
        <v>-0.6667</v>
      </c>
      <c r="CT19" s="7">
        <v>-0.76</v>
      </c>
      <c r="CU19" s="2" t="s">
        <v>155</v>
      </c>
      <c r="CV19" s="2" t="s">
        <v>145</v>
      </c>
      <c r="CW19" s="2" t="s">
        <v>160</v>
      </c>
      <c r="CX19" s="2" t="s">
        <v>253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162</v>
      </c>
      <c r="DK19" s="2" t="s">
        <v>297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207</v>
      </c>
      <c r="DX19" s="2" t="s">
        <v>165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187</v>
      </c>
      <c r="EI19" s="2" t="s">
        <v>145</v>
      </c>
      <c r="EJ19" s="2" t="s">
        <v>148</v>
      </c>
      <c r="EK19" s="2" t="s">
        <v>148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167</v>
      </c>
      <c r="EX19" s="2" t="s">
        <v>298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207</v>
      </c>
      <c r="FK19" s="2" t="s">
        <v>299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300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172</v>
      </c>
      <c r="IX19" s="2" t="s">
        <v>297</v>
      </c>
      <c r="IY19" s="2" t="s">
        <v>157</v>
      </c>
      <c r="IZ19" s="2" t="s">
        <v>157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174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155</v>
      </c>
      <c r="LI19" s="2" t="s">
        <v>145</v>
      </c>
      <c r="LJ19" s="2" t="s">
        <v>175</v>
      </c>
      <c r="LK19" s="2" t="s">
        <v>148</v>
      </c>
      <c r="LL19" s="2" t="s">
        <v>157</v>
      </c>
      <c r="LM19" s="2" t="s">
        <v>157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155</v>
      </c>
      <c r="NI19" s="2" t="s">
        <v>177</v>
      </c>
      <c r="NJ19" s="2" t="s">
        <v>178</v>
      </c>
      <c r="NK19" s="2" t="s">
        <v>148</v>
      </c>
      <c r="NL19" s="2" t="s">
        <v>157</v>
      </c>
      <c r="NM19" s="2" t="s">
        <v>157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>
        <v>23</v>
      </c>
      <c r="QC19" s="4"/>
      <c r="QD19" s="4"/>
      <c r="QE19" s="4">
        <v>139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230</v>
      </c>
    </row>
    <row r="20">
      <c r="A20" s="2" t="s">
        <v>301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246</v>
      </c>
      <c r="G20" s="2" t="s">
        <v>246</v>
      </c>
      <c r="H20" s="2" t="s">
        <v>246</v>
      </c>
      <c r="I20" s="2" t="s">
        <v>142</v>
      </c>
      <c r="J20" s="2" t="s">
        <v>192</v>
      </c>
      <c r="K20" s="2" t="s">
        <v>280</v>
      </c>
      <c r="L20" s="3">
        <v>147.08</v>
      </c>
      <c r="M20" s="3">
        <v>154.43</v>
      </c>
      <c r="N20" s="3">
        <v>399.99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248</v>
      </c>
      <c r="W20" s="2" t="s">
        <v>151</v>
      </c>
      <c r="X20" s="2" t="s">
        <v>148</v>
      </c>
      <c r="Y20" s="2" t="s">
        <v>207</v>
      </c>
      <c r="Z20" s="4">
        <v>100</v>
      </c>
      <c r="AA20" s="4">
        <f>=ROUNDDOWN(25,0)</f>
      </c>
      <c r="AB20" s="5">
        <v>4</v>
      </c>
      <c r="AC20" s="2" t="s">
        <v>281</v>
      </c>
      <c r="AD20" s="4">
        <v>100</v>
      </c>
      <c r="AE20" s="4">
        <v>100</v>
      </c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</v>
      </c>
      <c r="AQ20" s="8">
        <v>166.79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0.0867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1</v>
      </c>
      <c r="BK20" s="8">
        <v>166.79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148</v>
      </c>
      <c r="BX20" s="2" t="s">
        <v>266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158</v>
      </c>
      <c r="CK20" s="2" t="s">
        <v>229</v>
      </c>
      <c r="CL20" s="2" t="s">
        <v>157</v>
      </c>
      <c r="CM20" s="2" t="s">
        <v>157</v>
      </c>
      <c r="CN20" s="2" t="s">
        <v>148</v>
      </c>
      <c r="CO20" s="4">
        <v>1</v>
      </c>
      <c r="CP20" s="8">
        <v>166.79</v>
      </c>
      <c r="CQ20" s="4"/>
      <c r="CR20" s="8"/>
      <c r="CS20" s="7"/>
      <c r="CT20" s="7"/>
      <c r="CU20" s="2" t="s">
        <v>155</v>
      </c>
      <c r="CV20" s="2" t="s">
        <v>145</v>
      </c>
      <c r="CW20" s="2" t="s">
        <v>302</v>
      </c>
      <c r="CX20" s="2" t="s">
        <v>303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291</v>
      </c>
      <c r="DK20" s="2" t="s">
        <v>260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207</v>
      </c>
      <c r="DX20" s="2" t="s">
        <v>189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187</v>
      </c>
      <c r="EI20" s="2" t="s">
        <v>145</v>
      </c>
      <c r="EJ20" s="2" t="s">
        <v>148</v>
      </c>
      <c r="EK20" s="2" t="s">
        <v>148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167</v>
      </c>
      <c r="EX20" s="2" t="s">
        <v>304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207</v>
      </c>
      <c r="FK20" s="2" t="s">
        <v>164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291</v>
      </c>
      <c r="FX20" s="2" t="s">
        <v>305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172</v>
      </c>
      <c r="IX20" s="2" t="s">
        <v>148</v>
      </c>
      <c r="IY20" s="2" t="s">
        <v>157</v>
      </c>
      <c r="IZ20" s="2" t="s">
        <v>157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203</v>
      </c>
      <c r="JX20" s="2" t="s">
        <v>148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155</v>
      </c>
      <c r="LI20" s="2" t="s">
        <v>145</v>
      </c>
      <c r="LJ20" s="2" t="s">
        <v>175</v>
      </c>
      <c r="LK20" s="2" t="s">
        <v>148</v>
      </c>
      <c r="LL20" s="2" t="s">
        <v>157</v>
      </c>
      <c r="LM20" s="2" t="s">
        <v>157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204</v>
      </c>
      <c r="NI20" s="2" t="s">
        <v>177</v>
      </c>
      <c r="NJ20" s="2" t="s">
        <v>148</v>
      </c>
      <c r="NK20" s="2" t="s">
        <v>148</v>
      </c>
      <c r="NL20" s="2" t="s">
        <v>157</v>
      </c>
      <c r="NM20" s="2" t="s">
        <v>157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>
        <v>100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100</v>
      </c>
    </row>
    <row r="21">
      <c r="A21" s="2" t="s">
        <v>306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246</v>
      </c>
      <c r="G21" s="2" t="s">
        <v>246</v>
      </c>
      <c r="H21" s="2" t="s">
        <v>246</v>
      </c>
      <c r="I21" s="2" t="s">
        <v>235</v>
      </c>
      <c r="J21" s="2" t="s">
        <v>143</v>
      </c>
      <c r="K21" s="2" t="s">
        <v>307</v>
      </c>
      <c r="L21" s="3">
        <v>122.57</v>
      </c>
      <c r="M21" s="3">
        <v>128.7</v>
      </c>
      <c r="N21" s="3">
        <v>299.99</v>
      </c>
      <c r="O21" s="2" t="s">
        <v>145</v>
      </c>
      <c r="P21" s="2" t="s">
        <v>237</v>
      </c>
      <c r="Q21" s="2" t="s">
        <v>147</v>
      </c>
      <c r="R21" s="2" t="s">
        <v>148</v>
      </c>
      <c r="S21" s="2" t="s">
        <v>148</v>
      </c>
      <c r="T21" s="2" t="s">
        <v>238</v>
      </c>
      <c r="U21" s="2" t="s">
        <v>149</v>
      </c>
      <c r="V21" s="2" t="s">
        <v>239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240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204</v>
      </c>
      <c r="BV21" s="2" t="s">
        <v>145</v>
      </c>
      <c r="BW21" s="2" t="s">
        <v>148</v>
      </c>
      <c r="BX21" s="2" t="s">
        <v>148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204</v>
      </c>
      <c r="CI21" s="2" t="s">
        <v>145</v>
      </c>
      <c r="CJ21" s="2" t="s">
        <v>148</v>
      </c>
      <c r="CK21" s="2" t="s">
        <v>148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204</v>
      </c>
      <c r="CV21" s="2" t="s">
        <v>145</v>
      </c>
      <c r="CW21" s="2" t="s">
        <v>148</v>
      </c>
      <c r="CX21" s="2" t="s">
        <v>148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204</v>
      </c>
      <c r="DI21" s="2" t="s">
        <v>145</v>
      </c>
      <c r="DJ21" s="2" t="s">
        <v>148</v>
      </c>
      <c r="DK21" s="2" t="s">
        <v>148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148</v>
      </c>
      <c r="DX21" s="2" t="s">
        <v>148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204</v>
      </c>
      <c r="EI21" s="2" t="s">
        <v>145</v>
      </c>
      <c r="EJ21" s="2" t="s">
        <v>148</v>
      </c>
      <c r="EK21" s="2" t="s">
        <v>148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204</v>
      </c>
      <c r="EV21" s="2" t="s">
        <v>145</v>
      </c>
      <c r="EW21" s="2" t="s">
        <v>148</v>
      </c>
      <c r="EX21" s="2" t="s">
        <v>148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148</v>
      </c>
      <c r="FK21" s="2" t="s">
        <v>148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204</v>
      </c>
      <c r="FV21" s="2" t="s">
        <v>145</v>
      </c>
      <c r="FW21" s="2" t="s">
        <v>148</v>
      </c>
      <c r="FX21" s="2" t="s">
        <v>148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204</v>
      </c>
      <c r="GI21" s="2" t="s">
        <v>145</v>
      </c>
      <c r="GJ21" s="2" t="s">
        <v>148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204</v>
      </c>
      <c r="GV21" s="2" t="s">
        <v>145</v>
      </c>
      <c r="GW21" s="2" t="s">
        <v>148</v>
      </c>
      <c r="GX21" s="2" t="s">
        <v>148</v>
      </c>
      <c r="GY21" s="2" t="s">
        <v>157</v>
      </c>
      <c r="GZ21" s="2" t="s">
        <v>157</v>
      </c>
      <c r="HA21" s="2" t="s">
        <v>148</v>
      </c>
      <c r="HB21" s="4"/>
      <c r="HC21" s="8"/>
      <c r="HD21" s="4"/>
      <c r="HE21" s="8"/>
      <c r="HF21" s="7"/>
      <c r="HG21" s="7"/>
      <c r="HH21" s="2" t="s">
        <v>204</v>
      </c>
      <c r="HI21" s="2" t="s">
        <v>145</v>
      </c>
      <c r="HJ21" s="2" t="s">
        <v>148</v>
      </c>
      <c r="HK21" s="2" t="s">
        <v>148</v>
      </c>
      <c r="HL21" s="2" t="s">
        <v>157</v>
      </c>
      <c r="HM21" s="2" t="s">
        <v>157</v>
      </c>
      <c r="HN21" s="2" t="s">
        <v>148</v>
      </c>
      <c r="HO21" s="4"/>
      <c r="HP21" s="8"/>
      <c r="HQ21" s="4"/>
      <c r="HR21" s="8"/>
      <c r="HS21" s="7"/>
      <c r="HT21" s="7"/>
      <c r="HU21" s="2" t="s">
        <v>204</v>
      </c>
      <c r="HV21" s="2" t="s">
        <v>145</v>
      </c>
      <c r="HW21" s="2" t="s">
        <v>148</v>
      </c>
      <c r="HX21" s="2" t="s">
        <v>148</v>
      </c>
      <c r="HY21" s="2" t="s">
        <v>157</v>
      </c>
      <c r="HZ21" s="2" t="s">
        <v>157</v>
      </c>
      <c r="IA21" s="2" t="s">
        <v>148</v>
      </c>
      <c r="IB21" s="4"/>
      <c r="IC21" s="8"/>
      <c r="ID21" s="4"/>
      <c r="IE21" s="8"/>
      <c r="IF21" s="7"/>
      <c r="IG21" s="7"/>
      <c r="IH21" s="2" t="s">
        <v>241</v>
      </c>
      <c r="II21" s="2" t="s">
        <v>145</v>
      </c>
      <c r="IJ21" s="2" t="s">
        <v>148</v>
      </c>
      <c r="IK21" s="2" t="s">
        <v>148</v>
      </c>
      <c r="IL21" s="2" t="s">
        <v>157</v>
      </c>
      <c r="IM21" s="2" t="s">
        <v>157</v>
      </c>
      <c r="IN21" s="2" t="s">
        <v>148</v>
      </c>
      <c r="IO21" s="4"/>
      <c r="IP21" s="8"/>
      <c r="IQ21" s="4"/>
      <c r="IR21" s="8"/>
      <c r="IS21" s="7"/>
      <c r="IT21" s="7"/>
      <c r="IU21" s="2" t="s">
        <v>204</v>
      </c>
      <c r="IV21" s="2" t="s">
        <v>145</v>
      </c>
      <c r="IW21" s="2" t="s">
        <v>148</v>
      </c>
      <c r="IX21" s="2" t="s">
        <v>148</v>
      </c>
      <c r="IY21" s="2" t="s">
        <v>157</v>
      </c>
      <c r="IZ21" s="2" t="s">
        <v>157</v>
      </c>
      <c r="JA21" s="2" t="s">
        <v>148</v>
      </c>
      <c r="JB21" s="4"/>
      <c r="JC21" s="8"/>
      <c r="JD21" s="4"/>
      <c r="JE21" s="8"/>
      <c r="JF21" s="7"/>
      <c r="JG21" s="7"/>
      <c r="JH21" s="2" t="s">
        <v>204</v>
      </c>
      <c r="JI21" s="2" t="s">
        <v>145</v>
      </c>
      <c r="JJ21" s="2" t="s">
        <v>148</v>
      </c>
      <c r="JK21" s="2" t="s">
        <v>148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148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204</v>
      </c>
      <c r="KI21" s="2" t="s">
        <v>145</v>
      </c>
      <c r="KJ21" s="2" t="s">
        <v>148</v>
      </c>
      <c r="KK21" s="2" t="s">
        <v>148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204</v>
      </c>
      <c r="KV21" s="2" t="s">
        <v>145</v>
      </c>
      <c r="KW21" s="2" t="s">
        <v>148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204</v>
      </c>
      <c r="LI21" s="2" t="s">
        <v>145</v>
      </c>
      <c r="LJ21" s="2" t="s">
        <v>148</v>
      </c>
      <c r="LK21" s="2" t="s">
        <v>148</v>
      </c>
      <c r="LL21" s="2" t="s">
        <v>157</v>
      </c>
      <c r="LM21" s="2" t="s">
        <v>157</v>
      </c>
      <c r="LN21" s="2" t="s">
        <v>148</v>
      </c>
      <c r="LO21" s="4"/>
      <c r="LP21" s="8"/>
      <c r="LQ21" s="4"/>
      <c r="LR21" s="8"/>
      <c r="LS21" s="7"/>
      <c r="LT21" s="7"/>
      <c r="LU21" s="2" t="s">
        <v>204</v>
      </c>
      <c r="LV21" s="2" t="s">
        <v>145</v>
      </c>
      <c r="LW21" s="2" t="s">
        <v>148</v>
      </c>
      <c r="LX21" s="2" t="s">
        <v>148</v>
      </c>
      <c r="LY21" s="2" t="s">
        <v>157</v>
      </c>
      <c r="LZ21" s="2" t="s">
        <v>157</v>
      </c>
      <c r="MA21" s="2" t="s">
        <v>148</v>
      </c>
      <c r="MB21" s="4"/>
      <c r="MC21" s="8"/>
      <c r="MD21" s="4"/>
      <c r="ME21" s="8"/>
      <c r="MF21" s="7"/>
      <c r="MG21" s="7"/>
      <c r="MH21" s="2" t="s">
        <v>204</v>
      </c>
      <c r="MI21" s="2" t="s">
        <v>145</v>
      </c>
      <c r="MJ21" s="2" t="s">
        <v>148</v>
      </c>
      <c r="MK21" s="2" t="s">
        <v>148</v>
      </c>
      <c r="ML21" s="2" t="s">
        <v>157</v>
      </c>
      <c r="MM21" s="2" t="s">
        <v>157</v>
      </c>
      <c r="MN21" s="2" t="s">
        <v>148</v>
      </c>
      <c r="MO21" s="4"/>
      <c r="MP21" s="8"/>
      <c r="MQ21" s="4"/>
      <c r="MR21" s="8"/>
      <c r="MS21" s="7"/>
      <c r="MT21" s="7"/>
      <c r="MU21" s="2" t="s">
        <v>204</v>
      </c>
      <c r="MV21" s="2" t="s">
        <v>145</v>
      </c>
      <c r="MW21" s="2" t="s">
        <v>148</v>
      </c>
      <c r="MX21" s="2" t="s">
        <v>148</v>
      </c>
      <c r="MY21" s="2" t="s">
        <v>157</v>
      </c>
      <c r="MZ21" s="2" t="s">
        <v>157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204</v>
      </c>
      <c r="NV21" s="2" t="s">
        <v>145</v>
      </c>
      <c r="NW21" s="2" t="s">
        <v>148</v>
      </c>
      <c r="NX21" s="2" t="s">
        <v>148</v>
      </c>
      <c r="NY21" s="2" t="s">
        <v>157</v>
      </c>
      <c r="NZ21" s="2" t="s">
        <v>157</v>
      </c>
      <c r="OA21" s="2" t="s">
        <v>148</v>
      </c>
      <c r="OB21" s="4"/>
      <c r="OC21" s="8"/>
      <c r="OD21" s="4"/>
      <c r="OE21" s="8"/>
      <c r="OF21" s="7"/>
      <c r="OG21" s="7"/>
      <c r="OH21" s="2" t="s">
        <v>204</v>
      </c>
      <c r="OI21" s="2" t="s">
        <v>145</v>
      </c>
      <c r="OJ21" s="2" t="s">
        <v>148</v>
      </c>
      <c r="OK21" s="2" t="s">
        <v>148</v>
      </c>
      <c r="OL21" s="2" t="s">
        <v>157</v>
      </c>
      <c r="OM21" s="2" t="s">
        <v>157</v>
      </c>
      <c r="ON21" s="2" t="s">
        <v>148</v>
      </c>
      <c r="OO21" s="4"/>
      <c r="OP21" s="8"/>
      <c r="OQ21" s="4"/>
      <c r="OR21" s="8"/>
      <c r="OS21" s="7"/>
      <c r="OT21" s="7"/>
      <c r="OU21" s="2" t="s">
        <v>204</v>
      </c>
      <c r="OV21" s="2" t="s">
        <v>145</v>
      </c>
      <c r="OW21" s="2" t="s">
        <v>148</v>
      </c>
      <c r="OX21" s="2" t="s">
        <v>148</v>
      </c>
      <c r="OY21" s="2" t="s">
        <v>157</v>
      </c>
      <c r="OZ21" s="2" t="s">
        <v>157</v>
      </c>
      <c r="PA21" s="2" t="s">
        <v>148</v>
      </c>
      <c r="PB21" s="4"/>
      <c r="PC21" s="8"/>
      <c r="PD21" s="4"/>
      <c r="PE21" s="8"/>
      <c r="PF21" s="7"/>
      <c r="PG21" s="7"/>
      <c r="PH21" s="2" t="s">
        <v>204</v>
      </c>
      <c r="PI21" s="2" t="s">
        <v>145</v>
      </c>
      <c r="PJ21" s="2" t="s">
        <v>148</v>
      </c>
      <c r="PK21" s="2" t="s">
        <v>148</v>
      </c>
      <c r="PL21" s="2" t="s">
        <v>157</v>
      </c>
      <c r="PM21" s="2" t="s">
        <v>157</v>
      </c>
      <c r="PN21" s="2" t="s">
        <v>148</v>
      </c>
      <c r="PO21" s="4"/>
      <c r="PP21" s="8"/>
      <c r="PQ21" s="4"/>
      <c r="PR21" s="8"/>
      <c r="PS21" s="7"/>
      <c r="PT21" s="7"/>
      <c r="PU21" s="2" t="s">
        <v>204</v>
      </c>
      <c r="PV21" s="2" t="s">
        <v>145</v>
      </c>
      <c r="PW21" s="2" t="s">
        <v>148</v>
      </c>
      <c r="PX21" s="2" t="s">
        <v>148</v>
      </c>
      <c r="PY21" s="2" t="s">
        <v>157</v>
      </c>
      <c r="PZ21" s="2" t="s">
        <v>157</v>
      </c>
      <c r="QA21" s="2" t="s">
        <v>148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  <c r="QS21" s="4"/>
      <c r="QT21" s="4"/>
    </row>
    <row r="22">
      <c r="A22" s="2" t="s">
        <v>308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246</v>
      </c>
      <c r="G22" s="2" t="s">
        <v>246</v>
      </c>
      <c r="H22" s="2" t="s">
        <v>246</v>
      </c>
      <c r="I22" s="2" t="s">
        <v>235</v>
      </c>
      <c r="J22" s="2" t="s">
        <v>180</v>
      </c>
      <c r="K22" s="2" t="s">
        <v>307</v>
      </c>
      <c r="L22" s="3">
        <v>147.08</v>
      </c>
      <c r="M22" s="3">
        <v>154.43</v>
      </c>
      <c r="N22" s="3">
        <v>399.99</v>
      </c>
      <c r="O22" s="2" t="s">
        <v>145</v>
      </c>
      <c r="P22" s="2" t="s">
        <v>237</v>
      </c>
      <c r="Q22" s="2" t="s">
        <v>147</v>
      </c>
      <c r="R22" s="2" t="s">
        <v>148</v>
      </c>
      <c r="S22" s="2" t="s">
        <v>148</v>
      </c>
      <c r="T22" s="2" t="s">
        <v>238</v>
      </c>
      <c r="U22" s="2" t="s">
        <v>149</v>
      </c>
      <c r="V22" s="2" t="s">
        <v>239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240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204</v>
      </c>
      <c r="BV22" s="2" t="s">
        <v>145</v>
      </c>
      <c r="BW22" s="2" t="s">
        <v>148</v>
      </c>
      <c r="BX22" s="2" t="s">
        <v>148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204</v>
      </c>
      <c r="CI22" s="2" t="s">
        <v>145</v>
      </c>
      <c r="CJ22" s="2" t="s">
        <v>148</v>
      </c>
      <c r="CK22" s="2" t="s">
        <v>148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204</v>
      </c>
      <c r="CV22" s="2" t="s">
        <v>145</v>
      </c>
      <c r="CW22" s="2" t="s">
        <v>148</v>
      </c>
      <c r="CX22" s="2" t="s">
        <v>148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204</v>
      </c>
      <c r="DI22" s="2" t="s">
        <v>145</v>
      </c>
      <c r="DJ22" s="2" t="s">
        <v>148</v>
      </c>
      <c r="DK22" s="2" t="s">
        <v>148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148</v>
      </c>
      <c r="DX22" s="2" t="s">
        <v>148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204</v>
      </c>
      <c r="EI22" s="2" t="s">
        <v>145</v>
      </c>
      <c r="EJ22" s="2" t="s">
        <v>148</v>
      </c>
      <c r="EK22" s="2" t="s">
        <v>148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204</v>
      </c>
      <c r="EV22" s="2" t="s">
        <v>145</v>
      </c>
      <c r="EW22" s="2" t="s">
        <v>148</v>
      </c>
      <c r="EX22" s="2" t="s">
        <v>148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148</v>
      </c>
      <c r="FK22" s="2" t="s">
        <v>148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204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204</v>
      </c>
      <c r="GI22" s="2" t="s">
        <v>145</v>
      </c>
      <c r="GJ22" s="2" t="s">
        <v>148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204</v>
      </c>
      <c r="GV22" s="2" t="s">
        <v>145</v>
      </c>
      <c r="GW22" s="2" t="s">
        <v>148</v>
      </c>
      <c r="GX22" s="2" t="s">
        <v>148</v>
      </c>
      <c r="GY22" s="2" t="s">
        <v>157</v>
      </c>
      <c r="GZ22" s="2" t="s">
        <v>157</v>
      </c>
      <c r="HA22" s="2" t="s">
        <v>148</v>
      </c>
      <c r="HB22" s="4"/>
      <c r="HC22" s="8"/>
      <c r="HD22" s="4"/>
      <c r="HE22" s="8"/>
      <c r="HF22" s="7"/>
      <c r="HG22" s="7"/>
      <c r="HH22" s="2" t="s">
        <v>204</v>
      </c>
      <c r="HI22" s="2" t="s">
        <v>145</v>
      </c>
      <c r="HJ22" s="2" t="s">
        <v>148</v>
      </c>
      <c r="HK22" s="2" t="s">
        <v>148</v>
      </c>
      <c r="HL22" s="2" t="s">
        <v>157</v>
      </c>
      <c r="HM22" s="2" t="s">
        <v>157</v>
      </c>
      <c r="HN22" s="2" t="s">
        <v>148</v>
      </c>
      <c r="HO22" s="4"/>
      <c r="HP22" s="8"/>
      <c r="HQ22" s="4"/>
      <c r="HR22" s="8"/>
      <c r="HS22" s="7"/>
      <c r="HT22" s="7"/>
      <c r="HU22" s="2" t="s">
        <v>204</v>
      </c>
      <c r="HV22" s="2" t="s">
        <v>145</v>
      </c>
      <c r="HW22" s="2" t="s">
        <v>148</v>
      </c>
      <c r="HX22" s="2" t="s">
        <v>148</v>
      </c>
      <c r="HY22" s="2" t="s">
        <v>157</v>
      </c>
      <c r="HZ22" s="2" t="s">
        <v>157</v>
      </c>
      <c r="IA22" s="2" t="s">
        <v>148</v>
      </c>
      <c r="IB22" s="4"/>
      <c r="IC22" s="8"/>
      <c r="ID22" s="4"/>
      <c r="IE22" s="8"/>
      <c r="IF22" s="7"/>
      <c r="IG22" s="7"/>
      <c r="IH22" s="2" t="s">
        <v>241</v>
      </c>
      <c r="II22" s="2" t="s">
        <v>145</v>
      </c>
      <c r="IJ22" s="2" t="s">
        <v>148</v>
      </c>
      <c r="IK22" s="2" t="s">
        <v>148</v>
      </c>
      <c r="IL22" s="2" t="s">
        <v>157</v>
      </c>
      <c r="IM22" s="2" t="s">
        <v>157</v>
      </c>
      <c r="IN22" s="2" t="s">
        <v>148</v>
      </c>
      <c r="IO22" s="4"/>
      <c r="IP22" s="8"/>
      <c r="IQ22" s="4"/>
      <c r="IR22" s="8"/>
      <c r="IS22" s="7"/>
      <c r="IT22" s="7"/>
      <c r="IU22" s="2" t="s">
        <v>204</v>
      </c>
      <c r="IV22" s="2" t="s">
        <v>145</v>
      </c>
      <c r="IW22" s="2" t="s">
        <v>148</v>
      </c>
      <c r="IX22" s="2" t="s">
        <v>148</v>
      </c>
      <c r="IY22" s="2" t="s">
        <v>157</v>
      </c>
      <c r="IZ22" s="2" t="s">
        <v>157</v>
      </c>
      <c r="JA22" s="2" t="s">
        <v>148</v>
      </c>
      <c r="JB22" s="4"/>
      <c r="JC22" s="8"/>
      <c r="JD22" s="4"/>
      <c r="JE22" s="8"/>
      <c r="JF22" s="7"/>
      <c r="JG22" s="7"/>
      <c r="JH22" s="2" t="s">
        <v>204</v>
      </c>
      <c r="JI22" s="2" t="s">
        <v>145</v>
      </c>
      <c r="JJ22" s="2" t="s">
        <v>148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148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204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204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204</v>
      </c>
      <c r="LI22" s="2" t="s">
        <v>145</v>
      </c>
      <c r="LJ22" s="2" t="s">
        <v>148</v>
      </c>
      <c r="LK22" s="2" t="s">
        <v>148</v>
      </c>
      <c r="LL22" s="2" t="s">
        <v>157</v>
      </c>
      <c r="LM22" s="2" t="s">
        <v>157</v>
      </c>
      <c r="LN22" s="2" t="s">
        <v>148</v>
      </c>
      <c r="LO22" s="4"/>
      <c r="LP22" s="8"/>
      <c r="LQ22" s="4"/>
      <c r="LR22" s="8"/>
      <c r="LS22" s="7"/>
      <c r="LT22" s="7"/>
      <c r="LU22" s="2" t="s">
        <v>204</v>
      </c>
      <c r="LV22" s="2" t="s">
        <v>145</v>
      </c>
      <c r="LW22" s="2" t="s">
        <v>148</v>
      </c>
      <c r="LX22" s="2" t="s">
        <v>148</v>
      </c>
      <c r="LY22" s="2" t="s">
        <v>157</v>
      </c>
      <c r="LZ22" s="2" t="s">
        <v>157</v>
      </c>
      <c r="MA22" s="2" t="s">
        <v>148</v>
      </c>
      <c r="MB22" s="4"/>
      <c r="MC22" s="8"/>
      <c r="MD22" s="4"/>
      <c r="ME22" s="8"/>
      <c r="MF22" s="7"/>
      <c r="MG22" s="7"/>
      <c r="MH22" s="2" t="s">
        <v>204</v>
      </c>
      <c r="MI22" s="2" t="s">
        <v>145</v>
      </c>
      <c r="MJ22" s="2" t="s">
        <v>148</v>
      </c>
      <c r="MK22" s="2" t="s">
        <v>148</v>
      </c>
      <c r="ML22" s="2" t="s">
        <v>157</v>
      </c>
      <c r="MM22" s="2" t="s">
        <v>157</v>
      </c>
      <c r="MN22" s="2" t="s">
        <v>148</v>
      </c>
      <c r="MO22" s="4"/>
      <c r="MP22" s="8"/>
      <c r="MQ22" s="4"/>
      <c r="MR22" s="8"/>
      <c r="MS22" s="7"/>
      <c r="MT22" s="7"/>
      <c r="MU22" s="2" t="s">
        <v>204</v>
      </c>
      <c r="MV22" s="2" t="s">
        <v>145</v>
      </c>
      <c r="MW22" s="2" t="s">
        <v>148</v>
      </c>
      <c r="MX22" s="2" t="s">
        <v>148</v>
      </c>
      <c r="MY22" s="2" t="s">
        <v>157</v>
      </c>
      <c r="MZ22" s="2" t="s">
        <v>157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204</v>
      </c>
      <c r="NV22" s="2" t="s">
        <v>145</v>
      </c>
      <c r="NW22" s="2" t="s">
        <v>148</v>
      </c>
      <c r="NX22" s="2" t="s">
        <v>148</v>
      </c>
      <c r="NY22" s="2" t="s">
        <v>157</v>
      </c>
      <c r="NZ22" s="2" t="s">
        <v>157</v>
      </c>
      <c r="OA22" s="2" t="s">
        <v>148</v>
      </c>
      <c r="OB22" s="4"/>
      <c r="OC22" s="8"/>
      <c r="OD22" s="4"/>
      <c r="OE22" s="8"/>
      <c r="OF22" s="7"/>
      <c r="OG22" s="7"/>
      <c r="OH22" s="2" t="s">
        <v>204</v>
      </c>
      <c r="OI22" s="2" t="s">
        <v>145</v>
      </c>
      <c r="OJ22" s="2" t="s">
        <v>148</v>
      </c>
      <c r="OK22" s="2" t="s">
        <v>148</v>
      </c>
      <c r="OL22" s="2" t="s">
        <v>157</v>
      </c>
      <c r="OM22" s="2" t="s">
        <v>157</v>
      </c>
      <c r="ON22" s="2" t="s">
        <v>148</v>
      </c>
      <c r="OO22" s="4"/>
      <c r="OP22" s="8"/>
      <c r="OQ22" s="4"/>
      <c r="OR22" s="8"/>
      <c r="OS22" s="7"/>
      <c r="OT22" s="7"/>
      <c r="OU22" s="2" t="s">
        <v>204</v>
      </c>
      <c r="OV22" s="2" t="s">
        <v>145</v>
      </c>
      <c r="OW22" s="2" t="s">
        <v>148</v>
      </c>
      <c r="OX22" s="2" t="s">
        <v>148</v>
      </c>
      <c r="OY22" s="2" t="s">
        <v>157</v>
      </c>
      <c r="OZ22" s="2" t="s">
        <v>157</v>
      </c>
      <c r="PA22" s="2" t="s">
        <v>148</v>
      </c>
      <c r="PB22" s="4"/>
      <c r="PC22" s="8"/>
      <c r="PD22" s="4"/>
      <c r="PE22" s="8"/>
      <c r="PF22" s="7"/>
      <c r="PG22" s="7"/>
      <c r="PH22" s="2" t="s">
        <v>204</v>
      </c>
      <c r="PI22" s="2" t="s">
        <v>145</v>
      </c>
      <c r="PJ22" s="2" t="s">
        <v>148</v>
      </c>
      <c r="PK22" s="2" t="s">
        <v>148</v>
      </c>
      <c r="PL22" s="2" t="s">
        <v>157</v>
      </c>
      <c r="PM22" s="2" t="s">
        <v>157</v>
      </c>
      <c r="PN22" s="2" t="s">
        <v>148</v>
      </c>
      <c r="PO22" s="4"/>
      <c r="PP22" s="8"/>
      <c r="PQ22" s="4"/>
      <c r="PR22" s="8"/>
      <c r="PS22" s="7"/>
      <c r="PT22" s="7"/>
      <c r="PU22" s="2" t="s">
        <v>204</v>
      </c>
      <c r="PV22" s="2" t="s">
        <v>145</v>
      </c>
      <c r="PW22" s="2" t="s">
        <v>148</v>
      </c>
      <c r="PX22" s="2" t="s">
        <v>148</v>
      </c>
      <c r="PY22" s="2" t="s">
        <v>157</v>
      </c>
      <c r="PZ22" s="2" t="s">
        <v>157</v>
      </c>
      <c r="QA22" s="2" t="s">
        <v>148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  <c r="QS22" s="4"/>
      <c r="QT22" s="4"/>
    </row>
    <row r="23">
      <c r="A23" s="2" t="s">
        <v>309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246</v>
      </c>
      <c r="G23" s="2" t="s">
        <v>246</v>
      </c>
      <c r="H23" s="2" t="s">
        <v>246</v>
      </c>
      <c r="I23" s="2" t="s">
        <v>235</v>
      </c>
      <c r="J23" s="2" t="s">
        <v>192</v>
      </c>
      <c r="K23" s="2" t="s">
        <v>307</v>
      </c>
      <c r="L23" s="3">
        <v>147.08</v>
      </c>
      <c r="M23" s="3">
        <v>154.43</v>
      </c>
      <c r="N23" s="3">
        <v>399.99</v>
      </c>
      <c r="O23" s="2" t="s">
        <v>145</v>
      </c>
      <c r="P23" s="2" t="s">
        <v>237</v>
      </c>
      <c r="Q23" s="2" t="s">
        <v>147</v>
      </c>
      <c r="R23" s="2" t="s">
        <v>148</v>
      </c>
      <c r="S23" s="2" t="s">
        <v>148</v>
      </c>
      <c r="T23" s="2" t="s">
        <v>238</v>
      </c>
      <c r="U23" s="2" t="s">
        <v>149</v>
      </c>
      <c r="V23" s="2" t="s">
        <v>239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240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204</v>
      </c>
      <c r="BV23" s="2" t="s">
        <v>145</v>
      </c>
      <c r="BW23" s="2" t="s">
        <v>148</v>
      </c>
      <c r="BX23" s="2" t="s">
        <v>148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204</v>
      </c>
      <c r="CI23" s="2" t="s">
        <v>145</v>
      </c>
      <c r="CJ23" s="2" t="s">
        <v>148</v>
      </c>
      <c r="CK23" s="2" t="s">
        <v>148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204</v>
      </c>
      <c r="CV23" s="2" t="s">
        <v>145</v>
      </c>
      <c r="CW23" s="2" t="s">
        <v>148</v>
      </c>
      <c r="CX23" s="2" t="s">
        <v>148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204</v>
      </c>
      <c r="DI23" s="2" t="s">
        <v>145</v>
      </c>
      <c r="DJ23" s="2" t="s">
        <v>148</v>
      </c>
      <c r="DK23" s="2" t="s">
        <v>148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148</v>
      </c>
      <c r="DX23" s="2" t="s">
        <v>148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204</v>
      </c>
      <c r="EI23" s="2" t="s">
        <v>145</v>
      </c>
      <c r="EJ23" s="2" t="s">
        <v>148</v>
      </c>
      <c r="EK23" s="2" t="s">
        <v>148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204</v>
      </c>
      <c r="EV23" s="2" t="s">
        <v>145</v>
      </c>
      <c r="EW23" s="2" t="s">
        <v>148</v>
      </c>
      <c r="EX23" s="2" t="s">
        <v>148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148</v>
      </c>
      <c r="FK23" s="2" t="s">
        <v>148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204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204</v>
      </c>
      <c r="GI23" s="2" t="s">
        <v>145</v>
      </c>
      <c r="GJ23" s="2" t="s">
        <v>148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204</v>
      </c>
      <c r="GV23" s="2" t="s">
        <v>145</v>
      </c>
      <c r="GW23" s="2" t="s">
        <v>148</v>
      </c>
      <c r="GX23" s="2" t="s">
        <v>148</v>
      </c>
      <c r="GY23" s="2" t="s">
        <v>157</v>
      </c>
      <c r="GZ23" s="2" t="s">
        <v>157</v>
      </c>
      <c r="HA23" s="2" t="s">
        <v>148</v>
      </c>
      <c r="HB23" s="4"/>
      <c r="HC23" s="8"/>
      <c r="HD23" s="4"/>
      <c r="HE23" s="8"/>
      <c r="HF23" s="7"/>
      <c r="HG23" s="7"/>
      <c r="HH23" s="2" t="s">
        <v>204</v>
      </c>
      <c r="HI23" s="2" t="s">
        <v>145</v>
      </c>
      <c r="HJ23" s="2" t="s">
        <v>148</v>
      </c>
      <c r="HK23" s="2" t="s">
        <v>148</v>
      </c>
      <c r="HL23" s="2" t="s">
        <v>157</v>
      </c>
      <c r="HM23" s="2" t="s">
        <v>157</v>
      </c>
      <c r="HN23" s="2" t="s">
        <v>148</v>
      </c>
      <c r="HO23" s="4"/>
      <c r="HP23" s="8"/>
      <c r="HQ23" s="4"/>
      <c r="HR23" s="8"/>
      <c r="HS23" s="7"/>
      <c r="HT23" s="7"/>
      <c r="HU23" s="2" t="s">
        <v>204</v>
      </c>
      <c r="HV23" s="2" t="s">
        <v>145</v>
      </c>
      <c r="HW23" s="2" t="s">
        <v>148</v>
      </c>
      <c r="HX23" s="2" t="s">
        <v>148</v>
      </c>
      <c r="HY23" s="2" t="s">
        <v>157</v>
      </c>
      <c r="HZ23" s="2" t="s">
        <v>157</v>
      </c>
      <c r="IA23" s="2" t="s">
        <v>148</v>
      </c>
      <c r="IB23" s="4"/>
      <c r="IC23" s="8"/>
      <c r="ID23" s="4"/>
      <c r="IE23" s="8"/>
      <c r="IF23" s="7"/>
      <c r="IG23" s="7"/>
      <c r="IH23" s="2" t="s">
        <v>241</v>
      </c>
      <c r="II23" s="2" t="s">
        <v>145</v>
      </c>
      <c r="IJ23" s="2" t="s">
        <v>148</v>
      </c>
      <c r="IK23" s="2" t="s">
        <v>148</v>
      </c>
      <c r="IL23" s="2" t="s">
        <v>157</v>
      </c>
      <c r="IM23" s="2" t="s">
        <v>157</v>
      </c>
      <c r="IN23" s="2" t="s">
        <v>148</v>
      </c>
      <c r="IO23" s="4"/>
      <c r="IP23" s="8"/>
      <c r="IQ23" s="4"/>
      <c r="IR23" s="8"/>
      <c r="IS23" s="7"/>
      <c r="IT23" s="7"/>
      <c r="IU23" s="2" t="s">
        <v>204</v>
      </c>
      <c r="IV23" s="2" t="s">
        <v>145</v>
      </c>
      <c r="IW23" s="2" t="s">
        <v>148</v>
      </c>
      <c r="IX23" s="2" t="s">
        <v>148</v>
      </c>
      <c r="IY23" s="2" t="s">
        <v>157</v>
      </c>
      <c r="IZ23" s="2" t="s">
        <v>157</v>
      </c>
      <c r="JA23" s="2" t="s">
        <v>148</v>
      </c>
      <c r="JB23" s="4"/>
      <c r="JC23" s="8"/>
      <c r="JD23" s="4"/>
      <c r="JE23" s="8"/>
      <c r="JF23" s="7"/>
      <c r="JG23" s="7"/>
      <c r="JH23" s="2" t="s">
        <v>204</v>
      </c>
      <c r="JI23" s="2" t="s">
        <v>145</v>
      </c>
      <c r="JJ23" s="2" t="s">
        <v>148</v>
      </c>
      <c r="JK23" s="2" t="s">
        <v>148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148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204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204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204</v>
      </c>
      <c r="LI23" s="2" t="s">
        <v>145</v>
      </c>
      <c r="LJ23" s="2" t="s">
        <v>148</v>
      </c>
      <c r="LK23" s="2" t="s">
        <v>148</v>
      </c>
      <c r="LL23" s="2" t="s">
        <v>157</v>
      </c>
      <c r="LM23" s="2" t="s">
        <v>157</v>
      </c>
      <c r="LN23" s="2" t="s">
        <v>148</v>
      </c>
      <c r="LO23" s="4"/>
      <c r="LP23" s="8"/>
      <c r="LQ23" s="4"/>
      <c r="LR23" s="8"/>
      <c r="LS23" s="7"/>
      <c r="LT23" s="7"/>
      <c r="LU23" s="2" t="s">
        <v>204</v>
      </c>
      <c r="LV23" s="2" t="s">
        <v>145</v>
      </c>
      <c r="LW23" s="2" t="s">
        <v>148</v>
      </c>
      <c r="LX23" s="2" t="s">
        <v>148</v>
      </c>
      <c r="LY23" s="2" t="s">
        <v>157</v>
      </c>
      <c r="LZ23" s="2" t="s">
        <v>157</v>
      </c>
      <c r="MA23" s="2" t="s">
        <v>148</v>
      </c>
      <c r="MB23" s="4"/>
      <c r="MC23" s="8"/>
      <c r="MD23" s="4"/>
      <c r="ME23" s="8"/>
      <c r="MF23" s="7"/>
      <c r="MG23" s="7"/>
      <c r="MH23" s="2" t="s">
        <v>204</v>
      </c>
      <c r="MI23" s="2" t="s">
        <v>145</v>
      </c>
      <c r="MJ23" s="2" t="s">
        <v>148</v>
      </c>
      <c r="MK23" s="2" t="s">
        <v>148</v>
      </c>
      <c r="ML23" s="2" t="s">
        <v>157</v>
      </c>
      <c r="MM23" s="2" t="s">
        <v>157</v>
      </c>
      <c r="MN23" s="2" t="s">
        <v>148</v>
      </c>
      <c r="MO23" s="4"/>
      <c r="MP23" s="8"/>
      <c r="MQ23" s="4"/>
      <c r="MR23" s="8"/>
      <c r="MS23" s="7"/>
      <c r="MT23" s="7"/>
      <c r="MU23" s="2" t="s">
        <v>204</v>
      </c>
      <c r="MV23" s="2" t="s">
        <v>145</v>
      </c>
      <c r="MW23" s="2" t="s">
        <v>148</v>
      </c>
      <c r="MX23" s="2" t="s">
        <v>148</v>
      </c>
      <c r="MY23" s="2" t="s">
        <v>157</v>
      </c>
      <c r="MZ23" s="2" t="s">
        <v>157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204</v>
      </c>
      <c r="NV23" s="2" t="s">
        <v>145</v>
      </c>
      <c r="NW23" s="2" t="s">
        <v>148</v>
      </c>
      <c r="NX23" s="2" t="s">
        <v>148</v>
      </c>
      <c r="NY23" s="2" t="s">
        <v>157</v>
      </c>
      <c r="NZ23" s="2" t="s">
        <v>157</v>
      </c>
      <c r="OA23" s="2" t="s">
        <v>148</v>
      </c>
      <c r="OB23" s="4"/>
      <c r="OC23" s="8"/>
      <c r="OD23" s="4"/>
      <c r="OE23" s="8"/>
      <c r="OF23" s="7"/>
      <c r="OG23" s="7"/>
      <c r="OH23" s="2" t="s">
        <v>204</v>
      </c>
      <c r="OI23" s="2" t="s">
        <v>145</v>
      </c>
      <c r="OJ23" s="2" t="s">
        <v>148</v>
      </c>
      <c r="OK23" s="2" t="s">
        <v>148</v>
      </c>
      <c r="OL23" s="2" t="s">
        <v>157</v>
      </c>
      <c r="OM23" s="2" t="s">
        <v>157</v>
      </c>
      <c r="ON23" s="2" t="s">
        <v>148</v>
      </c>
      <c r="OO23" s="4"/>
      <c r="OP23" s="8"/>
      <c r="OQ23" s="4"/>
      <c r="OR23" s="8"/>
      <c r="OS23" s="7"/>
      <c r="OT23" s="7"/>
      <c r="OU23" s="2" t="s">
        <v>204</v>
      </c>
      <c r="OV23" s="2" t="s">
        <v>145</v>
      </c>
      <c r="OW23" s="2" t="s">
        <v>148</v>
      </c>
      <c r="OX23" s="2" t="s">
        <v>148</v>
      </c>
      <c r="OY23" s="2" t="s">
        <v>157</v>
      </c>
      <c r="OZ23" s="2" t="s">
        <v>157</v>
      </c>
      <c r="PA23" s="2" t="s">
        <v>148</v>
      </c>
      <c r="PB23" s="4"/>
      <c r="PC23" s="8"/>
      <c r="PD23" s="4"/>
      <c r="PE23" s="8"/>
      <c r="PF23" s="7"/>
      <c r="PG23" s="7"/>
      <c r="PH23" s="2" t="s">
        <v>204</v>
      </c>
      <c r="PI23" s="2" t="s">
        <v>145</v>
      </c>
      <c r="PJ23" s="2" t="s">
        <v>148</v>
      </c>
      <c r="PK23" s="2" t="s">
        <v>148</v>
      </c>
      <c r="PL23" s="2" t="s">
        <v>157</v>
      </c>
      <c r="PM23" s="2" t="s">
        <v>157</v>
      </c>
      <c r="PN23" s="2" t="s">
        <v>148</v>
      </c>
      <c r="PO23" s="4"/>
      <c r="PP23" s="8"/>
      <c r="PQ23" s="4"/>
      <c r="PR23" s="8"/>
      <c r="PS23" s="7"/>
      <c r="PT23" s="7"/>
      <c r="PU23" s="2" t="s">
        <v>204</v>
      </c>
      <c r="PV23" s="2" t="s">
        <v>145</v>
      </c>
      <c r="PW23" s="2" t="s">
        <v>148</v>
      </c>
      <c r="PX23" s="2" t="s">
        <v>148</v>
      </c>
      <c r="PY23" s="2" t="s">
        <v>157</v>
      </c>
      <c r="PZ23" s="2" t="s">
        <v>157</v>
      </c>
      <c r="QA23" s="2" t="s">
        <v>148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  <c r="QS23" s="4"/>
      <c r="QT23" s="4"/>
    </row>
    <row r="24">
      <c r="A24" s="2" t="s">
        <v>310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311</v>
      </c>
      <c r="G24" s="2" t="s">
        <v>311</v>
      </c>
      <c r="H24" s="2" t="s">
        <v>311</v>
      </c>
      <c r="I24" s="2" t="s">
        <v>142</v>
      </c>
      <c r="J24" s="2" t="s">
        <v>143</v>
      </c>
      <c r="K24" s="2" t="s">
        <v>236</v>
      </c>
      <c r="L24" s="3">
        <v>170.23</v>
      </c>
      <c r="M24" s="3">
        <v>178.74</v>
      </c>
      <c r="N24" s="3">
        <v>499.99</v>
      </c>
      <c r="O24" s="2" t="s">
        <v>145</v>
      </c>
      <c r="P24" s="2" t="s">
        <v>312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248</v>
      </c>
      <c r="W24" s="2" t="s">
        <v>151</v>
      </c>
      <c r="X24" s="2" t="s">
        <v>148</v>
      </c>
      <c r="Y24" s="2" t="s">
        <v>165</v>
      </c>
      <c r="Z24" s="4">
        <v>62</v>
      </c>
      <c r="AA24" s="4">
        <f>=ROUNDDOWN(20.6666666666667,0)</f>
      </c>
      <c r="AB24" s="5">
        <v>3</v>
      </c>
      <c r="AC24" s="2" t="s">
        <v>148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500.47</v>
      </c>
      <c r="AR24" s="4">
        <v>1</v>
      </c>
      <c r="AS24" s="8">
        <v>187.68</v>
      </c>
      <c r="AT24" s="7">
        <v>2</v>
      </c>
      <c r="AU24" s="7">
        <v>1.6666</v>
      </c>
      <c r="AV24" s="4">
        <v>11</v>
      </c>
      <c r="AW24" s="8">
        <v>2294.84</v>
      </c>
      <c r="AX24" s="4">
        <v>11</v>
      </c>
      <c r="AY24" s="8">
        <v>2578.84</v>
      </c>
      <c r="AZ24" s="7" t="s">
        <v>148</v>
      </c>
      <c r="BA24" s="7">
        <v>-0.1101</v>
      </c>
      <c r="BB24" s="7">
        <v>0.2181</v>
      </c>
      <c r="BC24" s="4">
        <v>11</v>
      </c>
      <c r="BD24" s="8">
        <v>2294.84</v>
      </c>
      <c r="BE24" s="4">
        <v>11</v>
      </c>
      <c r="BF24" s="8">
        <v>2578.84</v>
      </c>
      <c r="BG24" s="7" t="s">
        <v>148</v>
      </c>
      <c r="BH24" s="7">
        <v>-0.1101</v>
      </c>
      <c r="BI24" s="7">
        <v>1</v>
      </c>
      <c r="BJ24" s="4">
        <v>3</v>
      </c>
      <c r="BK24" s="8">
        <v>500.47</v>
      </c>
      <c r="BL24" s="2" t="s">
        <v>313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148</v>
      </c>
      <c r="BX24" s="2" t="s">
        <v>250</v>
      </c>
      <c r="BY24" s="2" t="s">
        <v>157</v>
      </c>
      <c r="BZ24" s="2" t="s">
        <v>157</v>
      </c>
      <c r="CA24" s="2" t="s">
        <v>148</v>
      </c>
      <c r="CB24" s="4">
        <v>1</v>
      </c>
      <c r="CC24" s="8">
        <v>107.24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158</v>
      </c>
      <c r="CK24" s="2" t="s">
        <v>314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273</v>
      </c>
      <c r="CX24" s="2" t="s">
        <v>315</v>
      </c>
      <c r="CY24" s="2" t="s">
        <v>157</v>
      </c>
      <c r="CZ24" s="2" t="s">
        <v>157</v>
      </c>
      <c r="DA24" s="2" t="s">
        <v>148</v>
      </c>
      <c r="DB24" s="4">
        <v>1</v>
      </c>
      <c r="DC24" s="8">
        <v>200.19</v>
      </c>
      <c r="DD24" s="4"/>
      <c r="DE24" s="8"/>
      <c r="DF24" s="7"/>
      <c r="DG24" s="7"/>
      <c r="DH24" s="2" t="s">
        <v>155</v>
      </c>
      <c r="DI24" s="2" t="s">
        <v>145</v>
      </c>
      <c r="DJ24" s="2" t="s">
        <v>162</v>
      </c>
      <c r="DK24" s="2" t="s">
        <v>286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165</v>
      </c>
      <c r="DX24" s="2" t="s">
        <v>316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148</v>
      </c>
      <c r="EI24" s="2" t="s">
        <v>148</v>
      </c>
      <c r="EJ24" s="2" t="s">
        <v>148</v>
      </c>
      <c r="EK24" s="2" t="s">
        <v>148</v>
      </c>
      <c r="EL24" s="2" t="s">
        <v>148</v>
      </c>
      <c r="EM24" s="2" t="s">
        <v>148</v>
      </c>
      <c r="EN24" s="2" t="s">
        <v>148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155</v>
      </c>
      <c r="EV24" s="2" t="s">
        <v>145</v>
      </c>
      <c r="EW24" s="2" t="s">
        <v>167</v>
      </c>
      <c r="EX24" s="2" t="s">
        <v>270</v>
      </c>
      <c r="EY24" s="2" t="s">
        <v>157</v>
      </c>
      <c r="EZ24" s="2" t="s">
        <v>157</v>
      </c>
      <c r="FA24" s="2" t="s">
        <v>148</v>
      </c>
      <c r="FB24" s="4">
        <v>1</v>
      </c>
      <c r="FC24" s="8">
        <v>193.04</v>
      </c>
      <c r="FD24" s="4"/>
      <c r="FE24" s="8"/>
      <c r="FF24" s="7"/>
      <c r="FG24" s="7"/>
      <c r="FH24" s="2" t="s">
        <v>155</v>
      </c>
      <c r="FI24" s="2" t="s">
        <v>145</v>
      </c>
      <c r="FJ24" s="2" t="s">
        <v>165</v>
      </c>
      <c r="FK24" s="2" t="s">
        <v>317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318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145</v>
      </c>
      <c r="IW24" s="2" t="s">
        <v>172</v>
      </c>
      <c r="IX24" s="2" t="s">
        <v>217</v>
      </c>
      <c r="IY24" s="2" t="s">
        <v>157</v>
      </c>
      <c r="IZ24" s="2" t="s">
        <v>157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174</v>
      </c>
      <c r="JX24" s="2" t="s">
        <v>269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155</v>
      </c>
      <c r="LI24" s="2" t="s">
        <v>145</v>
      </c>
      <c r="LJ24" s="2" t="s">
        <v>175</v>
      </c>
      <c r="LK24" s="2" t="s">
        <v>319</v>
      </c>
      <c r="LL24" s="2" t="s">
        <v>157</v>
      </c>
      <c r="LM24" s="2" t="s">
        <v>157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155</v>
      </c>
      <c r="NI24" s="2" t="s">
        <v>177</v>
      </c>
      <c r="NJ24" s="2" t="s">
        <v>178</v>
      </c>
      <c r="NK24" s="2" t="s">
        <v>148</v>
      </c>
      <c r="NL24" s="2" t="s">
        <v>157</v>
      </c>
      <c r="NM24" s="2" t="s">
        <v>157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8"/>
      <c r="PD24" s="4"/>
      <c r="PE24" s="8"/>
      <c r="PF24" s="7"/>
      <c r="PG24" s="7"/>
      <c r="PH24" s="2" t="s">
        <v>148</v>
      </c>
      <c r="PI24" s="2" t="s">
        <v>148</v>
      </c>
      <c r="PJ24" s="2" t="s">
        <v>148</v>
      </c>
      <c r="PK24" s="2" t="s">
        <v>148</v>
      </c>
      <c r="PL24" s="2" t="s">
        <v>148</v>
      </c>
      <c r="PM24" s="2" t="s">
        <v>148</v>
      </c>
      <c r="PN24" s="2" t="s">
        <v>148</v>
      </c>
      <c r="PO24" s="4"/>
      <c r="PP24" s="8"/>
      <c r="PQ24" s="4"/>
      <c r="PR24" s="8"/>
      <c r="PS24" s="7"/>
      <c r="PT24" s="7"/>
      <c r="PU24" s="2" t="s">
        <v>148</v>
      </c>
      <c r="PV24" s="2" t="s">
        <v>148</v>
      </c>
      <c r="PW24" s="2" t="s">
        <v>148</v>
      </c>
      <c r="PX24" s="2" t="s">
        <v>148</v>
      </c>
      <c r="PY24" s="2" t="s">
        <v>148</v>
      </c>
      <c r="PZ24" s="2" t="s">
        <v>148</v>
      </c>
      <c r="QA24" s="2" t="s">
        <v>148</v>
      </c>
      <c r="QB24" s="4">
        <v>62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320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311</v>
      </c>
      <c r="G25" s="2" t="s">
        <v>311</v>
      </c>
      <c r="H25" s="2" t="s">
        <v>311</v>
      </c>
      <c r="I25" s="2" t="s">
        <v>142</v>
      </c>
      <c r="J25" s="2" t="s">
        <v>180</v>
      </c>
      <c r="K25" s="2" t="s">
        <v>236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312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248</v>
      </c>
      <c r="W25" s="2" t="s">
        <v>151</v>
      </c>
      <c r="X25" s="2" t="s">
        <v>148</v>
      </c>
      <c r="Y25" s="2" t="s">
        <v>165</v>
      </c>
      <c r="Z25" s="4">
        <v>174</v>
      </c>
      <c r="AA25" s="4">
        <f>=ROUNDDOWN(34.8,0)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7</v>
      </c>
      <c r="AQ25" s="8">
        <v>1554.14</v>
      </c>
      <c r="AR25" s="4">
        <v>10</v>
      </c>
      <c r="AS25" s="8">
        <v>2391.16</v>
      </c>
      <c r="AT25" s="7">
        <v>-0.3</v>
      </c>
      <c r="AU25" s="7">
        <v>-0.35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0.6772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7</v>
      </c>
      <c r="BK25" s="8">
        <v>1554.14</v>
      </c>
      <c r="BL25" s="2" t="s">
        <v>321</v>
      </c>
      <c r="BM25" s="7">
        <v>1</v>
      </c>
      <c r="BN25" s="7">
        <v>1</v>
      </c>
      <c r="BO25" s="4">
        <v>3</v>
      </c>
      <c r="BP25" s="8">
        <v>704.76</v>
      </c>
      <c r="BQ25" s="4">
        <v>3</v>
      </c>
      <c r="BR25" s="8">
        <v>704.76</v>
      </c>
      <c r="BS25" s="7"/>
      <c r="BT25" s="7"/>
      <c r="BU25" s="2" t="s">
        <v>155</v>
      </c>
      <c r="BV25" s="2" t="s">
        <v>145</v>
      </c>
      <c r="BW25" s="2" t="s">
        <v>148</v>
      </c>
      <c r="BX25" s="2" t="s">
        <v>250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128.69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158</v>
      </c>
      <c r="CK25" s="2" t="s">
        <v>322</v>
      </c>
      <c r="CL25" s="2" t="s">
        <v>157</v>
      </c>
      <c r="CM25" s="2" t="s">
        <v>157</v>
      </c>
      <c r="CN25" s="2" t="s">
        <v>148</v>
      </c>
      <c r="CO25" s="4"/>
      <c r="CP25" s="8"/>
      <c r="CQ25" s="4">
        <v>4</v>
      </c>
      <c r="CR25" s="8">
        <v>926.6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273</v>
      </c>
      <c r="CX25" s="2" t="s">
        <v>323</v>
      </c>
      <c r="CY25" s="2" t="s">
        <v>157</v>
      </c>
      <c r="CZ25" s="2" t="s">
        <v>157</v>
      </c>
      <c r="DA25" s="2" t="s">
        <v>148</v>
      </c>
      <c r="DB25" s="4">
        <v>3</v>
      </c>
      <c r="DC25" s="8">
        <v>720.69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162</v>
      </c>
      <c r="DK25" s="2" t="s">
        <v>286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165</v>
      </c>
      <c r="DX25" s="2" t="s">
        <v>200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148</v>
      </c>
      <c r="EI25" s="2" t="s">
        <v>148</v>
      </c>
      <c r="EJ25" s="2" t="s">
        <v>148</v>
      </c>
      <c r="EK25" s="2" t="s">
        <v>148</v>
      </c>
      <c r="EL25" s="2" t="s">
        <v>148</v>
      </c>
      <c r="EM25" s="2" t="s">
        <v>148</v>
      </c>
      <c r="EN25" s="2" t="s">
        <v>148</v>
      </c>
      <c r="EO25" s="4"/>
      <c r="EP25" s="8"/>
      <c r="EQ25" s="4">
        <v>1</v>
      </c>
      <c r="ER25" s="8">
        <v>225.22</v>
      </c>
      <c r="ES25" s="7">
        <v>-1</v>
      </c>
      <c r="ET25" s="7">
        <v>-1</v>
      </c>
      <c r="EU25" s="2" t="s">
        <v>155</v>
      </c>
      <c r="EV25" s="2" t="s">
        <v>145</v>
      </c>
      <c r="EW25" s="2" t="s">
        <v>167</v>
      </c>
      <c r="EX25" s="2" t="s">
        <v>324</v>
      </c>
      <c r="EY25" s="2" t="s">
        <v>157</v>
      </c>
      <c r="EZ25" s="2" t="s">
        <v>157</v>
      </c>
      <c r="FA25" s="2" t="s">
        <v>148</v>
      </c>
      <c r="FB25" s="4"/>
      <c r="FC25" s="8"/>
      <c r="FD25" s="4">
        <v>2</v>
      </c>
      <c r="FE25" s="8">
        <v>534.58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165</v>
      </c>
      <c r="FK25" s="2" t="s">
        <v>325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319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172</v>
      </c>
      <c r="IX25" s="2" t="s">
        <v>326</v>
      </c>
      <c r="IY25" s="2" t="s">
        <v>157</v>
      </c>
      <c r="IZ25" s="2" t="s">
        <v>157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174</v>
      </c>
      <c r="JX25" s="2" t="s">
        <v>327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155</v>
      </c>
      <c r="LI25" s="2" t="s">
        <v>145</v>
      </c>
      <c r="LJ25" s="2" t="s">
        <v>175</v>
      </c>
      <c r="LK25" s="2" t="s">
        <v>328</v>
      </c>
      <c r="LL25" s="2" t="s">
        <v>157</v>
      </c>
      <c r="LM25" s="2" t="s">
        <v>157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155</v>
      </c>
      <c r="NI25" s="2" t="s">
        <v>177</v>
      </c>
      <c r="NJ25" s="2" t="s">
        <v>178</v>
      </c>
      <c r="NK25" s="2" t="s">
        <v>329</v>
      </c>
      <c r="NL25" s="2" t="s">
        <v>157</v>
      </c>
      <c r="NM25" s="2" t="s">
        <v>157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8"/>
      <c r="PD25" s="4"/>
      <c r="PE25" s="8"/>
      <c r="PF25" s="7"/>
      <c r="PG25" s="7"/>
      <c r="PH25" s="2" t="s">
        <v>148</v>
      </c>
      <c r="PI25" s="2" t="s">
        <v>148</v>
      </c>
      <c r="PJ25" s="2" t="s">
        <v>148</v>
      </c>
      <c r="PK25" s="2" t="s">
        <v>148</v>
      </c>
      <c r="PL25" s="2" t="s">
        <v>148</v>
      </c>
      <c r="PM25" s="2" t="s">
        <v>148</v>
      </c>
      <c r="PN25" s="2" t="s">
        <v>148</v>
      </c>
      <c r="PO25" s="4"/>
      <c r="PP25" s="8"/>
      <c r="PQ25" s="4"/>
      <c r="PR25" s="8"/>
      <c r="PS25" s="7"/>
      <c r="PT25" s="7"/>
      <c r="PU25" s="2" t="s">
        <v>148</v>
      </c>
      <c r="PV25" s="2" t="s">
        <v>148</v>
      </c>
      <c r="PW25" s="2" t="s">
        <v>148</v>
      </c>
      <c r="PX25" s="2" t="s">
        <v>148</v>
      </c>
      <c r="PY25" s="2" t="s">
        <v>148</v>
      </c>
      <c r="PZ25" s="2" t="s">
        <v>148</v>
      </c>
      <c r="QA25" s="2" t="s">
        <v>148</v>
      </c>
      <c r="QB25" s="4">
        <v>174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330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311</v>
      </c>
      <c r="G26" s="2" t="s">
        <v>311</v>
      </c>
      <c r="H26" s="2" t="s">
        <v>311</v>
      </c>
      <c r="I26" s="2" t="s">
        <v>142</v>
      </c>
      <c r="J26" s="2" t="s">
        <v>192</v>
      </c>
      <c r="K26" s="2" t="s">
        <v>236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312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248</v>
      </c>
      <c r="W26" s="2" t="s">
        <v>151</v>
      </c>
      <c r="X26" s="2" t="s">
        <v>148</v>
      </c>
      <c r="Y26" s="2" t="s">
        <v>165</v>
      </c>
      <c r="Z26" s="4">
        <v>13</v>
      </c>
      <c r="AA26" s="4">
        <f>=ROUNDDOWN(13,0)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0.1047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240.23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204</v>
      </c>
      <c r="BV26" s="2" t="s">
        <v>145</v>
      </c>
      <c r="BW26" s="2" t="s">
        <v>148</v>
      </c>
      <c r="BX26" s="2" t="s">
        <v>148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158</v>
      </c>
      <c r="CK26" s="2" t="s">
        <v>331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273</v>
      </c>
      <c r="CX26" s="2" t="s">
        <v>257</v>
      </c>
      <c r="CY26" s="2" t="s">
        <v>157</v>
      </c>
      <c r="CZ26" s="2" t="s">
        <v>157</v>
      </c>
      <c r="DA26" s="2" t="s">
        <v>148</v>
      </c>
      <c r="DB26" s="4">
        <v>1</v>
      </c>
      <c r="DC26" s="8">
        <v>240.23</v>
      </c>
      <c r="DD26" s="4"/>
      <c r="DE26" s="8"/>
      <c r="DF26" s="7"/>
      <c r="DG26" s="7"/>
      <c r="DH26" s="2" t="s">
        <v>155</v>
      </c>
      <c r="DI26" s="2" t="s">
        <v>145</v>
      </c>
      <c r="DJ26" s="2" t="s">
        <v>162</v>
      </c>
      <c r="DK26" s="2" t="s">
        <v>201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165</v>
      </c>
      <c r="DX26" s="2" t="s">
        <v>332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148</v>
      </c>
      <c r="EI26" s="2" t="s">
        <v>148</v>
      </c>
      <c r="EJ26" s="2" t="s">
        <v>148</v>
      </c>
      <c r="EK26" s="2" t="s">
        <v>148</v>
      </c>
      <c r="EL26" s="2" t="s">
        <v>148</v>
      </c>
      <c r="EM26" s="2" t="s">
        <v>148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167</v>
      </c>
      <c r="EX26" s="2" t="s">
        <v>304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165</v>
      </c>
      <c r="FK26" s="2" t="s">
        <v>333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305</v>
      </c>
      <c r="FX26" s="2" t="s">
        <v>334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145</v>
      </c>
      <c r="IW26" s="2" t="s">
        <v>172</v>
      </c>
      <c r="IX26" s="2" t="s">
        <v>148</v>
      </c>
      <c r="IY26" s="2" t="s">
        <v>157</v>
      </c>
      <c r="IZ26" s="2" t="s">
        <v>157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203</v>
      </c>
      <c r="JX26" s="2" t="s">
        <v>148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155</v>
      </c>
      <c r="LI26" s="2" t="s">
        <v>145</v>
      </c>
      <c r="LJ26" s="2" t="s">
        <v>175</v>
      </c>
      <c r="LK26" s="2" t="s">
        <v>148</v>
      </c>
      <c r="LL26" s="2" t="s">
        <v>157</v>
      </c>
      <c r="LM26" s="2" t="s">
        <v>157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204</v>
      </c>
      <c r="NI26" s="2" t="s">
        <v>177</v>
      </c>
      <c r="NJ26" s="2" t="s">
        <v>148</v>
      </c>
      <c r="NK26" s="2" t="s">
        <v>148</v>
      </c>
      <c r="NL26" s="2" t="s">
        <v>157</v>
      </c>
      <c r="NM26" s="2" t="s">
        <v>157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8"/>
      <c r="PD26" s="4"/>
      <c r="PE26" s="8"/>
      <c r="PF26" s="7"/>
      <c r="PG26" s="7"/>
      <c r="PH26" s="2" t="s">
        <v>148</v>
      </c>
      <c r="PI26" s="2" t="s">
        <v>148</v>
      </c>
      <c r="PJ26" s="2" t="s">
        <v>148</v>
      </c>
      <c r="PK26" s="2" t="s">
        <v>148</v>
      </c>
      <c r="PL26" s="2" t="s">
        <v>148</v>
      </c>
      <c r="PM26" s="2" t="s">
        <v>148</v>
      </c>
      <c r="PN26" s="2" t="s">
        <v>148</v>
      </c>
      <c r="PO26" s="4"/>
      <c r="PP26" s="8"/>
      <c r="PQ26" s="4"/>
      <c r="PR26" s="8"/>
      <c r="PS26" s="7"/>
      <c r="PT26" s="7"/>
      <c r="PU26" s="2" t="s">
        <v>148</v>
      </c>
      <c r="PV26" s="2" t="s">
        <v>148</v>
      </c>
      <c r="PW26" s="2" t="s">
        <v>148</v>
      </c>
      <c r="PX26" s="2" t="s">
        <v>148</v>
      </c>
      <c r="PY26" s="2" t="s">
        <v>148</v>
      </c>
      <c r="PZ26" s="2" t="s">
        <v>148</v>
      </c>
      <c r="QA26" s="2" t="s">
        <v>148</v>
      </c>
      <c r="QB26" s="4">
        <v>13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335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336</v>
      </c>
      <c r="G27" s="2" t="s">
        <v>336</v>
      </c>
      <c r="H27" s="2" t="s">
        <v>336</v>
      </c>
      <c r="I27" s="2" t="s">
        <v>142</v>
      </c>
      <c r="J27" s="2" t="s">
        <v>143</v>
      </c>
      <c r="K27" s="2" t="s">
        <v>337</v>
      </c>
      <c r="L27" s="3">
        <v>170.23</v>
      </c>
      <c r="M27" s="3">
        <v>178.74</v>
      </c>
      <c r="N27" s="3">
        <v>499.99</v>
      </c>
      <c r="O27" s="2" t="s">
        <v>338</v>
      </c>
      <c r="P27" s="2" t="s">
        <v>312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248</v>
      </c>
      <c r="W27" s="2" t="s">
        <v>151</v>
      </c>
      <c r="X27" s="2" t="s">
        <v>148</v>
      </c>
      <c r="Y27" s="2" t="s">
        <v>220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777.6</v>
      </c>
      <c r="AT27" s="7">
        <v>-1</v>
      </c>
      <c r="AU27" s="7">
        <v>-1</v>
      </c>
      <c r="AV27" s="4">
        <v>5</v>
      </c>
      <c r="AW27" s="8">
        <v>1171.33</v>
      </c>
      <c r="AX27" s="4">
        <v>10</v>
      </c>
      <c r="AY27" s="8">
        <v>2185.89</v>
      </c>
      <c r="AZ27" s="7">
        <v>-0.5</v>
      </c>
      <c r="BA27" s="7">
        <v>-0.4641</v>
      </c>
      <c r="BB27" s="7"/>
      <c r="BC27" s="4">
        <v>5</v>
      </c>
      <c r="BD27" s="8">
        <v>1171.33</v>
      </c>
      <c r="BE27" s="4">
        <v>10</v>
      </c>
      <c r="BF27" s="8">
        <v>2185.89</v>
      </c>
      <c r="BG27" s="7">
        <v>-0.5</v>
      </c>
      <c r="BH27" s="7">
        <v>-0.4641</v>
      </c>
      <c r="BI27" s="7">
        <v>1</v>
      </c>
      <c r="BJ27" s="4"/>
      <c r="BK27" s="8"/>
      <c r="BL27" s="2" t="s">
        <v>295</v>
      </c>
      <c r="BM27" s="7"/>
      <c r="BN27" s="7"/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155</v>
      </c>
      <c r="BV27" s="2" t="s">
        <v>177</v>
      </c>
      <c r="BW27" s="2" t="s">
        <v>148</v>
      </c>
      <c r="BX27" s="2" t="s">
        <v>250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177</v>
      </c>
      <c r="CJ27" s="2" t="s">
        <v>158</v>
      </c>
      <c r="CK27" s="2" t="s">
        <v>159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2</v>
      </c>
      <c r="CR27" s="8">
        <v>386.08</v>
      </c>
      <c r="CS27" s="7">
        <v>-1</v>
      </c>
      <c r="CT27" s="7">
        <v>-1</v>
      </c>
      <c r="CU27" s="2" t="s">
        <v>155</v>
      </c>
      <c r="CV27" s="2" t="s">
        <v>177</v>
      </c>
      <c r="CW27" s="2" t="s">
        <v>269</v>
      </c>
      <c r="CX27" s="2" t="s">
        <v>339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177</v>
      </c>
      <c r="DJ27" s="2" t="s">
        <v>162</v>
      </c>
      <c r="DK27" s="2" t="s">
        <v>185</v>
      </c>
      <c r="DL27" s="2" t="s">
        <v>340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177</v>
      </c>
      <c r="DW27" s="2" t="s">
        <v>220</v>
      </c>
      <c r="DX27" s="2" t="s">
        <v>317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148</v>
      </c>
      <c r="EI27" s="2" t="s">
        <v>148</v>
      </c>
      <c r="EJ27" s="2" t="s">
        <v>148</v>
      </c>
      <c r="EK27" s="2" t="s">
        <v>148</v>
      </c>
      <c r="EL27" s="2" t="s">
        <v>148</v>
      </c>
      <c r="EM27" s="2" t="s">
        <v>148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177</v>
      </c>
      <c r="EW27" s="2" t="s">
        <v>167</v>
      </c>
      <c r="EX27" s="2" t="s">
        <v>341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177</v>
      </c>
      <c r="FJ27" s="2" t="s">
        <v>220</v>
      </c>
      <c r="FK27" s="2" t="s">
        <v>164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177</v>
      </c>
      <c r="FW27" s="2" t="s">
        <v>170</v>
      </c>
      <c r="FX27" s="2" t="s">
        <v>148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177</v>
      </c>
      <c r="IW27" s="2" t="s">
        <v>172</v>
      </c>
      <c r="IX27" s="2" t="s">
        <v>342</v>
      </c>
      <c r="IY27" s="2" t="s">
        <v>157</v>
      </c>
      <c r="IZ27" s="2" t="s">
        <v>157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177</v>
      </c>
      <c r="JW27" s="2" t="s">
        <v>174</v>
      </c>
      <c r="JX27" s="2" t="s">
        <v>148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155</v>
      </c>
      <c r="LI27" s="2" t="s">
        <v>177</v>
      </c>
      <c r="LJ27" s="2" t="s">
        <v>175</v>
      </c>
      <c r="LK27" s="2" t="s">
        <v>148</v>
      </c>
      <c r="LL27" s="2" t="s">
        <v>157</v>
      </c>
      <c r="LM27" s="2" t="s">
        <v>157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155</v>
      </c>
      <c r="NI27" s="2" t="s">
        <v>177</v>
      </c>
      <c r="NJ27" s="2" t="s">
        <v>178</v>
      </c>
      <c r="NK27" s="2" t="s">
        <v>148</v>
      </c>
      <c r="NL27" s="2" t="s">
        <v>157</v>
      </c>
      <c r="NM27" s="2" t="s">
        <v>157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8"/>
      <c r="PD27" s="4"/>
      <c r="PE27" s="8"/>
      <c r="PF27" s="7"/>
      <c r="PG27" s="7"/>
      <c r="PH27" s="2" t="s">
        <v>148</v>
      </c>
      <c r="PI27" s="2" t="s">
        <v>148</v>
      </c>
      <c r="PJ27" s="2" t="s">
        <v>148</v>
      </c>
      <c r="PK27" s="2" t="s">
        <v>148</v>
      </c>
      <c r="PL27" s="2" t="s">
        <v>148</v>
      </c>
      <c r="PM27" s="2" t="s">
        <v>148</v>
      </c>
      <c r="PN27" s="2" t="s">
        <v>148</v>
      </c>
      <c r="PO27" s="4"/>
      <c r="PP27" s="8"/>
      <c r="PQ27" s="4"/>
      <c r="PR27" s="8"/>
      <c r="PS27" s="7"/>
      <c r="PT27" s="7"/>
      <c r="PU27" s="2" t="s">
        <v>148</v>
      </c>
      <c r="PV27" s="2" t="s">
        <v>148</v>
      </c>
      <c r="PW27" s="2" t="s">
        <v>148</v>
      </c>
      <c r="PX27" s="2" t="s">
        <v>148</v>
      </c>
      <c r="PY27" s="2" t="s">
        <v>148</v>
      </c>
      <c r="PZ27" s="2" t="s">
        <v>148</v>
      </c>
      <c r="QA27" s="2" t="s">
        <v>148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343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336</v>
      </c>
      <c r="G28" s="2" t="s">
        <v>336</v>
      </c>
      <c r="H28" s="2" t="s">
        <v>336</v>
      </c>
      <c r="I28" s="2" t="s">
        <v>142</v>
      </c>
      <c r="J28" s="2" t="s">
        <v>180</v>
      </c>
      <c r="K28" s="2" t="s">
        <v>337</v>
      </c>
      <c r="L28" s="3">
        <v>204.28</v>
      </c>
      <c r="M28" s="3">
        <v>214.49</v>
      </c>
      <c r="N28" s="3">
        <v>599.99</v>
      </c>
      <c r="O28" s="2" t="s">
        <v>145</v>
      </c>
      <c r="P28" s="2" t="s">
        <v>312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248</v>
      </c>
      <c r="W28" s="2" t="s">
        <v>151</v>
      </c>
      <c r="X28" s="2" t="s">
        <v>148</v>
      </c>
      <c r="Y28" s="2" t="s">
        <v>220</v>
      </c>
      <c r="Z28" s="4">
        <v>240</v>
      </c>
      <c r="AA28" s="4">
        <f>=ROUNDDOWN(48,0)</f>
      </c>
      <c r="AB28" s="5">
        <v>5</v>
      </c>
      <c r="AC28" s="2" t="s">
        <v>148</v>
      </c>
      <c r="AD28" s="4"/>
      <c r="AE28" s="4"/>
      <c r="AF28" s="6">
        <v>65</v>
      </c>
      <c r="AG28" s="6"/>
      <c r="AH28" s="7">
        <v>0.8571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5</v>
      </c>
      <c r="AQ28" s="8">
        <v>1171.33</v>
      </c>
      <c r="AR28" s="4">
        <v>6</v>
      </c>
      <c r="AS28" s="8">
        <v>1408.29</v>
      </c>
      <c r="AT28" s="7">
        <v>-0.1667</v>
      </c>
      <c r="AU28" s="7">
        <v>-0.1683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5</v>
      </c>
      <c r="BK28" s="8">
        <v>1171.33</v>
      </c>
      <c r="BL28" s="2" t="s">
        <v>344</v>
      </c>
      <c r="BM28" s="7">
        <v>1</v>
      </c>
      <c r="BN28" s="7">
        <v>1</v>
      </c>
      <c r="BO28" s="4">
        <v>4</v>
      </c>
      <c r="BP28" s="8">
        <v>939.68</v>
      </c>
      <c r="BQ28" s="4">
        <v>3</v>
      </c>
      <c r="BR28" s="8">
        <v>704.76</v>
      </c>
      <c r="BS28" s="7">
        <v>0.3333</v>
      </c>
      <c r="BT28" s="7">
        <v>0.3333</v>
      </c>
      <c r="BU28" s="2" t="s">
        <v>155</v>
      </c>
      <c r="BV28" s="2" t="s">
        <v>145</v>
      </c>
      <c r="BW28" s="2" t="s">
        <v>148</v>
      </c>
      <c r="BX28" s="2" t="s">
        <v>250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158</v>
      </c>
      <c r="CK28" s="2" t="s">
        <v>345</v>
      </c>
      <c r="CL28" s="2" t="s">
        <v>157</v>
      </c>
      <c r="CM28" s="2" t="s">
        <v>157</v>
      </c>
      <c r="CN28" s="2" t="s">
        <v>148</v>
      </c>
      <c r="CO28" s="4">
        <v>1</v>
      </c>
      <c r="CP28" s="8">
        <v>231.65</v>
      </c>
      <c r="CQ28" s="4">
        <v>2</v>
      </c>
      <c r="CR28" s="8">
        <v>463.3</v>
      </c>
      <c r="CS28" s="7">
        <v>-0.5</v>
      </c>
      <c r="CT28" s="7">
        <v>-0.5</v>
      </c>
      <c r="CU28" s="2" t="s">
        <v>155</v>
      </c>
      <c r="CV28" s="2" t="s">
        <v>145</v>
      </c>
      <c r="CW28" s="2" t="s">
        <v>269</v>
      </c>
      <c r="CX28" s="2" t="s">
        <v>346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</v>
      </c>
      <c r="DE28" s="8">
        <v>240.23</v>
      </c>
      <c r="DF28" s="7">
        <v>-1</v>
      </c>
      <c r="DG28" s="7">
        <v>-1</v>
      </c>
      <c r="DH28" s="2" t="s">
        <v>155</v>
      </c>
      <c r="DI28" s="2" t="s">
        <v>145</v>
      </c>
      <c r="DJ28" s="2" t="s">
        <v>162</v>
      </c>
      <c r="DK28" s="2" t="s">
        <v>347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220</v>
      </c>
      <c r="DX28" s="2" t="s">
        <v>165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148</v>
      </c>
      <c r="EI28" s="2" t="s">
        <v>148</v>
      </c>
      <c r="EJ28" s="2" t="s">
        <v>148</v>
      </c>
      <c r="EK28" s="2" t="s">
        <v>148</v>
      </c>
      <c r="EL28" s="2" t="s">
        <v>148</v>
      </c>
      <c r="EM28" s="2" t="s">
        <v>148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167</v>
      </c>
      <c r="EX28" s="2" t="s">
        <v>289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220</v>
      </c>
      <c r="FK28" s="2" t="s">
        <v>348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170</v>
      </c>
      <c r="FX28" s="2" t="s">
        <v>349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145</v>
      </c>
      <c r="IW28" s="2" t="s">
        <v>172</v>
      </c>
      <c r="IX28" s="2" t="s">
        <v>350</v>
      </c>
      <c r="IY28" s="2" t="s">
        <v>157</v>
      </c>
      <c r="IZ28" s="2" t="s">
        <v>157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145</v>
      </c>
      <c r="JW28" s="2" t="s">
        <v>174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155</v>
      </c>
      <c r="LI28" s="2" t="s">
        <v>145</v>
      </c>
      <c r="LJ28" s="2" t="s">
        <v>175</v>
      </c>
      <c r="LK28" s="2" t="s">
        <v>148</v>
      </c>
      <c r="LL28" s="2" t="s">
        <v>157</v>
      </c>
      <c r="LM28" s="2" t="s">
        <v>157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155</v>
      </c>
      <c r="NI28" s="2" t="s">
        <v>177</v>
      </c>
      <c r="NJ28" s="2" t="s">
        <v>178</v>
      </c>
      <c r="NK28" s="2" t="s">
        <v>148</v>
      </c>
      <c r="NL28" s="2" t="s">
        <v>157</v>
      </c>
      <c r="NM28" s="2" t="s">
        <v>157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8"/>
      <c r="PD28" s="4"/>
      <c r="PE28" s="8"/>
      <c r="PF28" s="7"/>
      <c r="PG28" s="7"/>
      <c r="PH28" s="2" t="s">
        <v>148</v>
      </c>
      <c r="PI28" s="2" t="s">
        <v>148</v>
      </c>
      <c r="PJ28" s="2" t="s">
        <v>148</v>
      </c>
      <c r="PK28" s="2" t="s">
        <v>148</v>
      </c>
      <c r="PL28" s="2" t="s">
        <v>148</v>
      </c>
      <c r="PM28" s="2" t="s">
        <v>148</v>
      </c>
      <c r="PN28" s="2" t="s">
        <v>148</v>
      </c>
      <c r="PO28" s="4"/>
      <c r="PP28" s="8"/>
      <c r="PQ28" s="4"/>
      <c r="PR28" s="8"/>
      <c r="PS28" s="7"/>
      <c r="PT28" s="7"/>
      <c r="PU28" s="2" t="s">
        <v>148</v>
      </c>
      <c r="PV28" s="2" t="s">
        <v>148</v>
      </c>
      <c r="PW28" s="2" t="s">
        <v>148</v>
      </c>
      <c r="PX28" s="2" t="s">
        <v>148</v>
      </c>
      <c r="PY28" s="2" t="s">
        <v>148</v>
      </c>
      <c r="PZ28" s="2" t="s">
        <v>148</v>
      </c>
      <c r="QA28" s="2" t="s">
        <v>148</v>
      </c>
      <c r="QB28" s="4">
        <v>240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</row>
    <row r="29">
      <c r="A29" s="2" t="s">
        <v>351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336</v>
      </c>
      <c r="G29" s="2" t="s">
        <v>336</v>
      </c>
      <c r="H29" s="2" t="s">
        <v>336</v>
      </c>
      <c r="I29" s="2" t="s">
        <v>142</v>
      </c>
      <c r="J29" s="2" t="s">
        <v>192</v>
      </c>
      <c r="K29" s="2" t="s">
        <v>337</v>
      </c>
      <c r="L29" s="3">
        <v>204.28</v>
      </c>
      <c r="M29" s="3">
        <v>214.49</v>
      </c>
      <c r="N29" s="3">
        <v>599.99</v>
      </c>
      <c r="O29" s="2" t="s">
        <v>145</v>
      </c>
      <c r="P29" s="2" t="s">
        <v>312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248</v>
      </c>
      <c r="W29" s="2" t="s">
        <v>151</v>
      </c>
      <c r="X29" s="2" t="s">
        <v>148</v>
      </c>
      <c r="Y29" s="2" t="s">
        <v>220</v>
      </c>
      <c r="Z29" s="4">
        <v>57</v>
      </c>
      <c r="AA29" s="4">
        <f>=ROUNDDOWN(57,0)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0.8571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148</v>
      </c>
      <c r="BM29" s="7"/>
      <c r="BN29" s="7"/>
      <c r="BO29" s="4"/>
      <c r="BP29" s="8"/>
      <c r="BQ29" s="4"/>
      <c r="BR29" s="8"/>
      <c r="BS29" s="7"/>
      <c r="BT29" s="7"/>
      <c r="BU29" s="2" t="s">
        <v>204</v>
      </c>
      <c r="BV29" s="2" t="s">
        <v>145</v>
      </c>
      <c r="BW29" s="2" t="s">
        <v>148</v>
      </c>
      <c r="BX29" s="2" t="s">
        <v>148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158</v>
      </c>
      <c r="CK29" s="2" t="s">
        <v>352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269</v>
      </c>
      <c r="CX29" s="2" t="s">
        <v>353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162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220</v>
      </c>
      <c r="DX29" s="2" t="s">
        <v>217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148</v>
      </c>
      <c r="EI29" s="2" t="s">
        <v>148</v>
      </c>
      <c r="EJ29" s="2" t="s">
        <v>148</v>
      </c>
      <c r="EK29" s="2" t="s">
        <v>148</v>
      </c>
      <c r="EL29" s="2" t="s">
        <v>148</v>
      </c>
      <c r="EM29" s="2" t="s">
        <v>148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167</v>
      </c>
      <c r="EX29" s="2" t="s">
        <v>261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220</v>
      </c>
      <c r="FK29" s="2" t="s">
        <v>332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354</v>
      </c>
      <c r="FX29" s="2" t="s">
        <v>355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172</v>
      </c>
      <c r="IX29" s="2" t="s">
        <v>148</v>
      </c>
      <c r="IY29" s="2" t="s">
        <v>157</v>
      </c>
      <c r="IZ29" s="2" t="s">
        <v>157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203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155</v>
      </c>
      <c r="LI29" s="2" t="s">
        <v>145</v>
      </c>
      <c r="LJ29" s="2" t="s">
        <v>175</v>
      </c>
      <c r="LK29" s="2" t="s">
        <v>148</v>
      </c>
      <c r="LL29" s="2" t="s">
        <v>157</v>
      </c>
      <c r="LM29" s="2" t="s">
        <v>157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204</v>
      </c>
      <c r="NI29" s="2" t="s">
        <v>177</v>
      </c>
      <c r="NJ29" s="2" t="s">
        <v>148</v>
      </c>
      <c r="NK29" s="2" t="s">
        <v>148</v>
      </c>
      <c r="NL29" s="2" t="s">
        <v>157</v>
      </c>
      <c r="NM29" s="2" t="s">
        <v>157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8"/>
      <c r="PD29" s="4"/>
      <c r="PE29" s="8"/>
      <c r="PF29" s="7"/>
      <c r="PG29" s="7"/>
      <c r="PH29" s="2" t="s">
        <v>148</v>
      </c>
      <c r="PI29" s="2" t="s">
        <v>148</v>
      </c>
      <c r="PJ29" s="2" t="s">
        <v>148</v>
      </c>
      <c r="PK29" s="2" t="s">
        <v>148</v>
      </c>
      <c r="PL29" s="2" t="s">
        <v>148</v>
      </c>
      <c r="PM29" s="2" t="s">
        <v>148</v>
      </c>
      <c r="PN29" s="2" t="s">
        <v>148</v>
      </c>
      <c r="PO29" s="4"/>
      <c r="PP29" s="8"/>
      <c r="PQ29" s="4"/>
      <c r="PR29" s="8"/>
      <c r="PS29" s="7"/>
      <c r="PT29" s="7"/>
      <c r="PU29" s="2" t="s">
        <v>148</v>
      </c>
      <c r="PV29" s="2" t="s">
        <v>148</v>
      </c>
      <c r="PW29" s="2" t="s">
        <v>148</v>
      </c>
      <c r="PX29" s="2" t="s">
        <v>148</v>
      </c>
      <c r="PY29" s="2" t="s">
        <v>148</v>
      </c>
      <c r="PZ29" s="2" t="s">
        <v>148</v>
      </c>
      <c r="QA29" s="2" t="s">
        <v>148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</row>
    <row r="30">
      <c r="A30" s="2" t="s">
        <v>356</v>
      </c>
      <c r="B30" s="2" t="s">
        <v>137</v>
      </c>
      <c r="C30" s="2" t="s">
        <v>138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236</v>
      </c>
      <c r="L30" s="3">
        <v>34.04</v>
      </c>
      <c r="M30" s="3">
        <v>35.74</v>
      </c>
      <c r="N30" s="3">
        <v>109.99</v>
      </c>
      <c r="O30" s="2" t="s">
        <v>145</v>
      </c>
      <c r="P30" s="2" t="s">
        <v>146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362</v>
      </c>
      <c r="V30" s="2" t="s">
        <v>363</v>
      </c>
      <c r="W30" s="2" t="s">
        <v>151</v>
      </c>
      <c r="X30" s="2" t="s">
        <v>148</v>
      </c>
      <c r="Y30" s="2" t="s">
        <v>164</v>
      </c>
      <c r="Z30" s="4">
        <v>110</v>
      </c>
      <c r="AA30" s="4">
        <f>=ROUNDDOWN(68.75,0)</f>
      </c>
      <c r="AB30" s="5">
        <v>1.6</v>
      </c>
      <c r="AC30" s="2" t="s">
        <v>148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269.98</v>
      </c>
      <c r="AR30" s="4"/>
      <c r="AS30" s="8"/>
      <c r="AT30" s="7"/>
      <c r="AU30" s="7"/>
      <c r="AV30" s="4">
        <v>2</v>
      </c>
      <c r="AW30" s="8">
        <v>269.98</v>
      </c>
      <c r="AX30" s="4"/>
      <c r="AY30" s="8"/>
      <c r="AZ30" s="7"/>
      <c r="BA30" s="7"/>
      <c r="BB30" s="7">
        <v>1</v>
      </c>
      <c r="BC30" s="4">
        <v>9</v>
      </c>
      <c r="BD30" s="8">
        <v>580.5</v>
      </c>
      <c r="BE30" s="4">
        <v>3</v>
      </c>
      <c r="BF30" s="8">
        <v>113.66</v>
      </c>
      <c r="BG30" s="7">
        <v>2</v>
      </c>
      <c r="BH30" s="7">
        <v>4.1073</v>
      </c>
      <c r="BI30" s="7">
        <v>0.4651</v>
      </c>
      <c r="BJ30" s="4">
        <v>2</v>
      </c>
      <c r="BK30" s="8">
        <v>269.98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148</v>
      </c>
      <c r="BX30" s="2" t="s">
        <v>364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158</v>
      </c>
      <c r="CK30" s="2" t="s">
        <v>365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366</v>
      </c>
      <c r="CX30" s="2" t="s">
        <v>367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162</v>
      </c>
      <c r="DK30" s="2" t="s">
        <v>368</v>
      </c>
      <c r="DL30" s="2" t="s">
        <v>157</v>
      </c>
      <c r="DM30" s="2" t="s">
        <v>157</v>
      </c>
      <c r="DN30" s="2" t="s">
        <v>148</v>
      </c>
      <c r="DO30" s="4">
        <v>2</v>
      </c>
      <c r="DP30" s="8">
        <v>269.98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348</v>
      </c>
      <c r="DX30" s="2" t="s">
        <v>215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148</v>
      </c>
      <c r="EI30" s="2" t="s">
        <v>148</v>
      </c>
      <c r="EJ30" s="2" t="s">
        <v>148</v>
      </c>
      <c r="EK30" s="2" t="s">
        <v>148</v>
      </c>
      <c r="EL30" s="2" t="s">
        <v>148</v>
      </c>
      <c r="EM30" s="2" t="s">
        <v>148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369</v>
      </c>
      <c r="EX30" s="2" t="s">
        <v>324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164</v>
      </c>
      <c r="FK30" s="2" t="s">
        <v>210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194</v>
      </c>
      <c r="FX30" s="2" t="s">
        <v>148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370</v>
      </c>
      <c r="IX30" s="2" t="s">
        <v>148</v>
      </c>
      <c r="IY30" s="2" t="s">
        <v>157</v>
      </c>
      <c r="IZ30" s="2" t="s">
        <v>157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203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155</v>
      </c>
      <c r="LI30" s="2" t="s">
        <v>145</v>
      </c>
      <c r="LJ30" s="2" t="s">
        <v>371</v>
      </c>
      <c r="LK30" s="2" t="s">
        <v>372</v>
      </c>
      <c r="LL30" s="2" t="s">
        <v>157</v>
      </c>
      <c r="LM30" s="2" t="s">
        <v>157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155</v>
      </c>
      <c r="NI30" s="2" t="s">
        <v>177</v>
      </c>
      <c r="NJ30" s="2" t="s">
        <v>178</v>
      </c>
      <c r="NK30" s="2" t="s">
        <v>148</v>
      </c>
      <c r="NL30" s="2" t="s">
        <v>157</v>
      </c>
      <c r="NM30" s="2" t="s">
        <v>157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8"/>
      <c r="PD30" s="4"/>
      <c r="PE30" s="8"/>
      <c r="PF30" s="7"/>
      <c r="PG30" s="7"/>
      <c r="PH30" s="2" t="s">
        <v>148</v>
      </c>
      <c r="PI30" s="2" t="s">
        <v>148</v>
      </c>
      <c r="PJ30" s="2" t="s">
        <v>148</v>
      </c>
      <c r="PK30" s="2" t="s">
        <v>148</v>
      </c>
      <c r="PL30" s="2" t="s">
        <v>148</v>
      </c>
      <c r="PM30" s="2" t="s">
        <v>148</v>
      </c>
      <c r="PN30" s="2" t="s">
        <v>148</v>
      </c>
      <c r="PO30" s="4"/>
      <c r="PP30" s="8"/>
      <c r="PQ30" s="4"/>
      <c r="PR30" s="8"/>
      <c r="PS30" s="7"/>
      <c r="PT30" s="7"/>
      <c r="PU30" s="2" t="s">
        <v>148</v>
      </c>
      <c r="PV30" s="2" t="s">
        <v>148</v>
      </c>
      <c r="PW30" s="2" t="s">
        <v>148</v>
      </c>
      <c r="PX30" s="2" t="s">
        <v>148</v>
      </c>
      <c r="PY30" s="2" t="s">
        <v>148</v>
      </c>
      <c r="PZ30" s="2" t="s">
        <v>148</v>
      </c>
      <c r="QA30" s="2" t="s">
        <v>148</v>
      </c>
      <c r="QB30" s="4">
        <v>110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</row>
    <row r="31">
      <c r="A31" s="2" t="s">
        <v>373</v>
      </c>
      <c r="B31" s="2" t="s">
        <v>137</v>
      </c>
      <c r="C31" s="2" t="s">
        <v>138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144</v>
      </c>
      <c r="L31" s="3">
        <v>34.04</v>
      </c>
      <c r="M31" s="3">
        <v>35.74</v>
      </c>
      <c r="N31" s="3">
        <v>109.99</v>
      </c>
      <c r="O31" s="2" t="s">
        <v>145</v>
      </c>
      <c r="P31" s="2" t="s">
        <v>312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362</v>
      </c>
      <c r="V31" s="2" t="s">
        <v>363</v>
      </c>
      <c r="W31" s="2" t="s">
        <v>151</v>
      </c>
      <c r="X31" s="2" t="s">
        <v>148</v>
      </c>
      <c r="Y31" s="2" t="s">
        <v>164</v>
      </c>
      <c r="Z31" s="4">
        <v>117</v>
      </c>
      <c r="AA31" s="4">
        <f>=ROUNDDOWN(58.5,0)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3</v>
      </c>
      <c r="AQ31" s="8">
        <v>117.23</v>
      </c>
      <c r="AR31" s="4"/>
      <c r="AS31" s="8"/>
      <c r="AT31" s="7"/>
      <c r="AU31" s="7"/>
      <c r="AV31" s="4">
        <v>3</v>
      </c>
      <c r="AW31" s="8">
        <v>117.23</v>
      </c>
      <c r="AX31" s="4"/>
      <c r="AY31" s="8"/>
      <c r="AZ31" s="7"/>
      <c r="BA31" s="7"/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0.2019</v>
      </c>
      <c r="BJ31" s="4">
        <v>3</v>
      </c>
      <c r="BK31" s="8">
        <v>117.23</v>
      </c>
      <c r="BL31" s="2" t="s">
        <v>374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148</v>
      </c>
      <c r="BX31" s="2" t="s">
        <v>274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158</v>
      </c>
      <c r="CK31" s="2" t="s">
        <v>375</v>
      </c>
      <c r="CL31" s="2" t="s">
        <v>157</v>
      </c>
      <c r="CM31" s="2" t="s">
        <v>157</v>
      </c>
      <c r="CN31" s="2" t="s">
        <v>148</v>
      </c>
      <c r="CO31" s="4">
        <v>2</v>
      </c>
      <c r="CP31" s="8">
        <v>77.2</v>
      </c>
      <c r="CQ31" s="4"/>
      <c r="CR31" s="8"/>
      <c r="CS31" s="7"/>
      <c r="CT31" s="7"/>
      <c r="CU31" s="2" t="s">
        <v>155</v>
      </c>
      <c r="CV31" s="2" t="s">
        <v>145</v>
      </c>
      <c r="CW31" s="2" t="s">
        <v>366</v>
      </c>
      <c r="CX31" s="2" t="s">
        <v>376</v>
      </c>
      <c r="CY31" s="2" t="s">
        <v>157</v>
      </c>
      <c r="CZ31" s="2" t="s">
        <v>157</v>
      </c>
      <c r="DA31" s="2" t="s">
        <v>148</v>
      </c>
      <c r="DB31" s="4">
        <v>1</v>
      </c>
      <c r="DC31" s="8">
        <v>40.03</v>
      </c>
      <c r="DD31" s="4"/>
      <c r="DE31" s="8"/>
      <c r="DF31" s="7"/>
      <c r="DG31" s="7"/>
      <c r="DH31" s="2" t="s">
        <v>155</v>
      </c>
      <c r="DI31" s="2" t="s">
        <v>145</v>
      </c>
      <c r="DJ31" s="2" t="s">
        <v>162</v>
      </c>
      <c r="DK31" s="2" t="s">
        <v>377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164</v>
      </c>
      <c r="DX31" s="2" t="s">
        <v>378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148</v>
      </c>
      <c r="EI31" s="2" t="s">
        <v>148</v>
      </c>
      <c r="EJ31" s="2" t="s">
        <v>148</v>
      </c>
      <c r="EK31" s="2" t="s">
        <v>148</v>
      </c>
      <c r="EL31" s="2" t="s">
        <v>148</v>
      </c>
      <c r="EM31" s="2" t="s">
        <v>148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369</v>
      </c>
      <c r="EX31" s="2" t="s">
        <v>251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152</v>
      </c>
      <c r="FK31" s="2" t="s">
        <v>379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194</v>
      </c>
      <c r="FX31" s="2" t="s">
        <v>380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145</v>
      </c>
      <c r="IW31" s="2" t="s">
        <v>370</v>
      </c>
      <c r="IX31" s="2" t="s">
        <v>148</v>
      </c>
      <c r="IY31" s="2" t="s">
        <v>157</v>
      </c>
      <c r="IZ31" s="2" t="s">
        <v>157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203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155</v>
      </c>
      <c r="LI31" s="2" t="s">
        <v>145</v>
      </c>
      <c r="LJ31" s="2" t="s">
        <v>371</v>
      </c>
      <c r="LK31" s="2" t="s">
        <v>334</v>
      </c>
      <c r="LL31" s="2" t="s">
        <v>157</v>
      </c>
      <c r="LM31" s="2" t="s">
        <v>157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155</v>
      </c>
      <c r="NI31" s="2" t="s">
        <v>177</v>
      </c>
      <c r="NJ31" s="2" t="s">
        <v>178</v>
      </c>
      <c r="NK31" s="2" t="s">
        <v>381</v>
      </c>
      <c r="NL31" s="2" t="s">
        <v>157</v>
      </c>
      <c r="NM31" s="2" t="s">
        <v>157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8"/>
      <c r="PD31" s="4"/>
      <c r="PE31" s="8"/>
      <c r="PF31" s="7"/>
      <c r="PG31" s="7"/>
      <c r="PH31" s="2" t="s">
        <v>148</v>
      </c>
      <c r="PI31" s="2" t="s">
        <v>148</v>
      </c>
      <c r="PJ31" s="2" t="s">
        <v>148</v>
      </c>
      <c r="PK31" s="2" t="s">
        <v>148</v>
      </c>
      <c r="PL31" s="2" t="s">
        <v>148</v>
      </c>
      <c r="PM31" s="2" t="s">
        <v>148</v>
      </c>
      <c r="PN31" s="2" t="s">
        <v>148</v>
      </c>
      <c r="PO31" s="4"/>
      <c r="PP31" s="8"/>
      <c r="PQ31" s="4"/>
      <c r="PR31" s="8"/>
      <c r="PS31" s="7"/>
      <c r="PT31" s="7"/>
      <c r="PU31" s="2" t="s">
        <v>148</v>
      </c>
      <c r="PV31" s="2" t="s">
        <v>148</v>
      </c>
      <c r="PW31" s="2" t="s">
        <v>148</v>
      </c>
      <c r="PX31" s="2" t="s">
        <v>148</v>
      </c>
      <c r="PY31" s="2" t="s">
        <v>148</v>
      </c>
      <c r="PZ31" s="2" t="s">
        <v>148</v>
      </c>
      <c r="QA31" s="2" t="s">
        <v>148</v>
      </c>
      <c r="QB31" s="4">
        <v>117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</row>
    <row r="32">
      <c r="A32" s="2" t="s">
        <v>382</v>
      </c>
      <c r="B32" s="2" t="s">
        <v>137</v>
      </c>
      <c r="C32" s="2" t="s">
        <v>138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383</v>
      </c>
      <c r="L32" s="3">
        <v>34.04</v>
      </c>
      <c r="M32" s="3">
        <v>35.74</v>
      </c>
      <c r="N32" s="3">
        <v>109.99</v>
      </c>
      <c r="O32" s="2" t="s">
        <v>145</v>
      </c>
      <c r="P32" s="2" t="s">
        <v>384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362</v>
      </c>
      <c r="V32" s="2" t="s">
        <v>363</v>
      </c>
      <c r="W32" s="2" t="s">
        <v>151</v>
      </c>
      <c r="X32" s="2" t="s">
        <v>148</v>
      </c>
      <c r="Y32" s="2" t="s">
        <v>164</v>
      </c>
      <c r="Z32" s="4">
        <v>81</v>
      </c>
      <c r="AA32" s="4">
        <f>=ROUNDDOWN(45,0)</f>
      </c>
      <c r="AB32" s="5">
        <v>1.8</v>
      </c>
      <c r="AC32" s="2" t="s">
        <v>148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91.79</v>
      </c>
      <c r="AR32" s="4">
        <v>1</v>
      </c>
      <c r="AS32" s="8">
        <v>38.6</v>
      </c>
      <c r="AT32" s="7"/>
      <c r="AU32" s="7">
        <v>1.378</v>
      </c>
      <c r="AV32" s="4">
        <v>1</v>
      </c>
      <c r="AW32" s="8">
        <v>91.79</v>
      </c>
      <c r="AX32" s="4">
        <v>1</v>
      </c>
      <c r="AY32" s="8">
        <v>38.6</v>
      </c>
      <c r="AZ32" s="7"/>
      <c r="BA32" s="7">
        <v>1.378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0.1581</v>
      </c>
      <c r="BJ32" s="4">
        <v>1</v>
      </c>
      <c r="BK32" s="8">
        <v>91.79</v>
      </c>
      <c r="BL32" s="2" t="s">
        <v>385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148</v>
      </c>
      <c r="BX32" s="2" t="s">
        <v>386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158</v>
      </c>
      <c r="CK32" s="2" t="s">
        <v>387</v>
      </c>
      <c r="CL32" s="2" t="s">
        <v>157</v>
      </c>
      <c r="CM32" s="2" t="s">
        <v>157</v>
      </c>
      <c r="CN32" s="2" t="s">
        <v>148</v>
      </c>
      <c r="CO32" s="4"/>
      <c r="CP32" s="8"/>
      <c r="CQ32" s="4">
        <v>1</v>
      </c>
      <c r="CR32" s="8">
        <v>38.6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366</v>
      </c>
      <c r="CX32" s="2" t="s">
        <v>315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162</v>
      </c>
      <c r="DK32" s="2" t="s">
        <v>388</v>
      </c>
      <c r="DL32" s="2" t="s">
        <v>157</v>
      </c>
      <c r="DM32" s="2" t="s">
        <v>157</v>
      </c>
      <c r="DN32" s="2" t="s">
        <v>148</v>
      </c>
      <c r="DO32" s="4">
        <v>1</v>
      </c>
      <c r="DP32" s="8">
        <v>91.79</v>
      </c>
      <c r="DQ32" s="4"/>
      <c r="DR32" s="8"/>
      <c r="DS32" s="7"/>
      <c r="DT32" s="7"/>
      <c r="DU32" s="2" t="s">
        <v>155</v>
      </c>
      <c r="DV32" s="2" t="s">
        <v>145</v>
      </c>
      <c r="DW32" s="2" t="s">
        <v>164</v>
      </c>
      <c r="DX32" s="2" t="s">
        <v>317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148</v>
      </c>
      <c r="EI32" s="2" t="s">
        <v>148</v>
      </c>
      <c r="EJ32" s="2" t="s">
        <v>148</v>
      </c>
      <c r="EK32" s="2" t="s">
        <v>148</v>
      </c>
      <c r="EL32" s="2" t="s">
        <v>148</v>
      </c>
      <c r="EM32" s="2" t="s">
        <v>148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369</v>
      </c>
      <c r="EX32" s="2" t="s">
        <v>389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152</v>
      </c>
      <c r="FK32" s="2" t="s">
        <v>164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194</v>
      </c>
      <c r="FX32" s="2" t="s">
        <v>148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145</v>
      </c>
      <c r="IW32" s="2" t="s">
        <v>370</v>
      </c>
      <c r="IX32" s="2" t="s">
        <v>148</v>
      </c>
      <c r="IY32" s="2" t="s">
        <v>157</v>
      </c>
      <c r="IZ32" s="2" t="s">
        <v>157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203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155</v>
      </c>
      <c r="LI32" s="2" t="s">
        <v>145</v>
      </c>
      <c r="LJ32" s="2" t="s">
        <v>371</v>
      </c>
      <c r="LK32" s="2" t="s">
        <v>390</v>
      </c>
      <c r="LL32" s="2" t="s">
        <v>157</v>
      </c>
      <c r="LM32" s="2" t="s">
        <v>157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155</v>
      </c>
      <c r="NI32" s="2" t="s">
        <v>177</v>
      </c>
      <c r="NJ32" s="2" t="s">
        <v>178</v>
      </c>
      <c r="NK32" s="2" t="s">
        <v>148</v>
      </c>
      <c r="NL32" s="2" t="s">
        <v>157</v>
      </c>
      <c r="NM32" s="2" t="s">
        <v>157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8"/>
      <c r="PD32" s="4"/>
      <c r="PE32" s="8"/>
      <c r="PF32" s="7"/>
      <c r="PG32" s="7"/>
      <c r="PH32" s="2" t="s">
        <v>148</v>
      </c>
      <c r="PI32" s="2" t="s">
        <v>148</v>
      </c>
      <c r="PJ32" s="2" t="s">
        <v>148</v>
      </c>
      <c r="PK32" s="2" t="s">
        <v>148</v>
      </c>
      <c r="PL32" s="2" t="s">
        <v>148</v>
      </c>
      <c r="PM32" s="2" t="s">
        <v>148</v>
      </c>
      <c r="PN32" s="2" t="s">
        <v>148</v>
      </c>
      <c r="PO32" s="4"/>
      <c r="PP32" s="8"/>
      <c r="PQ32" s="4"/>
      <c r="PR32" s="8"/>
      <c r="PS32" s="7"/>
      <c r="PT32" s="7"/>
      <c r="PU32" s="2" t="s">
        <v>148</v>
      </c>
      <c r="PV32" s="2" t="s">
        <v>148</v>
      </c>
      <c r="PW32" s="2" t="s">
        <v>148</v>
      </c>
      <c r="PX32" s="2" t="s">
        <v>148</v>
      </c>
      <c r="PY32" s="2" t="s">
        <v>148</v>
      </c>
      <c r="PZ32" s="2" t="s">
        <v>148</v>
      </c>
      <c r="QA32" s="2" t="s">
        <v>148</v>
      </c>
      <c r="QB32" s="4">
        <v>81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391</v>
      </c>
      <c r="B33" s="2" t="s">
        <v>137</v>
      </c>
      <c r="C33" s="2" t="s">
        <v>138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280</v>
      </c>
      <c r="L33" s="3">
        <v>34.04</v>
      </c>
      <c r="M33" s="3">
        <v>35.74</v>
      </c>
      <c r="N33" s="3">
        <v>109.99</v>
      </c>
      <c r="O33" s="2" t="s">
        <v>338</v>
      </c>
      <c r="P33" s="2" t="s">
        <v>312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362</v>
      </c>
      <c r="V33" s="2" t="s">
        <v>363</v>
      </c>
      <c r="W33" s="2" t="s">
        <v>151</v>
      </c>
      <c r="X33" s="2" t="s">
        <v>148</v>
      </c>
      <c r="Y33" s="2" t="s">
        <v>164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0.1429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61.47</v>
      </c>
      <c r="AR33" s="4"/>
      <c r="AS33" s="8"/>
      <c r="AT33" s="7"/>
      <c r="AU33" s="7"/>
      <c r="AV33" s="4">
        <v>2</v>
      </c>
      <c r="AW33" s="8">
        <v>61.47</v>
      </c>
      <c r="AX33" s="4"/>
      <c r="AY33" s="8"/>
      <c r="AZ33" s="7"/>
      <c r="BA33" s="7"/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0.1059</v>
      </c>
      <c r="BJ33" s="4">
        <v>2</v>
      </c>
      <c r="BK33" s="8">
        <v>61.47</v>
      </c>
      <c r="BL33" s="2" t="s">
        <v>392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155</v>
      </c>
      <c r="BV33" s="2" t="s">
        <v>177</v>
      </c>
      <c r="BW33" s="2" t="s">
        <v>148</v>
      </c>
      <c r="BX33" s="2" t="s">
        <v>283</v>
      </c>
      <c r="BY33" s="2" t="s">
        <v>157</v>
      </c>
      <c r="BZ33" s="2" t="s">
        <v>157</v>
      </c>
      <c r="CA33" s="2" t="s">
        <v>148</v>
      </c>
      <c r="CB33" s="4">
        <v>1</v>
      </c>
      <c r="CC33" s="8">
        <v>21.44</v>
      </c>
      <c r="CD33" s="4"/>
      <c r="CE33" s="8"/>
      <c r="CF33" s="7"/>
      <c r="CG33" s="7"/>
      <c r="CH33" s="2" t="s">
        <v>155</v>
      </c>
      <c r="CI33" s="2" t="s">
        <v>177</v>
      </c>
      <c r="CJ33" s="2" t="s">
        <v>158</v>
      </c>
      <c r="CK33" s="2" t="s">
        <v>393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177</v>
      </c>
      <c r="CW33" s="2" t="s">
        <v>366</v>
      </c>
      <c r="CX33" s="2" t="s">
        <v>273</v>
      </c>
      <c r="CY33" s="2" t="s">
        <v>157</v>
      </c>
      <c r="CZ33" s="2" t="s">
        <v>157</v>
      </c>
      <c r="DA33" s="2" t="s">
        <v>148</v>
      </c>
      <c r="DB33" s="4">
        <v>1</v>
      </c>
      <c r="DC33" s="8">
        <v>40.03</v>
      </c>
      <c r="DD33" s="4"/>
      <c r="DE33" s="8"/>
      <c r="DF33" s="7"/>
      <c r="DG33" s="7"/>
      <c r="DH33" s="2" t="s">
        <v>155</v>
      </c>
      <c r="DI33" s="2" t="s">
        <v>177</v>
      </c>
      <c r="DJ33" s="2" t="s">
        <v>162</v>
      </c>
      <c r="DK33" s="2" t="s">
        <v>347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177</v>
      </c>
      <c r="DW33" s="2" t="s">
        <v>152</v>
      </c>
      <c r="DX33" s="2" t="s">
        <v>287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148</v>
      </c>
      <c r="EI33" s="2" t="s">
        <v>148</v>
      </c>
      <c r="EJ33" s="2" t="s">
        <v>148</v>
      </c>
      <c r="EK33" s="2" t="s">
        <v>148</v>
      </c>
      <c r="EL33" s="2" t="s">
        <v>148</v>
      </c>
      <c r="EM33" s="2" t="s">
        <v>148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177</v>
      </c>
      <c r="EW33" s="2" t="s">
        <v>369</v>
      </c>
      <c r="EX33" s="2" t="s">
        <v>394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177</v>
      </c>
      <c r="FJ33" s="2" t="s">
        <v>152</v>
      </c>
      <c r="FK33" s="2" t="s">
        <v>379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177</v>
      </c>
      <c r="FW33" s="2" t="s">
        <v>194</v>
      </c>
      <c r="FX33" s="2" t="s">
        <v>395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177</v>
      </c>
      <c r="IW33" s="2" t="s">
        <v>370</v>
      </c>
      <c r="IX33" s="2" t="s">
        <v>148</v>
      </c>
      <c r="IY33" s="2" t="s">
        <v>157</v>
      </c>
      <c r="IZ33" s="2" t="s">
        <v>157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177</v>
      </c>
      <c r="JW33" s="2" t="s">
        <v>203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155</v>
      </c>
      <c r="LI33" s="2" t="s">
        <v>177</v>
      </c>
      <c r="LJ33" s="2" t="s">
        <v>371</v>
      </c>
      <c r="LK33" s="2" t="s">
        <v>158</v>
      </c>
      <c r="LL33" s="2" t="s">
        <v>157</v>
      </c>
      <c r="LM33" s="2" t="s">
        <v>157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155</v>
      </c>
      <c r="NI33" s="2" t="s">
        <v>177</v>
      </c>
      <c r="NJ33" s="2" t="s">
        <v>178</v>
      </c>
      <c r="NK33" s="2" t="s">
        <v>148</v>
      </c>
      <c r="NL33" s="2" t="s">
        <v>157</v>
      </c>
      <c r="NM33" s="2" t="s">
        <v>157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8"/>
      <c r="PD33" s="4"/>
      <c r="PE33" s="8"/>
      <c r="PF33" s="7"/>
      <c r="PG33" s="7"/>
      <c r="PH33" s="2" t="s">
        <v>148</v>
      </c>
      <c r="PI33" s="2" t="s">
        <v>148</v>
      </c>
      <c r="PJ33" s="2" t="s">
        <v>148</v>
      </c>
      <c r="PK33" s="2" t="s">
        <v>148</v>
      </c>
      <c r="PL33" s="2" t="s">
        <v>148</v>
      </c>
      <c r="PM33" s="2" t="s">
        <v>148</v>
      </c>
      <c r="PN33" s="2" t="s">
        <v>148</v>
      </c>
      <c r="PO33" s="4"/>
      <c r="PP33" s="8"/>
      <c r="PQ33" s="4"/>
      <c r="PR33" s="8"/>
      <c r="PS33" s="7"/>
      <c r="PT33" s="7"/>
      <c r="PU33" s="2" t="s">
        <v>148</v>
      </c>
      <c r="PV33" s="2" t="s">
        <v>148</v>
      </c>
      <c r="PW33" s="2" t="s">
        <v>148</v>
      </c>
      <c r="PX33" s="2" t="s">
        <v>148</v>
      </c>
      <c r="PY33" s="2" t="s">
        <v>148</v>
      </c>
      <c r="PZ33" s="2" t="s">
        <v>148</v>
      </c>
      <c r="QA33" s="2" t="s">
        <v>148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396</v>
      </c>
      <c r="B34" s="2" t="s">
        <v>137</v>
      </c>
      <c r="C34" s="2" t="s">
        <v>138</v>
      </c>
      <c r="D34" s="2" t="s">
        <v>357</v>
      </c>
      <c r="E34" s="2" t="s">
        <v>358</v>
      </c>
      <c r="F34" s="2" t="s">
        <v>359</v>
      </c>
      <c r="G34" s="2" t="s">
        <v>359</v>
      </c>
      <c r="H34" s="2" t="s">
        <v>359</v>
      </c>
      <c r="I34" s="2" t="s">
        <v>360</v>
      </c>
      <c r="J34" s="2" t="s">
        <v>361</v>
      </c>
      <c r="K34" s="2" t="s">
        <v>397</v>
      </c>
      <c r="L34" s="3">
        <v>34.04</v>
      </c>
      <c r="M34" s="3">
        <v>35.74</v>
      </c>
      <c r="N34" s="3">
        <v>109.99</v>
      </c>
      <c r="O34" s="2" t="s">
        <v>145</v>
      </c>
      <c r="P34" s="2" t="s">
        <v>384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362</v>
      </c>
      <c r="V34" s="2" t="s">
        <v>363</v>
      </c>
      <c r="W34" s="2" t="s">
        <v>151</v>
      </c>
      <c r="X34" s="2" t="s">
        <v>148</v>
      </c>
      <c r="Y34" s="2" t="s">
        <v>164</v>
      </c>
      <c r="Z34" s="4">
        <v>65</v>
      </c>
      <c r="AA34" s="4">
        <f>=ROUNDDOWN(21.6666666666667,0)</f>
      </c>
      <c r="AB34" s="5">
        <v>3</v>
      </c>
      <c r="AC34" s="2" t="s">
        <v>398</v>
      </c>
      <c r="AD34" s="4">
        <v>125</v>
      </c>
      <c r="AE34" s="4">
        <v>125</v>
      </c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40.03</v>
      </c>
      <c r="AR34" s="4">
        <v>2</v>
      </c>
      <c r="AS34" s="8">
        <v>75.06</v>
      </c>
      <c r="AT34" s="7">
        <v>-0.5</v>
      </c>
      <c r="AU34" s="7">
        <v>-0.4667</v>
      </c>
      <c r="AV34" s="4">
        <v>1</v>
      </c>
      <c r="AW34" s="8">
        <v>40.03</v>
      </c>
      <c r="AX34" s="4">
        <v>2</v>
      </c>
      <c r="AY34" s="8">
        <v>75.06</v>
      </c>
      <c r="AZ34" s="7">
        <v>-0.5</v>
      </c>
      <c r="BA34" s="7">
        <v>-0.4667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0.069</v>
      </c>
      <c r="BJ34" s="4">
        <v>1</v>
      </c>
      <c r="BK34" s="8">
        <v>40.03</v>
      </c>
      <c r="BL34" s="2" t="s">
        <v>399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148</v>
      </c>
      <c r="BX34" s="2" t="s">
        <v>400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158</v>
      </c>
      <c r="CK34" s="2" t="s">
        <v>324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366</v>
      </c>
      <c r="CX34" s="2" t="s">
        <v>367</v>
      </c>
      <c r="CY34" s="2" t="s">
        <v>157</v>
      </c>
      <c r="CZ34" s="2" t="s">
        <v>157</v>
      </c>
      <c r="DA34" s="2" t="s">
        <v>148</v>
      </c>
      <c r="DB34" s="4">
        <v>1</v>
      </c>
      <c r="DC34" s="8">
        <v>40.03</v>
      </c>
      <c r="DD34" s="4"/>
      <c r="DE34" s="8"/>
      <c r="DF34" s="7"/>
      <c r="DG34" s="7"/>
      <c r="DH34" s="2" t="s">
        <v>155</v>
      </c>
      <c r="DI34" s="2" t="s">
        <v>145</v>
      </c>
      <c r="DJ34" s="2" t="s">
        <v>162</v>
      </c>
      <c r="DK34" s="2" t="s">
        <v>286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152</v>
      </c>
      <c r="DX34" s="2" t="s">
        <v>401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148</v>
      </c>
      <c r="EI34" s="2" t="s">
        <v>148</v>
      </c>
      <c r="EJ34" s="2" t="s">
        <v>148</v>
      </c>
      <c r="EK34" s="2" t="s">
        <v>148</v>
      </c>
      <c r="EL34" s="2" t="s">
        <v>148</v>
      </c>
      <c r="EM34" s="2" t="s">
        <v>148</v>
      </c>
      <c r="EN34" s="2" t="s">
        <v>148</v>
      </c>
      <c r="EO34" s="4"/>
      <c r="EP34" s="8"/>
      <c r="EQ34" s="4">
        <v>2</v>
      </c>
      <c r="ER34" s="8">
        <v>75.06</v>
      </c>
      <c r="ES34" s="7">
        <v>-1</v>
      </c>
      <c r="ET34" s="7">
        <v>-1</v>
      </c>
      <c r="EU34" s="2" t="s">
        <v>155</v>
      </c>
      <c r="EV34" s="2" t="s">
        <v>145</v>
      </c>
      <c r="EW34" s="2" t="s">
        <v>369</v>
      </c>
      <c r="EX34" s="2" t="s">
        <v>289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152</v>
      </c>
      <c r="FK34" s="2" t="s">
        <v>210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194</v>
      </c>
      <c r="FX34" s="2" t="s">
        <v>402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145</v>
      </c>
      <c r="IW34" s="2" t="s">
        <v>370</v>
      </c>
      <c r="IX34" s="2" t="s">
        <v>148</v>
      </c>
      <c r="IY34" s="2" t="s">
        <v>157</v>
      </c>
      <c r="IZ34" s="2" t="s">
        <v>157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203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155</v>
      </c>
      <c r="LI34" s="2" t="s">
        <v>145</v>
      </c>
      <c r="LJ34" s="2" t="s">
        <v>371</v>
      </c>
      <c r="LK34" s="2" t="s">
        <v>390</v>
      </c>
      <c r="LL34" s="2" t="s">
        <v>157</v>
      </c>
      <c r="LM34" s="2" t="s">
        <v>157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155</v>
      </c>
      <c r="NI34" s="2" t="s">
        <v>177</v>
      </c>
      <c r="NJ34" s="2" t="s">
        <v>178</v>
      </c>
      <c r="NK34" s="2" t="s">
        <v>148</v>
      </c>
      <c r="NL34" s="2" t="s">
        <v>157</v>
      </c>
      <c r="NM34" s="2" t="s">
        <v>157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8"/>
      <c r="PD34" s="4"/>
      <c r="PE34" s="8"/>
      <c r="PF34" s="7"/>
      <c r="PG34" s="7"/>
      <c r="PH34" s="2" t="s">
        <v>148</v>
      </c>
      <c r="PI34" s="2" t="s">
        <v>148</v>
      </c>
      <c r="PJ34" s="2" t="s">
        <v>148</v>
      </c>
      <c r="PK34" s="2" t="s">
        <v>148</v>
      </c>
      <c r="PL34" s="2" t="s">
        <v>148</v>
      </c>
      <c r="PM34" s="2" t="s">
        <v>148</v>
      </c>
      <c r="PN34" s="2" t="s">
        <v>148</v>
      </c>
      <c r="PO34" s="4"/>
      <c r="PP34" s="8"/>
      <c r="PQ34" s="4"/>
      <c r="PR34" s="8"/>
      <c r="PS34" s="7"/>
      <c r="PT34" s="7"/>
      <c r="PU34" s="2" t="s">
        <v>148</v>
      </c>
      <c r="PV34" s="2" t="s">
        <v>148</v>
      </c>
      <c r="PW34" s="2" t="s">
        <v>148</v>
      </c>
      <c r="PX34" s="2" t="s">
        <v>148</v>
      </c>
      <c r="PY34" s="2" t="s">
        <v>148</v>
      </c>
      <c r="PZ34" s="2" t="s">
        <v>148</v>
      </c>
      <c r="QA34" s="2" t="s">
        <v>148</v>
      </c>
      <c r="QB34" s="4">
        <v>65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>
        <v>125</v>
      </c>
      <c r="QT34" s="4"/>
    </row>
    <row r="35">
      <c r="A35" s="2" t="s">
        <v>403</v>
      </c>
      <c r="B35" s="2" t="s">
        <v>137</v>
      </c>
      <c r="C35" s="2" t="s">
        <v>138</v>
      </c>
      <c r="D35" s="2" t="s">
        <v>357</v>
      </c>
      <c r="E35" s="2" t="s">
        <v>358</v>
      </c>
      <c r="F35" s="2" t="s">
        <v>404</v>
      </c>
      <c r="G35" s="2" t="s">
        <v>404</v>
      </c>
      <c r="H35" s="2" t="s">
        <v>404</v>
      </c>
      <c r="I35" s="2" t="s">
        <v>405</v>
      </c>
      <c r="J35" s="2" t="s">
        <v>406</v>
      </c>
      <c r="K35" s="2" t="s">
        <v>397</v>
      </c>
      <c r="L35" s="3">
        <v>30.95</v>
      </c>
      <c r="M35" s="3">
        <v>32.5</v>
      </c>
      <c r="N35" s="3">
        <v>99.99</v>
      </c>
      <c r="O35" s="2" t="s">
        <v>145</v>
      </c>
      <c r="P35" s="2" t="s">
        <v>384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362</v>
      </c>
      <c r="V35" s="2" t="s">
        <v>248</v>
      </c>
      <c r="W35" s="2" t="s">
        <v>151</v>
      </c>
      <c r="X35" s="2" t="s">
        <v>148</v>
      </c>
      <c r="Y35" s="2" t="s">
        <v>220</v>
      </c>
      <c r="Z35" s="4">
        <v>108</v>
      </c>
      <c r="AA35" s="4">
        <f>=ROUNDDOWN(36,0)</f>
      </c>
      <c r="AB35" s="5">
        <v>3</v>
      </c>
      <c r="AC35" s="2" t="s">
        <v>398</v>
      </c>
      <c r="AD35" s="4">
        <v>80</v>
      </c>
      <c r="AE35" s="4">
        <v>80</v>
      </c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121.99</v>
      </c>
      <c r="AR35" s="4"/>
      <c r="AS35" s="8"/>
      <c r="AT35" s="7"/>
      <c r="AU35" s="7"/>
      <c r="AV35" s="4">
        <v>1</v>
      </c>
      <c r="AW35" s="8">
        <v>121.99</v>
      </c>
      <c r="AX35" s="4"/>
      <c r="AY35" s="8"/>
      <c r="AZ35" s="7"/>
      <c r="BA35" s="7"/>
      <c r="BB35" s="7">
        <v>1</v>
      </c>
      <c r="BC35" s="4">
        <v>3</v>
      </c>
      <c r="BD35" s="8">
        <v>173.34</v>
      </c>
      <c r="BE35" s="4">
        <v>4</v>
      </c>
      <c r="BF35" s="8">
        <v>118.62</v>
      </c>
      <c r="BG35" s="7">
        <v>-0.25</v>
      </c>
      <c r="BH35" s="7">
        <v>0.4613</v>
      </c>
      <c r="BI35" s="7">
        <v>0.7038</v>
      </c>
      <c r="BJ35" s="4">
        <v>1</v>
      </c>
      <c r="BK35" s="8">
        <v>121.99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148</v>
      </c>
      <c r="BX35" s="2" t="s">
        <v>407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175</v>
      </c>
      <c r="CK35" s="2" t="s">
        <v>408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366</v>
      </c>
      <c r="CX35" s="2" t="s">
        <v>409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162</v>
      </c>
      <c r="DK35" s="2" t="s">
        <v>410</v>
      </c>
      <c r="DL35" s="2" t="s">
        <v>157</v>
      </c>
      <c r="DM35" s="2" t="s">
        <v>157</v>
      </c>
      <c r="DN35" s="2" t="s">
        <v>148</v>
      </c>
      <c r="DO35" s="4">
        <v>1</v>
      </c>
      <c r="DP35" s="8">
        <v>121.99</v>
      </c>
      <c r="DQ35" s="4"/>
      <c r="DR35" s="8"/>
      <c r="DS35" s="7"/>
      <c r="DT35" s="7"/>
      <c r="DU35" s="2" t="s">
        <v>155</v>
      </c>
      <c r="DV35" s="2" t="s">
        <v>145</v>
      </c>
      <c r="DW35" s="2" t="s">
        <v>152</v>
      </c>
      <c r="DX35" s="2" t="s">
        <v>401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148</v>
      </c>
      <c r="EI35" s="2" t="s">
        <v>148</v>
      </c>
      <c r="EJ35" s="2" t="s">
        <v>148</v>
      </c>
      <c r="EK35" s="2" t="s">
        <v>148</v>
      </c>
      <c r="EL35" s="2" t="s">
        <v>148</v>
      </c>
      <c r="EM35" s="2" t="s">
        <v>148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369</v>
      </c>
      <c r="EX35" s="2" t="s">
        <v>342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152</v>
      </c>
      <c r="FK35" s="2" t="s">
        <v>411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194</v>
      </c>
      <c r="FX35" s="2" t="s">
        <v>412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145</v>
      </c>
      <c r="IW35" s="2" t="s">
        <v>370</v>
      </c>
      <c r="IX35" s="2" t="s">
        <v>148</v>
      </c>
      <c r="IY35" s="2" t="s">
        <v>157</v>
      </c>
      <c r="IZ35" s="2" t="s">
        <v>157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203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155</v>
      </c>
      <c r="LI35" s="2" t="s">
        <v>145</v>
      </c>
      <c r="LJ35" s="2" t="s">
        <v>371</v>
      </c>
      <c r="LK35" s="2" t="s">
        <v>390</v>
      </c>
      <c r="LL35" s="2" t="s">
        <v>157</v>
      </c>
      <c r="LM35" s="2" t="s">
        <v>157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155</v>
      </c>
      <c r="NI35" s="2" t="s">
        <v>177</v>
      </c>
      <c r="NJ35" s="2" t="s">
        <v>178</v>
      </c>
      <c r="NK35" s="2" t="s">
        <v>148</v>
      </c>
      <c r="NL35" s="2" t="s">
        <v>157</v>
      </c>
      <c r="NM35" s="2" t="s">
        <v>157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8"/>
      <c r="PD35" s="4"/>
      <c r="PE35" s="8"/>
      <c r="PF35" s="7"/>
      <c r="PG35" s="7"/>
      <c r="PH35" s="2" t="s">
        <v>148</v>
      </c>
      <c r="PI35" s="2" t="s">
        <v>148</v>
      </c>
      <c r="PJ35" s="2" t="s">
        <v>148</v>
      </c>
      <c r="PK35" s="2" t="s">
        <v>148</v>
      </c>
      <c r="PL35" s="2" t="s">
        <v>148</v>
      </c>
      <c r="PM35" s="2" t="s">
        <v>148</v>
      </c>
      <c r="PN35" s="2" t="s">
        <v>148</v>
      </c>
      <c r="PO35" s="4"/>
      <c r="PP35" s="8"/>
      <c r="PQ35" s="4"/>
      <c r="PR35" s="8"/>
      <c r="PS35" s="7"/>
      <c r="PT35" s="7"/>
      <c r="PU35" s="2" t="s">
        <v>148</v>
      </c>
      <c r="PV35" s="2" t="s">
        <v>148</v>
      </c>
      <c r="PW35" s="2" t="s">
        <v>148</v>
      </c>
      <c r="PX35" s="2" t="s">
        <v>148</v>
      </c>
      <c r="PY35" s="2" t="s">
        <v>148</v>
      </c>
      <c r="PZ35" s="2" t="s">
        <v>148</v>
      </c>
      <c r="QA35" s="2" t="s">
        <v>148</v>
      </c>
      <c r="QB35" s="4">
        <v>108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>
        <v>80</v>
      </c>
      <c r="QT35" s="4"/>
    </row>
    <row r="36">
      <c r="A36" s="2" t="s">
        <v>413</v>
      </c>
      <c r="B36" s="2" t="s">
        <v>137</v>
      </c>
      <c r="C36" s="2" t="s">
        <v>138</v>
      </c>
      <c r="D36" s="2" t="s">
        <v>357</v>
      </c>
      <c r="E36" s="2" t="s">
        <v>358</v>
      </c>
      <c r="F36" s="2" t="s">
        <v>404</v>
      </c>
      <c r="G36" s="2" t="s">
        <v>404</v>
      </c>
      <c r="H36" s="2" t="s">
        <v>404</v>
      </c>
      <c r="I36" s="2" t="s">
        <v>405</v>
      </c>
      <c r="J36" s="2" t="s">
        <v>406</v>
      </c>
      <c r="K36" s="2" t="s">
        <v>236</v>
      </c>
      <c r="L36" s="3">
        <v>30.95</v>
      </c>
      <c r="M36" s="3">
        <v>32.5</v>
      </c>
      <c r="N36" s="3">
        <v>99.99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362</v>
      </c>
      <c r="V36" s="2" t="s">
        <v>248</v>
      </c>
      <c r="W36" s="2" t="s">
        <v>151</v>
      </c>
      <c r="X36" s="2" t="s">
        <v>148</v>
      </c>
      <c r="Y36" s="2" t="s">
        <v>164</v>
      </c>
      <c r="Z36" s="4">
        <v>187</v>
      </c>
      <c r="AA36" s="4">
        <f>=ROUNDDOWN(85,0)</f>
      </c>
      <c r="AB36" s="5">
        <v>2.2</v>
      </c>
      <c r="AC36" s="2" t="s">
        <v>148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35.1</v>
      </c>
      <c r="AR36" s="4">
        <v>3</v>
      </c>
      <c r="AS36" s="8">
        <v>86.12</v>
      </c>
      <c r="AT36" s="7">
        <v>-0.6667</v>
      </c>
      <c r="AU36" s="7">
        <v>-0.5924</v>
      </c>
      <c r="AV36" s="4">
        <v>1</v>
      </c>
      <c r="AW36" s="8">
        <v>35.1</v>
      </c>
      <c r="AX36" s="4">
        <v>3</v>
      </c>
      <c r="AY36" s="8">
        <v>86.12</v>
      </c>
      <c r="AZ36" s="7">
        <v>-0.6667</v>
      </c>
      <c r="BA36" s="7">
        <v>-0.5924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0.2025</v>
      </c>
      <c r="BJ36" s="4">
        <v>1</v>
      </c>
      <c r="BK36" s="8">
        <v>35.1</v>
      </c>
      <c r="BL36" s="2" t="s">
        <v>414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148</v>
      </c>
      <c r="BX36" s="2" t="s">
        <v>415</v>
      </c>
      <c r="BY36" s="2" t="s">
        <v>157</v>
      </c>
      <c r="BZ36" s="2" t="s">
        <v>157</v>
      </c>
      <c r="CA36" s="2" t="s">
        <v>148</v>
      </c>
      <c r="CB36" s="4"/>
      <c r="CC36" s="8"/>
      <c r="CD36" s="4">
        <v>2</v>
      </c>
      <c r="CE36" s="8">
        <v>52</v>
      </c>
      <c r="CF36" s="7">
        <v>-1</v>
      </c>
      <c r="CG36" s="7">
        <v>-1</v>
      </c>
      <c r="CH36" s="2" t="s">
        <v>155</v>
      </c>
      <c r="CI36" s="2" t="s">
        <v>145</v>
      </c>
      <c r="CJ36" s="2" t="s">
        <v>175</v>
      </c>
      <c r="CK36" s="2" t="s">
        <v>416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366</v>
      </c>
      <c r="CX36" s="2" t="s">
        <v>315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162</v>
      </c>
      <c r="DK36" s="2" t="s">
        <v>377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152</v>
      </c>
      <c r="DX36" s="2" t="s">
        <v>332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148</v>
      </c>
      <c r="EI36" s="2" t="s">
        <v>148</v>
      </c>
      <c r="EJ36" s="2" t="s">
        <v>148</v>
      </c>
      <c r="EK36" s="2" t="s">
        <v>148</v>
      </c>
      <c r="EL36" s="2" t="s">
        <v>148</v>
      </c>
      <c r="EM36" s="2" t="s">
        <v>148</v>
      </c>
      <c r="EN36" s="2" t="s">
        <v>148</v>
      </c>
      <c r="EO36" s="4"/>
      <c r="EP36" s="8"/>
      <c r="EQ36" s="4">
        <v>1</v>
      </c>
      <c r="ER36" s="8">
        <v>34.12</v>
      </c>
      <c r="ES36" s="7">
        <v>-1</v>
      </c>
      <c r="ET36" s="7">
        <v>-1</v>
      </c>
      <c r="EU36" s="2" t="s">
        <v>155</v>
      </c>
      <c r="EV36" s="2" t="s">
        <v>145</v>
      </c>
      <c r="EW36" s="2" t="s">
        <v>369</v>
      </c>
      <c r="EX36" s="2" t="s">
        <v>417</v>
      </c>
      <c r="EY36" s="2" t="s">
        <v>157</v>
      </c>
      <c r="EZ36" s="2" t="s">
        <v>157</v>
      </c>
      <c r="FA36" s="2" t="s">
        <v>148</v>
      </c>
      <c r="FB36" s="4">
        <v>1</v>
      </c>
      <c r="FC36" s="8">
        <v>35.1</v>
      </c>
      <c r="FD36" s="4"/>
      <c r="FE36" s="8"/>
      <c r="FF36" s="7"/>
      <c r="FG36" s="7"/>
      <c r="FH36" s="2" t="s">
        <v>155</v>
      </c>
      <c r="FI36" s="2" t="s">
        <v>145</v>
      </c>
      <c r="FJ36" s="2" t="s">
        <v>152</v>
      </c>
      <c r="FK36" s="2" t="s">
        <v>418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194</v>
      </c>
      <c r="FX36" s="2" t="s">
        <v>419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145</v>
      </c>
      <c r="IW36" s="2" t="s">
        <v>370</v>
      </c>
      <c r="IX36" s="2" t="s">
        <v>148</v>
      </c>
      <c r="IY36" s="2" t="s">
        <v>157</v>
      </c>
      <c r="IZ36" s="2" t="s">
        <v>157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203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155</v>
      </c>
      <c r="LI36" s="2" t="s">
        <v>145</v>
      </c>
      <c r="LJ36" s="2" t="s">
        <v>371</v>
      </c>
      <c r="LK36" s="2" t="s">
        <v>148</v>
      </c>
      <c r="LL36" s="2" t="s">
        <v>157</v>
      </c>
      <c r="LM36" s="2" t="s">
        <v>157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155</v>
      </c>
      <c r="NI36" s="2" t="s">
        <v>177</v>
      </c>
      <c r="NJ36" s="2" t="s">
        <v>178</v>
      </c>
      <c r="NK36" s="2" t="s">
        <v>148</v>
      </c>
      <c r="NL36" s="2" t="s">
        <v>157</v>
      </c>
      <c r="NM36" s="2" t="s">
        <v>157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8"/>
      <c r="PD36" s="4"/>
      <c r="PE36" s="8"/>
      <c r="PF36" s="7"/>
      <c r="PG36" s="7"/>
      <c r="PH36" s="2" t="s">
        <v>148</v>
      </c>
      <c r="PI36" s="2" t="s">
        <v>148</v>
      </c>
      <c r="PJ36" s="2" t="s">
        <v>148</v>
      </c>
      <c r="PK36" s="2" t="s">
        <v>148</v>
      </c>
      <c r="PL36" s="2" t="s">
        <v>148</v>
      </c>
      <c r="PM36" s="2" t="s">
        <v>148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>
        <v>187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</row>
    <row r="37">
      <c r="A37" s="2" t="s">
        <v>420</v>
      </c>
      <c r="B37" s="2" t="s">
        <v>137</v>
      </c>
      <c r="C37" s="2" t="s">
        <v>138</v>
      </c>
      <c r="D37" s="2" t="s">
        <v>357</v>
      </c>
      <c r="E37" s="2" t="s">
        <v>358</v>
      </c>
      <c r="F37" s="2" t="s">
        <v>404</v>
      </c>
      <c r="G37" s="2" t="s">
        <v>404</v>
      </c>
      <c r="H37" s="2" t="s">
        <v>404</v>
      </c>
      <c r="I37" s="2" t="s">
        <v>405</v>
      </c>
      <c r="J37" s="2" t="s">
        <v>406</v>
      </c>
      <c r="K37" s="2" t="s">
        <v>144</v>
      </c>
      <c r="L37" s="3">
        <v>30.95</v>
      </c>
      <c r="M37" s="3">
        <v>32.5</v>
      </c>
      <c r="N37" s="3">
        <v>99.99</v>
      </c>
      <c r="O37" s="2" t="s">
        <v>145</v>
      </c>
      <c r="P37" s="2" t="s">
        <v>312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362</v>
      </c>
      <c r="V37" s="2" t="s">
        <v>248</v>
      </c>
      <c r="W37" s="2" t="s">
        <v>151</v>
      </c>
      <c r="X37" s="2" t="s">
        <v>148</v>
      </c>
      <c r="Y37" s="2" t="s">
        <v>164</v>
      </c>
      <c r="Z37" s="4">
        <v>60</v>
      </c>
      <c r="AA37" s="4">
        <f>=ROUNDDOWN(20,0)</f>
      </c>
      <c r="AB37" s="5">
        <v>3</v>
      </c>
      <c r="AC37" s="2" t="s">
        <v>148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16.25</v>
      </c>
      <c r="AR37" s="4"/>
      <c r="AS37" s="8"/>
      <c r="AT37" s="7"/>
      <c r="AU37" s="7"/>
      <c r="AV37" s="4">
        <v>1</v>
      </c>
      <c r="AW37" s="8">
        <v>16.25</v>
      </c>
      <c r="AX37" s="4"/>
      <c r="AY37" s="8"/>
      <c r="AZ37" s="7"/>
      <c r="BA37" s="7"/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0.0937</v>
      </c>
      <c r="BJ37" s="4">
        <v>1</v>
      </c>
      <c r="BK37" s="8">
        <v>16.25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148</v>
      </c>
      <c r="BX37" s="2" t="s">
        <v>266</v>
      </c>
      <c r="BY37" s="2" t="s">
        <v>157</v>
      </c>
      <c r="BZ37" s="2" t="s">
        <v>157</v>
      </c>
      <c r="CA37" s="2" t="s">
        <v>148</v>
      </c>
      <c r="CB37" s="4">
        <v>1</v>
      </c>
      <c r="CC37" s="8">
        <v>16.25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175</v>
      </c>
      <c r="CK37" s="2" t="s">
        <v>421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366</v>
      </c>
      <c r="CX37" s="2" t="s">
        <v>254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162</v>
      </c>
      <c r="DK37" s="2" t="s">
        <v>422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152</v>
      </c>
      <c r="DX37" s="2" t="s">
        <v>165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148</v>
      </c>
      <c r="EI37" s="2" t="s">
        <v>148</v>
      </c>
      <c r="EJ37" s="2" t="s">
        <v>148</v>
      </c>
      <c r="EK37" s="2" t="s">
        <v>148</v>
      </c>
      <c r="EL37" s="2" t="s">
        <v>148</v>
      </c>
      <c r="EM37" s="2" t="s">
        <v>148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369</v>
      </c>
      <c r="EX37" s="2" t="s">
        <v>289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152</v>
      </c>
      <c r="FK37" s="2" t="s">
        <v>200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194</v>
      </c>
      <c r="FX37" s="2" t="s">
        <v>380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145</v>
      </c>
      <c r="IW37" s="2" t="s">
        <v>370</v>
      </c>
      <c r="IX37" s="2" t="s">
        <v>148</v>
      </c>
      <c r="IY37" s="2" t="s">
        <v>157</v>
      </c>
      <c r="IZ37" s="2" t="s">
        <v>157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203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155</v>
      </c>
      <c r="LI37" s="2" t="s">
        <v>145</v>
      </c>
      <c r="LJ37" s="2" t="s">
        <v>371</v>
      </c>
      <c r="LK37" s="2" t="s">
        <v>148</v>
      </c>
      <c r="LL37" s="2" t="s">
        <v>157</v>
      </c>
      <c r="LM37" s="2" t="s">
        <v>157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155</v>
      </c>
      <c r="NI37" s="2" t="s">
        <v>177</v>
      </c>
      <c r="NJ37" s="2" t="s">
        <v>178</v>
      </c>
      <c r="NK37" s="2" t="s">
        <v>148</v>
      </c>
      <c r="NL37" s="2" t="s">
        <v>157</v>
      </c>
      <c r="NM37" s="2" t="s">
        <v>157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8"/>
      <c r="PD37" s="4"/>
      <c r="PE37" s="8"/>
      <c r="PF37" s="7"/>
      <c r="PG37" s="7"/>
      <c r="PH37" s="2" t="s">
        <v>148</v>
      </c>
      <c r="PI37" s="2" t="s">
        <v>148</v>
      </c>
      <c r="PJ37" s="2" t="s">
        <v>148</v>
      </c>
      <c r="PK37" s="2" t="s">
        <v>148</v>
      </c>
      <c r="PL37" s="2" t="s">
        <v>148</v>
      </c>
      <c r="PM37" s="2" t="s">
        <v>148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>
        <v>60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423</v>
      </c>
      <c r="B38" s="2" t="s">
        <v>137</v>
      </c>
      <c r="C38" s="2" t="s">
        <v>138</v>
      </c>
      <c r="D38" s="2" t="s">
        <v>357</v>
      </c>
      <c r="E38" s="2" t="s">
        <v>358</v>
      </c>
      <c r="F38" s="2" t="s">
        <v>404</v>
      </c>
      <c r="G38" s="2" t="s">
        <v>404</v>
      </c>
      <c r="H38" s="2" t="s">
        <v>404</v>
      </c>
      <c r="I38" s="2" t="s">
        <v>405</v>
      </c>
      <c r="J38" s="2" t="s">
        <v>406</v>
      </c>
      <c r="K38" s="2" t="s">
        <v>383</v>
      </c>
      <c r="L38" s="3">
        <v>30.95</v>
      </c>
      <c r="M38" s="3">
        <v>32.5</v>
      </c>
      <c r="N38" s="3">
        <v>99.99</v>
      </c>
      <c r="O38" s="2" t="s">
        <v>145</v>
      </c>
      <c r="P38" s="2" t="s">
        <v>384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362</v>
      </c>
      <c r="V38" s="2" t="s">
        <v>248</v>
      </c>
      <c r="W38" s="2" t="s">
        <v>151</v>
      </c>
      <c r="X38" s="2" t="s">
        <v>148</v>
      </c>
      <c r="Y38" s="2" t="s">
        <v>220</v>
      </c>
      <c r="Z38" s="4">
        <v>159</v>
      </c>
      <c r="AA38" s="4">
        <f>=ROUNDDOWN(144.545454545455,0)</f>
      </c>
      <c r="AB38" s="5">
        <v>1.1</v>
      </c>
      <c r="AC38" s="2" t="s">
        <v>148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32.5</v>
      </c>
      <c r="AT38" s="7">
        <v>-1</v>
      </c>
      <c r="AU38" s="7">
        <v>-1</v>
      </c>
      <c r="AV38" s="4"/>
      <c r="AW38" s="8"/>
      <c r="AX38" s="4">
        <v>1</v>
      </c>
      <c r="AY38" s="8">
        <v>32.5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148</v>
      </c>
      <c r="BX38" s="2" t="s">
        <v>176</v>
      </c>
      <c r="BY38" s="2" t="s">
        <v>157</v>
      </c>
      <c r="BZ38" s="2" t="s">
        <v>157</v>
      </c>
      <c r="CA38" s="2" t="s">
        <v>148</v>
      </c>
      <c r="CB38" s="4"/>
      <c r="CC38" s="8"/>
      <c r="CD38" s="4">
        <v>1</v>
      </c>
      <c r="CE38" s="8">
        <v>32.5</v>
      </c>
      <c r="CF38" s="7">
        <v>-1</v>
      </c>
      <c r="CG38" s="7">
        <v>-1</v>
      </c>
      <c r="CH38" s="2" t="s">
        <v>155</v>
      </c>
      <c r="CI38" s="2" t="s">
        <v>145</v>
      </c>
      <c r="CJ38" s="2" t="s">
        <v>175</v>
      </c>
      <c r="CK38" s="2" t="s">
        <v>345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366</v>
      </c>
      <c r="CX38" s="2" t="s">
        <v>424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162</v>
      </c>
      <c r="DK38" s="2" t="s">
        <v>286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152</v>
      </c>
      <c r="DX38" s="2" t="s">
        <v>425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148</v>
      </c>
      <c r="EI38" s="2" t="s">
        <v>148</v>
      </c>
      <c r="EJ38" s="2" t="s">
        <v>148</v>
      </c>
      <c r="EK38" s="2" t="s">
        <v>148</v>
      </c>
      <c r="EL38" s="2" t="s">
        <v>148</v>
      </c>
      <c r="EM38" s="2" t="s">
        <v>148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369</v>
      </c>
      <c r="EX38" s="2" t="s">
        <v>273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152</v>
      </c>
      <c r="FK38" s="2" t="s">
        <v>426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194</v>
      </c>
      <c r="FX38" s="2" t="s">
        <v>427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145</v>
      </c>
      <c r="IW38" s="2" t="s">
        <v>370</v>
      </c>
      <c r="IX38" s="2" t="s">
        <v>428</v>
      </c>
      <c r="IY38" s="2" t="s">
        <v>157</v>
      </c>
      <c r="IZ38" s="2" t="s">
        <v>157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203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155</v>
      </c>
      <c r="LI38" s="2" t="s">
        <v>145</v>
      </c>
      <c r="LJ38" s="2" t="s">
        <v>371</v>
      </c>
      <c r="LK38" s="2" t="s">
        <v>390</v>
      </c>
      <c r="LL38" s="2" t="s">
        <v>157</v>
      </c>
      <c r="LM38" s="2" t="s">
        <v>157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155</v>
      </c>
      <c r="NI38" s="2" t="s">
        <v>177</v>
      </c>
      <c r="NJ38" s="2" t="s">
        <v>178</v>
      </c>
      <c r="NK38" s="2" t="s">
        <v>148</v>
      </c>
      <c r="NL38" s="2" t="s">
        <v>157</v>
      </c>
      <c r="NM38" s="2" t="s">
        <v>157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8"/>
      <c r="PD38" s="4"/>
      <c r="PE38" s="8"/>
      <c r="PF38" s="7"/>
      <c r="PG38" s="7"/>
      <c r="PH38" s="2" t="s">
        <v>148</v>
      </c>
      <c r="PI38" s="2" t="s">
        <v>148</v>
      </c>
      <c r="PJ38" s="2" t="s">
        <v>148</v>
      </c>
      <c r="PK38" s="2" t="s">
        <v>148</v>
      </c>
      <c r="PL38" s="2" t="s">
        <v>148</v>
      </c>
      <c r="PM38" s="2" t="s">
        <v>148</v>
      </c>
      <c r="PN38" s="2" t="s">
        <v>148</v>
      </c>
      <c r="PO38" s="4"/>
      <c r="PP38" s="8"/>
      <c r="PQ38" s="4"/>
      <c r="PR38" s="8"/>
      <c r="PS38" s="7"/>
      <c r="PT38" s="7"/>
      <c r="PU38" s="2" t="s">
        <v>148</v>
      </c>
      <c r="PV38" s="2" t="s">
        <v>148</v>
      </c>
      <c r="PW38" s="2" t="s">
        <v>148</v>
      </c>
      <c r="PX38" s="2" t="s">
        <v>148</v>
      </c>
      <c r="PY38" s="2" t="s">
        <v>148</v>
      </c>
      <c r="PZ38" s="2" t="s">
        <v>148</v>
      </c>
      <c r="QA38" s="2" t="s">
        <v>148</v>
      </c>
      <c r="QB38" s="4">
        <v>159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</row>
    <row r="39">
      <c r="A39" s="2" t="s">
        <v>429</v>
      </c>
      <c r="B39" s="2" t="s">
        <v>137</v>
      </c>
      <c r="C39" s="2" t="s">
        <v>138</v>
      </c>
      <c r="D39" s="2" t="s">
        <v>357</v>
      </c>
      <c r="E39" s="2" t="s">
        <v>358</v>
      </c>
      <c r="F39" s="2" t="s">
        <v>430</v>
      </c>
      <c r="G39" s="2" t="s">
        <v>430</v>
      </c>
      <c r="H39" s="2" t="s">
        <v>430</v>
      </c>
      <c r="I39" s="2" t="s">
        <v>360</v>
      </c>
      <c r="J39" s="2" t="s">
        <v>431</v>
      </c>
      <c r="K39" s="2" t="s">
        <v>383</v>
      </c>
      <c r="L39" s="3">
        <v>24.76</v>
      </c>
      <c r="M39" s="3">
        <v>26</v>
      </c>
      <c r="N39" s="3">
        <v>79.99</v>
      </c>
      <c r="O39" s="2" t="s">
        <v>145</v>
      </c>
      <c r="P39" s="2" t="s">
        <v>384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362</v>
      </c>
      <c r="V39" s="2" t="s">
        <v>248</v>
      </c>
      <c r="W39" s="2" t="s">
        <v>151</v>
      </c>
      <c r="X39" s="2" t="s">
        <v>148</v>
      </c>
      <c r="Y39" s="2" t="s">
        <v>164</v>
      </c>
      <c r="Z39" s="4">
        <v>121</v>
      </c>
      <c r="AA39" s="4">
        <f>=ROUNDDOWN(80.6666666666667,0)</f>
      </c>
      <c r="AB39" s="5">
        <v>1.5</v>
      </c>
      <c r="AC39" s="2" t="s">
        <v>148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</v>
      </c>
      <c r="AQ39" s="8">
        <v>66.63</v>
      </c>
      <c r="AR39" s="4"/>
      <c r="AS39" s="8"/>
      <c r="AT39" s="7"/>
      <c r="AU39" s="7"/>
      <c r="AV39" s="4">
        <v>1</v>
      </c>
      <c r="AW39" s="8">
        <v>66.63</v>
      </c>
      <c r="AX39" s="4"/>
      <c r="AY39" s="8"/>
      <c r="AZ39" s="7"/>
      <c r="BA39" s="7"/>
      <c r="BB39" s="7">
        <v>1</v>
      </c>
      <c r="BC39" s="4">
        <v>1</v>
      </c>
      <c r="BD39" s="8">
        <v>66.63</v>
      </c>
      <c r="BE39" s="4">
        <v>1</v>
      </c>
      <c r="BF39" s="8">
        <v>30</v>
      </c>
      <c r="BG39" s="7" t="s">
        <v>148</v>
      </c>
      <c r="BH39" s="7">
        <v>1.221</v>
      </c>
      <c r="BI39" s="7">
        <v>1</v>
      </c>
      <c r="BJ39" s="4">
        <v>1</v>
      </c>
      <c r="BK39" s="8">
        <v>66.63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148</v>
      </c>
      <c r="BX39" s="2" t="s">
        <v>201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158</v>
      </c>
      <c r="CK39" s="2" t="s">
        <v>284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366</v>
      </c>
      <c r="CX39" s="2" t="s">
        <v>432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162</v>
      </c>
      <c r="DK39" s="2" t="s">
        <v>433</v>
      </c>
      <c r="DL39" s="2" t="s">
        <v>157</v>
      </c>
      <c r="DM39" s="2" t="s">
        <v>157</v>
      </c>
      <c r="DN39" s="2" t="s">
        <v>148</v>
      </c>
      <c r="DO39" s="4">
        <v>1</v>
      </c>
      <c r="DP39" s="8">
        <v>66.63</v>
      </c>
      <c r="DQ39" s="4"/>
      <c r="DR39" s="8"/>
      <c r="DS39" s="7"/>
      <c r="DT39" s="7"/>
      <c r="DU39" s="2" t="s">
        <v>155</v>
      </c>
      <c r="DV39" s="2" t="s">
        <v>145</v>
      </c>
      <c r="DW39" s="2" t="s">
        <v>152</v>
      </c>
      <c r="DX39" s="2" t="s">
        <v>425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148</v>
      </c>
      <c r="EI39" s="2" t="s">
        <v>148</v>
      </c>
      <c r="EJ39" s="2" t="s">
        <v>148</v>
      </c>
      <c r="EK39" s="2" t="s">
        <v>148</v>
      </c>
      <c r="EL39" s="2" t="s">
        <v>148</v>
      </c>
      <c r="EM39" s="2" t="s">
        <v>148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369</v>
      </c>
      <c r="EX39" s="2" t="s">
        <v>265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152</v>
      </c>
      <c r="FK39" s="2" t="s">
        <v>348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194</v>
      </c>
      <c r="FX39" s="2" t="s">
        <v>434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370</v>
      </c>
      <c r="IX39" s="2" t="s">
        <v>148</v>
      </c>
      <c r="IY39" s="2" t="s">
        <v>157</v>
      </c>
      <c r="IZ39" s="2" t="s">
        <v>157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203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155</v>
      </c>
      <c r="LI39" s="2" t="s">
        <v>145</v>
      </c>
      <c r="LJ39" s="2" t="s">
        <v>371</v>
      </c>
      <c r="LK39" s="2" t="s">
        <v>390</v>
      </c>
      <c r="LL39" s="2" t="s">
        <v>157</v>
      </c>
      <c r="LM39" s="2" t="s">
        <v>157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155</v>
      </c>
      <c r="NI39" s="2" t="s">
        <v>177</v>
      </c>
      <c r="NJ39" s="2" t="s">
        <v>178</v>
      </c>
      <c r="NK39" s="2" t="s">
        <v>148</v>
      </c>
      <c r="NL39" s="2" t="s">
        <v>157</v>
      </c>
      <c r="NM39" s="2" t="s">
        <v>157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8"/>
      <c r="PD39" s="4"/>
      <c r="PE39" s="8"/>
      <c r="PF39" s="7"/>
      <c r="PG39" s="7"/>
      <c r="PH39" s="2" t="s">
        <v>148</v>
      </c>
      <c r="PI39" s="2" t="s">
        <v>148</v>
      </c>
      <c r="PJ39" s="2" t="s">
        <v>148</v>
      </c>
      <c r="PK39" s="2" t="s">
        <v>148</v>
      </c>
      <c r="PL39" s="2" t="s">
        <v>148</v>
      </c>
      <c r="PM39" s="2" t="s">
        <v>148</v>
      </c>
      <c r="PN39" s="2" t="s">
        <v>148</v>
      </c>
      <c r="PO39" s="4"/>
      <c r="PP39" s="8"/>
      <c r="PQ39" s="4"/>
      <c r="PR39" s="8"/>
      <c r="PS39" s="7"/>
      <c r="PT39" s="7"/>
      <c r="PU39" s="2" t="s">
        <v>148</v>
      </c>
      <c r="PV39" s="2" t="s">
        <v>148</v>
      </c>
      <c r="PW39" s="2" t="s">
        <v>148</v>
      </c>
      <c r="PX39" s="2" t="s">
        <v>148</v>
      </c>
      <c r="PY39" s="2" t="s">
        <v>148</v>
      </c>
      <c r="PZ39" s="2" t="s">
        <v>148</v>
      </c>
      <c r="QA39" s="2" t="s">
        <v>148</v>
      </c>
      <c r="QB39" s="4">
        <v>121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435</v>
      </c>
      <c r="B40" s="2" t="s">
        <v>137</v>
      </c>
      <c r="C40" s="2" t="s">
        <v>138</v>
      </c>
      <c r="D40" s="2" t="s">
        <v>357</v>
      </c>
      <c r="E40" s="2" t="s">
        <v>358</v>
      </c>
      <c r="F40" s="2" t="s">
        <v>430</v>
      </c>
      <c r="G40" s="2" t="s">
        <v>430</v>
      </c>
      <c r="H40" s="2" t="s">
        <v>430</v>
      </c>
      <c r="I40" s="2" t="s">
        <v>360</v>
      </c>
      <c r="J40" s="2" t="s">
        <v>431</v>
      </c>
      <c r="K40" s="2" t="s">
        <v>280</v>
      </c>
      <c r="L40" s="3">
        <v>24.76</v>
      </c>
      <c r="M40" s="3">
        <v>26</v>
      </c>
      <c r="N40" s="3">
        <v>79.99</v>
      </c>
      <c r="O40" s="2" t="s">
        <v>338</v>
      </c>
      <c r="P40" s="2" t="s">
        <v>312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362</v>
      </c>
      <c r="V40" s="2" t="s">
        <v>248</v>
      </c>
      <c r="W40" s="2" t="s">
        <v>151</v>
      </c>
      <c r="X40" s="2" t="s">
        <v>148</v>
      </c>
      <c r="Y40" s="2" t="s">
        <v>164</v>
      </c>
      <c r="Z40" s="4"/>
      <c r="AA40" s="4">
        <f>=ROUNDDOWN({0},0)</f>
      </c>
      <c r="AB40" s="5">
        <v>1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30</v>
      </c>
      <c r="AT40" s="7">
        <v>-1</v>
      </c>
      <c r="AU40" s="7">
        <v>-1</v>
      </c>
      <c r="AV40" s="4"/>
      <c r="AW40" s="8"/>
      <c r="AX40" s="4">
        <v>1</v>
      </c>
      <c r="AY40" s="8">
        <v>30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177</v>
      </c>
      <c r="BW40" s="2" t="s">
        <v>148</v>
      </c>
      <c r="BX40" s="2" t="s">
        <v>400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177</v>
      </c>
      <c r="CJ40" s="2" t="s">
        <v>158</v>
      </c>
      <c r="CK40" s="2" t="s">
        <v>436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177</v>
      </c>
      <c r="CW40" s="2" t="s">
        <v>366</v>
      </c>
      <c r="CX40" s="2" t="s">
        <v>437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177</v>
      </c>
      <c r="DJ40" s="2" t="s">
        <v>162</v>
      </c>
      <c r="DK40" s="2" t="s">
        <v>368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177</v>
      </c>
      <c r="DW40" s="2" t="s">
        <v>152</v>
      </c>
      <c r="DX40" s="2" t="s">
        <v>212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148</v>
      </c>
      <c r="EI40" s="2" t="s">
        <v>148</v>
      </c>
      <c r="EJ40" s="2" t="s">
        <v>148</v>
      </c>
      <c r="EK40" s="2" t="s">
        <v>148</v>
      </c>
      <c r="EL40" s="2" t="s">
        <v>148</v>
      </c>
      <c r="EM40" s="2" t="s">
        <v>148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177</v>
      </c>
      <c r="EW40" s="2" t="s">
        <v>369</v>
      </c>
      <c r="EX40" s="2" t="s">
        <v>161</v>
      </c>
      <c r="EY40" s="2" t="s">
        <v>157</v>
      </c>
      <c r="EZ40" s="2" t="s">
        <v>157</v>
      </c>
      <c r="FA40" s="2" t="s">
        <v>148</v>
      </c>
      <c r="FB40" s="4"/>
      <c r="FC40" s="8"/>
      <c r="FD40" s="4">
        <v>1</v>
      </c>
      <c r="FE40" s="8">
        <v>30</v>
      </c>
      <c r="FF40" s="7">
        <v>-1</v>
      </c>
      <c r="FG40" s="7">
        <v>-1</v>
      </c>
      <c r="FH40" s="2" t="s">
        <v>155</v>
      </c>
      <c r="FI40" s="2" t="s">
        <v>177</v>
      </c>
      <c r="FJ40" s="2" t="s">
        <v>152</v>
      </c>
      <c r="FK40" s="2" t="s">
        <v>164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177</v>
      </c>
      <c r="FW40" s="2" t="s">
        <v>194</v>
      </c>
      <c r="FX40" s="2" t="s">
        <v>438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177</v>
      </c>
      <c r="IW40" s="2" t="s">
        <v>370</v>
      </c>
      <c r="IX40" s="2" t="s">
        <v>148</v>
      </c>
      <c r="IY40" s="2" t="s">
        <v>157</v>
      </c>
      <c r="IZ40" s="2" t="s">
        <v>157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177</v>
      </c>
      <c r="JW40" s="2" t="s">
        <v>203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155</v>
      </c>
      <c r="LI40" s="2" t="s">
        <v>177</v>
      </c>
      <c r="LJ40" s="2" t="s">
        <v>371</v>
      </c>
      <c r="LK40" s="2" t="s">
        <v>148</v>
      </c>
      <c r="LL40" s="2" t="s">
        <v>157</v>
      </c>
      <c r="LM40" s="2" t="s">
        <v>157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155</v>
      </c>
      <c r="NI40" s="2" t="s">
        <v>177</v>
      </c>
      <c r="NJ40" s="2" t="s">
        <v>178</v>
      </c>
      <c r="NK40" s="2" t="s">
        <v>148</v>
      </c>
      <c r="NL40" s="2" t="s">
        <v>157</v>
      </c>
      <c r="NM40" s="2" t="s">
        <v>157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8"/>
      <c r="PD40" s="4"/>
      <c r="PE40" s="8"/>
      <c r="PF40" s="7"/>
      <c r="PG40" s="7"/>
      <c r="PH40" s="2" t="s">
        <v>148</v>
      </c>
      <c r="PI40" s="2" t="s">
        <v>148</v>
      </c>
      <c r="PJ40" s="2" t="s">
        <v>148</v>
      </c>
      <c r="PK40" s="2" t="s">
        <v>148</v>
      </c>
      <c r="PL40" s="2" t="s">
        <v>148</v>
      </c>
      <c r="PM40" s="2" t="s">
        <v>148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</row>
    <row r="41">
      <c r="A41" s="2" t="s">
        <v>439</v>
      </c>
      <c r="B41" s="2" t="s">
        <v>137</v>
      </c>
      <c r="C41" s="2" t="s">
        <v>138</v>
      </c>
      <c r="D41" s="2" t="s">
        <v>357</v>
      </c>
      <c r="E41" s="2" t="s">
        <v>358</v>
      </c>
      <c r="F41" s="2" t="s">
        <v>430</v>
      </c>
      <c r="G41" s="2" t="s">
        <v>430</v>
      </c>
      <c r="H41" s="2" t="s">
        <v>430</v>
      </c>
      <c r="I41" s="2" t="s">
        <v>360</v>
      </c>
      <c r="J41" s="2" t="s">
        <v>431</v>
      </c>
      <c r="K41" s="2" t="s">
        <v>397</v>
      </c>
      <c r="L41" s="3">
        <v>24.76</v>
      </c>
      <c r="M41" s="3">
        <v>26</v>
      </c>
      <c r="N41" s="3">
        <v>79.99</v>
      </c>
      <c r="O41" s="2" t="s">
        <v>145</v>
      </c>
      <c r="P41" s="2" t="s">
        <v>384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362</v>
      </c>
      <c r="V41" s="2" t="s">
        <v>248</v>
      </c>
      <c r="W41" s="2" t="s">
        <v>151</v>
      </c>
      <c r="X41" s="2" t="s">
        <v>148</v>
      </c>
      <c r="Y41" s="2" t="s">
        <v>164</v>
      </c>
      <c r="Z41" s="4">
        <v>89</v>
      </c>
      <c r="AA41" s="4">
        <f>=ROUNDDOWN(29.6666666666667,0)</f>
      </c>
      <c r="AB41" s="5">
        <v>3</v>
      </c>
      <c r="AC41" s="2" t="s">
        <v>398</v>
      </c>
      <c r="AD41" s="4">
        <v>165</v>
      </c>
      <c r="AE41" s="4">
        <v>165</v>
      </c>
      <c r="AF41" s="6">
        <v>65</v>
      </c>
      <c r="AG41" s="6"/>
      <c r="AH41" s="7">
        <v>0.8571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148</v>
      </c>
      <c r="BX41" s="2" t="s">
        <v>201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158</v>
      </c>
      <c r="CK41" s="2" t="s">
        <v>293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366</v>
      </c>
      <c r="CX41" s="2" t="s">
        <v>440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162</v>
      </c>
      <c r="DK41" s="2" t="s">
        <v>286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152</v>
      </c>
      <c r="DX41" s="2" t="s">
        <v>287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369</v>
      </c>
      <c r="EX41" s="2" t="s">
        <v>441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152</v>
      </c>
      <c r="FK41" s="2" t="s">
        <v>442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194</v>
      </c>
      <c r="FX41" s="2" t="s">
        <v>443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155</v>
      </c>
      <c r="IV41" s="2" t="s">
        <v>145</v>
      </c>
      <c r="IW41" s="2" t="s">
        <v>370</v>
      </c>
      <c r="IX41" s="2" t="s">
        <v>148</v>
      </c>
      <c r="IY41" s="2" t="s">
        <v>157</v>
      </c>
      <c r="IZ41" s="2" t="s">
        <v>157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203</v>
      </c>
      <c r="JX41" s="2" t="s">
        <v>444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155</v>
      </c>
      <c r="LI41" s="2" t="s">
        <v>145</v>
      </c>
      <c r="LJ41" s="2" t="s">
        <v>371</v>
      </c>
      <c r="LK41" s="2" t="s">
        <v>390</v>
      </c>
      <c r="LL41" s="2" t="s">
        <v>157</v>
      </c>
      <c r="LM41" s="2" t="s">
        <v>157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155</v>
      </c>
      <c r="NI41" s="2" t="s">
        <v>177</v>
      </c>
      <c r="NJ41" s="2" t="s">
        <v>178</v>
      </c>
      <c r="NK41" s="2" t="s">
        <v>148</v>
      </c>
      <c r="NL41" s="2" t="s">
        <v>157</v>
      </c>
      <c r="NM41" s="2" t="s">
        <v>157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8"/>
      <c r="PD41" s="4"/>
      <c r="PE41" s="8"/>
      <c r="PF41" s="7"/>
      <c r="PG41" s="7"/>
      <c r="PH41" s="2" t="s">
        <v>148</v>
      </c>
      <c r="PI41" s="2" t="s">
        <v>148</v>
      </c>
      <c r="PJ41" s="2" t="s">
        <v>148</v>
      </c>
      <c r="PK41" s="2" t="s">
        <v>148</v>
      </c>
      <c r="PL41" s="2" t="s">
        <v>148</v>
      </c>
      <c r="PM41" s="2" t="s">
        <v>148</v>
      </c>
      <c r="PN41" s="2" t="s">
        <v>148</v>
      </c>
      <c r="PO41" s="4"/>
      <c r="PP41" s="8"/>
      <c r="PQ41" s="4"/>
      <c r="PR41" s="8"/>
      <c r="PS41" s="7"/>
      <c r="PT41" s="7"/>
      <c r="PU41" s="2" t="s">
        <v>148</v>
      </c>
      <c r="PV41" s="2" t="s">
        <v>148</v>
      </c>
      <c r="PW41" s="2" t="s">
        <v>148</v>
      </c>
      <c r="PX41" s="2" t="s">
        <v>148</v>
      </c>
      <c r="PY41" s="2" t="s">
        <v>148</v>
      </c>
      <c r="PZ41" s="2" t="s">
        <v>148</v>
      </c>
      <c r="QA41" s="2" t="s">
        <v>148</v>
      </c>
      <c r="QB41" s="4">
        <v>89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>
        <v>165</v>
      </c>
      <c r="QT41" s="4"/>
    </row>
    <row r="42">
      <c r="A42" s="2" t="s">
        <v>445</v>
      </c>
      <c r="B42" s="2" t="s">
        <v>137</v>
      </c>
      <c r="C42" s="2" t="s">
        <v>138</v>
      </c>
      <c r="D42" s="2" t="s">
        <v>446</v>
      </c>
      <c r="E42" s="2" t="s">
        <v>447</v>
      </c>
      <c r="F42" s="2" t="s">
        <v>448</v>
      </c>
      <c r="G42" s="2" t="s">
        <v>448</v>
      </c>
      <c r="H42" s="2" t="s">
        <v>448</v>
      </c>
      <c r="I42" s="2" t="s">
        <v>449</v>
      </c>
      <c r="J42" s="2" t="s">
        <v>450</v>
      </c>
      <c r="K42" s="2" t="s">
        <v>383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312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362</v>
      </c>
      <c r="V42" s="2" t="s">
        <v>248</v>
      </c>
      <c r="W42" s="2" t="s">
        <v>151</v>
      </c>
      <c r="X42" s="2" t="s">
        <v>148</v>
      </c>
      <c r="Y42" s="2" t="s">
        <v>220</v>
      </c>
      <c r="Z42" s="4">
        <v>76</v>
      </c>
      <c r="AA42" s="4">
        <f>=ROUNDDOWN(152,0)</f>
      </c>
      <c r="AB42" s="5">
        <v>0.5</v>
      </c>
      <c r="AC42" s="2" t="s">
        <v>148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3</v>
      </c>
      <c r="AQ42" s="8">
        <v>199.89</v>
      </c>
      <c r="AR42" s="4"/>
      <c r="AS42" s="8"/>
      <c r="AT42" s="7"/>
      <c r="AU42" s="7"/>
      <c r="AV42" s="4">
        <v>3</v>
      </c>
      <c r="AW42" s="8">
        <v>199.89</v>
      </c>
      <c r="AX42" s="4"/>
      <c r="AY42" s="8"/>
      <c r="AZ42" s="7"/>
      <c r="BA42" s="7"/>
      <c r="BB42" s="7">
        <v>1</v>
      </c>
      <c r="BC42" s="4">
        <v>4</v>
      </c>
      <c r="BD42" s="8">
        <v>220.95</v>
      </c>
      <c r="BE42" s="4">
        <v>1</v>
      </c>
      <c r="BF42" s="8">
        <v>30</v>
      </c>
      <c r="BG42" s="7">
        <v>3</v>
      </c>
      <c r="BH42" s="7">
        <v>6.365</v>
      </c>
      <c r="BI42" s="7">
        <v>0.9047</v>
      </c>
      <c r="BJ42" s="4">
        <v>3</v>
      </c>
      <c r="BK42" s="8">
        <v>199.89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148</v>
      </c>
      <c r="BX42" s="2" t="s">
        <v>451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158</v>
      </c>
      <c r="CK42" s="2" t="s">
        <v>345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366</v>
      </c>
      <c r="CX42" s="2" t="s">
        <v>148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162</v>
      </c>
      <c r="DK42" s="2" t="s">
        <v>452</v>
      </c>
      <c r="DL42" s="2" t="s">
        <v>157</v>
      </c>
      <c r="DM42" s="2" t="s">
        <v>157</v>
      </c>
      <c r="DN42" s="2" t="s">
        <v>148</v>
      </c>
      <c r="DO42" s="4">
        <v>3</v>
      </c>
      <c r="DP42" s="8">
        <v>199.89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220</v>
      </c>
      <c r="DX42" s="2" t="s">
        <v>401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148</v>
      </c>
      <c r="EI42" s="2" t="s">
        <v>148</v>
      </c>
      <c r="EJ42" s="2" t="s">
        <v>148</v>
      </c>
      <c r="EK42" s="2" t="s">
        <v>148</v>
      </c>
      <c r="EL42" s="2" t="s">
        <v>148</v>
      </c>
      <c r="EM42" s="2" t="s">
        <v>148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167</v>
      </c>
      <c r="EX42" s="2" t="s">
        <v>453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220</v>
      </c>
      <c r="FK42" s="2" t="s">
        <v>223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454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145</v>
      </c>
      <c r="IW42" s="2" t="s">
        <v>370</v>
      </c>
      <c r="IX42" s="2" t="s">
        <v>455</v>
      </c>
      <c r="IY42" s="2" t="s">
        <v>157</v>
      </c>
      <c r="IZ42" s="2" t="s">
        <v>157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203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155</v>
      </c>
      <c r="LI42" s="2" t="s">
        <v>145</v>
      </c>
      <c r="LJ42" s="2" t="s">
        <v>371</v>
      </c>
      <c r="LK42" s="2" t="s">
        <v>148</v>
      </c>
      <c r="LL42" s="2" t="s">
        <v>157</v>
      </c>
      <c r="LM42" s="2" t="s">
        <v>157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155</v>
      </c>
      <c r="NI42" s="2" t="s">
        <v>177</v>
      </c>
      <c r="NJ42" s="2" t="s">
        <v>178</v>
      </c>
      <c r="NK42" s="2" t="s">
        <v>148</v>
      </c>
      <c r="NL42" s="2" t="s">
        <v>157</v>
      </c>
      <c r="NM42" s="2" t="s">
        <v>157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8"/>
      <c r="PD42" s="4"/>
      <c r="PE42" s="8"/>
      <c r="PF42" s="7"/>
      <c r="PG42" s="7"/>
      <c r="PH42" s="2" t="s">
        <v>148</v>
      </c>
      <c r="PI42" s="2" t="s">
        <v>148</v>
      </c>
      <c r="PJ42" s="2" t="s">
        <v>148</v>
      </c>
      <c r="PK42" s="2" t="s">
        <v>148</v>
      </c>
      <c r="PL42" s="2" t="s">
        <v>148</v>
      </c>
      <c r="PM42" s="2" t="s">
        <v>148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>
        <v>76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</row>
    <row r="43">
      <c r="A43" s="2" t="s">
        <v>456</v>
      </c>
      <c r="B43" s="2" t="s">
        <v>137</v>
      </c>
      <c r="C43" s="2" t="s">
        <v>138</v>
      </c>
      <c r="D43" s="2" t="s">
        <v>446</v>
      </c>
      <c r="E43" s="2" t="s">
        <v>447</v>
      </c>
      <c r="F43" s="2" t="s">
        <v>448</v>
      </c>
      <c r="G43" s="2" t="s">
        <v>448</v>
      </c>
      <c r="H43" s="2" t="s">
        <v>448</v>
      </c>
      <c r="I43" s="2" t="s">
        <v>449</v>
      </c>
      <c r="J43" s="2" t="s">
        <v>450</v>
      </c>
      <c r="K43" s="2" t="s">
        <v>457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312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362</v>
      </c>
      <c r="V43" s="2" t="s">
        <v>248</v>
      </c>
      <c r="W43" s="2" t="s">
        <v>151</v>
      </c>
      <c r="X43" s="2" t="s">
        <v>148</v>
      </c>
      <c r="Y43" s="2" t="s">
        <v>220</v>
      </c>
      <c r="Z43" s="4">
        <v>15</v>
      </c>
      <c r="AA43" s="4">
        <f>=ROUNDDOWN(3.75,0)</f>
      </c>
      <c r="AB43" s="5">
        <v>4</v>
      </c>
      <c r="AC43" s="2" t="s">
        <v>148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21.06</v>
      </c>
      <c r="AR43" s="4">
        <v>1</v>
      </c>
      <c r="AS43" s="8">
        <v>30</v>
      </c>
      <c r="AT43" s="7"/>
      <c r="AU43" s="7">
        <v>-0.298</v>
      </c>
      <c r="AV43" s="4">
        <v>1</v>
      </c>
      <c r="AW43" s="8">
        <v>21.06</v>
      </c>
      <c r="AX43" s="4">
        <v>1</v>
      </c>
      <c r="AY43" s="8">
        <v>30</v>
      </c>
      <c r="AZ43" s="7"/>
      <c r="BA43" s="7">
        <v>-0.298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0.0953</v>
      </c>
      <c r="BJ43" s="4">
        <v>1</v>
      </c>
      <c r="BK43" s="8">
        <v>21.06</v>
      </c>
      <c r="BL43" s="2" t="s">
        <v>458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148</v>
      </c>
      <c r="BX43" s="2" t="s">
        <v>459</v>
      </c>
      <c r="BY43" s="2" t="s">
        <v>157</v>
      </c>
      <c r="BZ43" s="2" t="s">
        <v>157</v>
      </c>
      <c r="CA43" s="2" t="s">
        <v>148</v>
      </c>
      <c r="CB43" s="4">
        <v>1</v>
      </c>
      <c r="CC43" s="8">
        <v>21.06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314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366</v>
      </c>
      <c r="CX43" s="2" t="s">
        <v>148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162</v>
      </c>
      <c r="DK43" s="2" t="s">
        <v>347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220</v>
      </c>
      <c r="DX43" s="2" t="s">
        <v>317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148</v>
      </c>
      <c r="EI43" s="2" t="s">
        <v>148</v>
      </c>
      <c r="EJ43" s="2" t="s">
        <v>148</v>
      </c>
      <c r="EK43" s="2" t="s">
        <v>148</v>
      </c>
      <c r="EL43" s="2" t="s">
        <v>148</v>
      </c>
      <c r="EM43" s="2" t="s">
        <v>148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167</v>
      </c>
      <c r="EX43" s="2" t="s">
        <v>261</v>
      </c>
      <c r="EY43" s="2" t="s">
        <v>157</v>
      </c>
      <c r="EZ43" s="2" t="s">
        <v>157</v>
      </c>
      <c r="FA43" s="2" t="s">
        <v>148</v>
      </c>
      <c r="FB43" s="4"/>
      <c r="FC43" s="8"/>
      <c r="FD43" s="4">
        <v>1</v>
      </c>
      <c r="FE43" s="8">
        <v>30</v>
      </c>
      <c r="FF43" s="7">
        <v>-1</v>
      </c>
      <c r="FG43" s="7">
        <v>-1</v>
      </c>
      <c r="FH43" s="2" t="s">
        <v>155</v>
      </c>
      <c r="FI43" s="2" t="s">
        <v>145</v>
      </c>
      <c r="FJ43" s="2" t="s">
        <v>220</v>
      </c>
      <c r="FK43" s="2" t="s">
        <v>164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460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370</v>
      </c>
      <c r="IX43" s="2" t="s">
        <v>148</v>
      </c>
      <c r="IY43" s="2" t="s">
        <v>157</v>
      </c>
      <c r="IZ43" s="2" t="s">
        <v>157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203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155</v>
      </c>
      <c r="LI43" s="2" t="s">
        <v>145</v>
      </c>
      <c r="LJ43" s="2" t="s">
        <v>371</v>
      </c>
      <c r="LK43" s="2" t="s">
        <v>461</v>
      </c>
      <c r="LL43" s="2" t="s">
        <v>157</v>
      </c>
      <c r="LM43" s="2" t="s">
        <v>157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155</v>
      </c>
      <c r="NI43" s="2" t="s">
        <v>177</v>
      </c>
      <c r="NJ43" s="2" t="s">
        <v>178</v>
      </c>
      <c r="NK43" s="2" t="s">
        <v>148</v>
      </c>
      <c r="NL43" s="2" t="s">
        <v>157</v>
      </c>
      <c r="NM43" s="2" t="s">
        <v>157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8"/>
      <c r="PD43" s="4"/>
      <c r="PE43" s="8"/>
      <c r="PF43" s="7"/>
      <c r="PG43" s="7"/>
      <c r="PH43" s="2" t="s">
        <v>148</v>
      </c>
      <c r="PI43" s="2" t="s">
        <v>148</v>
      </c>
      <c r="PJ43" s="2" t="s">
        <v>148</v>
      </c>
      <c r="PK43" s="2" t="s">
        <v>148</v>
      </c>
      <c r="PL43" s="2" t="s">
        <v>148</v>
      </c>
      <c r="PM43" s="2" t="s">
        <v>148</v>
      </c>
      <c r="PN43" s="2" t="s">
        <v>148</v>
      </c>
      <c r="PO43" s="4"/>
      <c r="PP43" s="8"/>
      <c r="PQ43" s="4"/>
      <c r="PR43" s="8"/>
      <c r="PS43" s="7"/>
      <c r="PT43" s="7"/>
      <c r="PU43" s="2" t="s">
        <v>148</v>
      </c>
      <c r="PV43" s="2" t="s">
        <v>148</v>
      </c>
      <c r="PW43" s="2" t="s">
        <v>148</v>
      </c>
      <c r="PX43" s="2" t="s">
        <v>148</v>
      </c>
      <c r="PY43" s="2" t="s">
        <v>148</v>
      </c>
      <c r="PZ43" s="2" t="s">
        <v>148</v>
      </c>
      <c r="QA43" s="2" t="s">
        <v>148</v>
      </c>
      <c r="QB43" s="4">
        <v>15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</row>
    <row r="44">
      <c r="A44" s="2" t="s">
        <v>462</v>
      </c>
      <c r="B44" s="2" t="s">
        <v>137</v>
      </c>
      <c r="C44" s="2" t="s">
        <v>138</v>
      </c>
      <c r="D44" s="2" t="s">
        <v>446</v>
      </c>
      <c r="E44" s="2" t="s">
        <v>447</v>
      </c>
      <c r="F44" s="2" t="s">
        <v>463</v>
      </c>
      <c r="G44" s="2" t="s">
        <v>463</v>
      </c>
      <c r="H44" s="2" t="s">
        <v>463</v>
      </c>
      <c r="I44" s="2" t="s">
        <v>449</v>
      </c>
      <c r="J44" s="2" t="s">
        <v>450</v>
      </c>
      <c r="K44" s="2" t="s">
        <v>236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362</v>
      </c>
      <c r="V44" s="2" t="s">
        <v>464</v>
      </c>
      <c r="W44" s="2" t="s">
        <v>151</v>
      </c>
      <c r="X44" s="2" t="s">
        <v>148</v>
      </c>
      <c r="Y44" s="2" t="s">
        <v>220</v>
      </c>
      <c r="Z44" s="4">
        <v>217</v>
      </c>
      <c r="AA44" s="4">
        <f>=ROUNDDOWN(52.9268292682927,0)</f>
      </c>
      <c r="AB44" s="5">
        <v>4.1</v>
      </c>
      <c r="AC44" s="2" t="s">
        <v>148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5</v>
      </c>
      <c r="AQ44" s="8">
        <v>138.06</v>
      </c>
      <c r="AR44" s="4"/>
      <c r="AS44" s="8"/>
      <c r="AT44" s="7"/>
      <c r="AU44" s="7"/>
      <c r="AV44" s="4">
        <v>5</v>
      </c>
      <c r="AW44" s="8">
        <v>138.06</v>
      </c>
      <c r="AX44" s="4"/>
      <c r="AY44" s="8"/>
      <c r="AZ44" s="7"/>
      <c r="BA44" s="7"/>
      <c r="BB44" s="7">
        <v>1</v>
      </c>
      <c r="BC44" s="4">
        <v>5</v>
      </c>
      <c r="BD44" s="8">
        <v>138.06</v>
      </c>
      <c r="BE44" s="4">
        <v>2</v>
      </c>
      <c r="BF44" s="8">
        <v>60</v>
      </c>
      <c r="BG44" s="7">
        <v>1.5</v>
      </c>
      <c r="BH44" s="7">
        <v>1.301</v>
      </c>
      <c r="BI44" s="7">
        <v>1</v>
      </c>
      <c r="BJ44" s="4">
        <v>5</v>
      </c>
      <c r="BK44" s="8">
        <v>138.06</v>
      </c>
      <c r="BL44" s="2" t="s">
        <v>465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148</v>
      </c>
      <c r="BX44" s="2" t="s">
        <v>148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466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366</v>
      </c>
      <c r="CX44" s="2" t="s">
        <v>315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177</v>
      </c>
      <c r="DJ44" s="2" t="s">
        <v>162</v>
      </c>
      <c r="DK44" s="2" t="s">
        <v>452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152</v>
      </c>
      <c r="DX44" s="2" t="s">
        <v>332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148</v>
      </c>
      <c r="EI44" s="2" t="s">
        <v>148</v>
      </c>
      <c r="EJ44" s="2" t="s">
        <v>148</v>
      </c>
      <c r="EK44" s="2" t="s">
        <v>148</v>
      </c>
      <c r="EL44" s="2" t="s">
        <v>148</v>
      </c>
      <c r="EM44" s="2" t="s">
        <v>148</v>
      </c>
      <c r="EN44" s="2" t="s">
        <v>148</v>
      </c>
      <c r="EO44" s="4">
        <v>3</v>
      </c>
      <c r="EP44" s="8">
        <v>81.9</v>
      </c>
      <c r="EQ44" s="4"/>
      <c r="ER44" s="8"/>
      <c r="ES44" s="7"/>
      <c r="ET44" s="7"/>
      <c r="EU44" s="2" t="s">
        <v>155</v>
      </c>
      <c r="EV44" s="2" t="s">
        <v>145</v>
      </c>
      <c r="EW44" s="2" t="s">
        <v>167</v>
      </c>
      <c r="EX44" s="2" t="s">
        <v>375</v>
      </c>
      <c r="EY44" s="2" t="s">
        <v>157</v>
      </c>
      <c r="EZ44" s="2" t="s">
        <v>157</v>
      </c>
      <c r="FA44" s="2" t="s">
        <v>148</v>
      </c>
      <c r="FB44" s="4">
        <v>2</v>
      </c>
      <c r="FC44" s="8">
        <v>56.16</v>
      </c>
      <c r="FD44" s="4"/>
      <c r="FE44" s="8"/>
      <c r="FF44" s="7"/>
      <c r="FG44" s="7"/>
      <c r="FH44" s="2" t="s">
        <v>155</v>
      </c>
      <c r="FI44" s="2" t="s">
        <v>145</v>
      </c>
      <c r="FJ44" s="2" t="s">
        <v>220</v>
      </c>
      <c r="FK44" s="2" t="s">
        <v>442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148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155</v>
      </c>
      <c r="IV44" s="2" t="s">
        <v>145</v>
      </c>
      <c r="IW44" s="2" t="s">
        <v>370</v>
      </c>
      <c r="IX44" s="2" t="s">
        <v>460</v>
      </c>
      <c r="IY44" s="2" t="s">
        <v>157</v>
      </c>
      <c r="IZ44" s="2" t="s">
        <v>157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203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155</v>
      </c>
      <c r="LI44" s="2" t="s">
        <v>145</v>
      </c>
      <c r="LJ44" s="2" t="s">
        <v>371</v>
      </c>
      <c r="LK44" s="2" t="s">
        <v>148</v>
      </c>
      <c r="LL44" s="2" t="s">
        <v>157</v>
      </c>
      <c r="LM44" s="2" t="s">
        <v>157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155</v>
      </c>
      <c r="NI44" s="2" t="s">
        <v>177</v>
      </c>
      <c r="NJ44" s="2" t="s">
        <v>178</v>
      </c>
      <c r="NK44" s="2" t="s">
        <v>148</v>
      </c>
      <c r="NL44" s="2" t="s">
        <v>157</v>
      </c>
      <c r="NM44" s="2" t="s">
        <v>157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8"/>
      <c r="PD44" s="4"/>
      <c r="PE44" s="8"/>
      <c r="PF44" s="7"/>
      <c r="PG44" s="7"/>
      <c r="PH44" s="2" t="s">
        <v>148</v>
      </c>
      <c r="PI44" s="2" t="s">
        <v>148</v>
      </c>
      <c r="PJ44" s="2" t="s">
        <v>148</v>
      </c>
      <c r="PK44" s="2" t="s">
        <v>148</v>
      </c>
      <c r="PL44" s="2" t="s">
        <v>148</v>
      </c>
      <c r="PM44" s="2" t="s">
        <v>148</v>
      </c>
      <c r="PN44" s="2" t="s">
        <v>148</v>
      </c>
      <c r="PO44" s="4"/>
      <c r="PP44" s="8"/>
      <c r="PQ44" s="4"/>
      <c r="PR44" s="8"/>
      <c r="PS44" s="7"/>
      <c r="PT44" s="7"/>
      <c r="PU44" s="2" t="s">
        <v>148</v>
      </c>
      <c r="PV44" s="2" t="s">
        <v>148</v>
      </c>
      <c r="PW44" s="2" t="s">
        <v>148</v>
      </c>
      <c r="PX44" s="2" t="s">
        <v>148</v>
      </c>
      <c r="PY44" s="2" t="s">
        <v>148</v>
      </c>
      <c r="PZ44" s="2" t="s">
        <v>148</v>
      </c>
      <c r="QA44" s="2" t="s">
        <v>148</v>
      </c>
      <c r="QB44" s="4">
        <v>217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467</v>
      </c>
      <c r="B45" s="2" t="s">
        <v>137</v>
      </c>
      <c r="C45" s="2" t="s">
        <v>138</v>
      </c>
      <c r="D45" s="2" t="s">
        <v>446</v>
      </c>
      <c r="E45" s="2" t="s">
        <v>447</v>
      </c>
      <c r="F45" s="2" t="s">
        <v>463</v>
      </c>
      <c r="G45" s="2" t="s">
        <v>463</v>
      </c>
      <c r="H45" s="2" t="s">
        <v>463</v>
      </c>
      <c r="I45" s="2" t="s">
        <v>449</v>
      </c>
      <c r="J45" s="2" t="s">
        <v>450</v>
      </c>
      <c r="K45" s="2" t="s">
        <v>144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312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362</v>
      </c>
      <c r="V45" s="2" t="s">
        <v>464</v>
      </c>
      <c r="W45" s="2" t="s">
        <v>151</v>
      </c>
      <c r="X45" s="2" t="s">
        <v>148</v>
      </c>
      <c r="Y45" s="2" t="s">
        <v>220</v>
      </c>
      <c r="Z45" s="4">
        <v>116</v>
      </c>
      <c r="AA45" s="4">
        <f>=ROUNDDOWN(116,0)</f>
      </c>
      <c r="AB45" s="5">
        <v>1</v>
      </c>
      <c r="AC45" s="2" t="s">
        <v>148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148</v>
      </c>
      <c r="BX45" s="2" t="s">
        <v>468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469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366</v>
      </c>
      <c r="CX45" s="2" t="s">
        <v>377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177</v>
      </c>
      <c r="DJ45" s="2" t="s">
        <v>162</v>
      </c>
      <c r="DK45" s="2" t="s">
        <v>470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220</v>
      </c>
      <c r="DX45" s="2" t="s">
        <v>165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148</v>
      </c>
      <c r="EI45" s="2" t="s">
        <v>148</v>
      </c>
      <c r="EJ45" s="2" t="s">
        <v>148</v>
      </c>
      <c r="EK45" s="2" t="s">
        <v>148</v>
      </c>
      <c r="EL45" s="2" t="s">
        <v>148</v>
      </c>
      <c r="EM45" s="2" t="s">
        <v>148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167</v>
      </c>
      <c r="EX45" s="2" t="s">
        <v>328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220</v>
      </c>
      <c r="FK45" s="2" t="s">
        <v>200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292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370</v>
      </c>
      <c r="IX45" s="2" t="s">
        <v>148</v>
      </c>
      <c r="IY45" s="2" t="s">
        <v>157</v>
      </c>
      <c r="IZ45" s="2" t="s">
        <v>157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203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155</v>
      </c>
      <c r="LI45" s="2" t="s">
        <v>145</v>
      </c>
      <c r="LJ45" s="2" t="s">
        <v>371</v>
      </c>
      <c r="LK45" s="2" t="s">
        <v>148</v>
      </c>
      <c r="LL45" s="2" t="s">
        <v>157</v>
      </c>
      <c r="LM45" s="2" t="s">
        <v>157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155</v>
      </c>
      <c r="NI45" s="2" t="s">
        <v>177</v>
      </c>
      <c r="NJ45" s="2" t="s">
        <v>178</v>
      </c>
      <c r="NK45" s="2" t="s">
        <v>148</v>
      </c>
      <c r="NL45" s="2" t="s">
        <v>157</v>
      </c>
      <c r="NM45" s="2" t="s">
        <v>157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8"/>
      <c r="PD45" s="4"/>
      <c r="PE45" s="8"/>
      <c r="PF45" s="7"/>
      <c r="PG45" s="7"/>
      <c r="PH45" s="2" t="s">
        <v>148</v>
      </c>
      <c r="PI45" s="2" t="s">
        <v>148</v>
      </c>
      <c r="PJ45" s="2" t="s">
        <v>148</v>
      </c>
      <c r="PK45" s="2" t="s">
        <v>148</v>
      </c>
      <c r="PL45" s="2" t="s">
        <v>148</v>
      </c>
      <c r="PM45" s="2" t="s">
        <v>148</v>
      </c>
      <c r="PN45" s="2" t="s">
        <v>148</v>
      </c>
      <c r="PO45" s="4"/>
      <c r="PP45" s="8"/>
      <c r="PQ45" s="4"/>
      <c r="PR45" s="8"/>
      <c r="PS45" s="7"/>
      <c r="PT45" s="7"/>
      <c r="PU45" s="2" t="s">
        <v>148</v>
      </c>
      <c r="PV45" s="2" t="s">
        <v>148</v>
      </c>
      <c r="PW45" s="2" t="s">
        <v>148</v>
      </c>
      <c r="PX45" s="2" t="s">
        <v>148</v>
      </c>
      <c r="PY45" s="2" t="s">
        <v>148</v>
      </c>
      <c r="PZ45" s="2" t="s">
        <v>148</v>
      </c>
      <c r="QA45" s="2" t="s">
        <v>148</v>
      </c>
      <c r="QB45" s="4">
        <v>116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</row>
    <row r="46">
      <c r="A46" s="2" t="s">
        <v>471</v>
      </c>
      <c r="B46" s="2" t="s">
        <v>137</v>
      </c>
      <c r="C46" s="2" t="s">
        <v>138</v>
      </c>
      <c r="D46" s="2" t="s">
        <v>446</v>
      </c>
      <c r="E46" s="2" t="s">
        <v>447</v>
      </c>
      <c r="F46" s="2" t="s">
        <v>463</v>
      </c>
      <c r="G46" s="2" t="s">
        <v>463</v>
      </c>
      <c r="H46" s="2" t="s">
        <v>463</v>
      </c>
      <c r="I46" s="2" t="s">
        <v>449</v>
      </c>
      <c r="J46" s="2" t="s">
        <v>450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312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362</v>
      </c>
      <c r="V46" s="2" t="s">
        <v>464</v>
      </c>
      <c r="W46" s="2" t="s">
        <v>151</v>
      </c>
      <c r="X46" s="2" t="s">
        <v>148</v>
      </c>
      <c r="Y46" s="2" t="s">
        <v>220</v>
      </c>
      <c r="Z46" s="4">
        <v>65</v>
      </c>
      <c r="AA46" s="4">
        <f>=ROUNDDOWN(130,0)</f>
      </c>
      <c r="AB46" s="5">
        <v>0.5</v>
      </c>
      <c r="AC46" s="2" t="s">
        <v>148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2</v>
      </c>
      <c r="AS46" s="8">
        <v>60</v>
      </c>
      <c r="AT46" s="7">
        <v>-1</v>
      </c>
      <c r="AU46" s="7">
        <v>-1</v>
      </c>
      <c r="AV46" s="4"/>
      <c r="AW46" s="8"/>
      <c r="AX46" s="4">
        <v>2</v>
      </c>
      <c r="AY46" s="8">
        <v>60</v>
      </c>
      <c r="AZ46" s="7">
        <v>-1</v>
      </c>
      <c r="BA46" s="7">
        <v>-1</v>
      </c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23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148</v>
      </c>
      <c r="BX46" s="2" t="s">
        <v>148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158</v>
      </c>
      <c r="CK46" s="2" t="s">
        <v>375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366</v>
      </c>
      <c r="CX46" s="2" t="s">
        <v>472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177</v>
      </c>
      <c r="DJ46" s="2" t="s">
        <v>162</v>
      </c>
      <c r="DK46" s="2" t="s">
        <v>377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152</v>
      </c>
      <c r="DX46" s="2" t="s">
        <v>223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148</v>
      </c>
      <c r="EI46" s="2" t="s">
        <v>148</v>
      </c>
      <c r="EJ46" s="2" t="s">
        <v>148</v>
      </c>
      <c r="EK46" s="2" t="s">
        <v>148</v>
      </c>
      <c r="EL46" s="2" t="s">
        <v>148</v>
      </c>
      <c r="EM46" s="2" t="s">
        <v>148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167</v>
      </c>
      <c r="EX46" s="2" t="s">
        <v>375</v>
      </c>
      <c r="EY46" s="2" t="s">
        <v>157</v>
      </c>
      <c r="EZ46" s="2" t="s">
        <v>157</v>
      </c>
      <c r="FA46" s="2" t="s">
        <v>148</v>
      </c>
      <c r="FB46" s="4"/>
      <c r="FC46" s="8"/>
      <c r="FD46" s="4">
        <v>2</v>
      </c>
      <c r="FE46" s="8">
        <v>60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220</v>
      </c>
      <c r="FK46" s="2" t="s">
        <v>164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148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370</v>
      </c>
      <c r="IX46" s="2" t="s">
        <v>148</v>
      </c>
      <c r="IY46" s="2" t="s">
        <v>157</v>
      </c>
      <c r="IZ46" s="2" t="s">
        <v>157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203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155</v>
      </c>
      <c r="LI46" s="2" t="s">
        <v>145</v>
      </c>
      <c r="LJ46" s="2" t="s">
        <v>371</v>
      </c>
      <c r="LK46" s="2" t="s">
        <v>148</v>
      </c>
      <c r="LL46" s="2" t="s">
        <v>157</v>
      </c>
      <c r="LM46" s="2" t="s">
        <v>157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155</v>
      </c>
      <c r="NI46" s="2" t="s">
        <v>177</v>
      </c>
      <c r="NJ46" s="2" t="s">
        <v>178</v>
      </c>
      <c r="NK46" s="2" t="s">
        <v>148</v>
      </c>
      <c r="NL46" s="2" t="s">
        <v>157</v>
      </c>
      <c r="NM46" s="2" t="s">
        <v>157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8"/>
      <c r="PD46" s="4"/>
      <c r="PE46" s="8"/>
      <c r="PF46" s="7"/>
      <c r="PG46" s="7"/>
      <c r="PH46" s="2" t="s">
        <v>148</v>
      </c>
      <c r="PI46" s="2" t="s">
        <v>148</v>
      </c>
      <c r="PJ46" s="2" t="s">
        <v>148</v>
      </c>
      <c r="PK46" s="2" t="s">
        <v>148</v>
      </c>
      <c r="PL46" s="2" t="s">
        <v>148</v>
      </c>
      <c r="PM46" s="2" t="s">
        <v>148</v>
      </c>
      <c r="PN46" s="2" t="s">
        <v>148</v>
      </c>
      <c r="PO46" s="4"/>
      <c r="PP46" s="8"/>
      <c r="PQ46" s="4"/>
      <c r="PR46" s="8"/>
      <c r="PS46" s="7"/>
      <c r="PT46" s="7"/>
      <c r="PU46" s="2" t="s">
        <v>148</v>
      </c>
      <c r="PV46" s="2" t="s">
        <v>148</v>
      </c>
      <c r="PW46" s="2" t="s">
        <v>148</v>
      </c>
      <c r="PX46" s="2" t="s">
        <v>148</v>
      </c>
      <c r="PY46" s="2" t="s">
        <v>148</v>
      </c>
      <c r="PZ46" s="2" t="s">
        <v>148</v>
      </c>
      <c r="QA46" s="2" t="s">
        <v>148</v>
      </c>
      <c r="QB46" s="4">
        <v>65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473</v>
      </c>
      <c r="B47" s="2" t="s">
        <v>137</v>
      </c>
      <c r="C47" s="2" t="s">
        <v>138</v>
      </c>
      <c r="D47" s="2" t="s">
        <v>446</v>
      </c>
      <c r="E47" s="2" t="s">
        <v>447</v>
      </c>
      <c r="F47" s="2" t="s">
        <v>463</v>
      </c>
      <c r="G47" s="2" t="s">
        <v>463</v>
      </c>
      <c r="H47" s="2" t="s">
        <v>463</v>
      </c>
      <c r="I47" s="2" t="s">
        <v>449</v>
      </c>
      <c r="J47" s="2" t="s">
        <v>450</v>
      </c>
      <c r="K47" s="2" t="s">
        <v>397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384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362</v>
      </c>
      <c r="V47" s="2" t="s">
        <v>464</v>
      </c>
      <c r="W47" s="2" t="s">
        <v>151</v>
      </c>
      <c r="X47" s="2" t="s">
        <v>148</v>
      </c>
      <c r="Y47" s="2" t="s">
        <v>220</v>
      </c>
      <c r="Z47" s="4">
        <v>55</v>
      </c>
      <c r="AA47" s="4">
        <f>=ROUNDDOWN(11,0)</f>
      </c>
      <c r="AB47" s="5">
        <v>5</v>
      </c>
      <c r="AC47" s="2" t="s">
        <v>398</v>
      </c>
      <c r="AD47" s="4">
        <v>232</v>
      </c>
      <c r="AE47" s="4">
        <v>232</v>
      </c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148</v>
      </c>
      <c r="BX47" s="2" t="s">
        <v>176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421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366</v>
      </c>
      <c r="CX47" s="2" t="s">
        <v>440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177</v>
      </c>
      <c r="DJ47" s="2" t="s">
        <v>162</v>
      </c>
      <c r="DK47" s="2" t="s">
        <v>377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152</v>
      </c>
      <c r="DX47" s="2" t="s">
        <v>287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148</v>
      </c>
      <c r="EI47" s="2" t="s">
        <v>148</v>
      </c>
      <c r="EJ47" s="2" t="s">
        <v>148</v>
      </c>
      <c r="EK47" s="2" t="s">
        <v>148</v>
      </c>
      <c r="EL47" s="2" t="s">
        <v>148</v>
      </c>
      <c r="EM47" s="2" t="s">
        <v>148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167</v>
      </c>
      <c r="EX47" s="2" t="s">
        <v>161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220</v>
      </c>
      <c r="FK47" s="2" t="s">
        <v>474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266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155</v>
      </c>
      <c r="IV47" s="2" t="s">
        <v>145</v>
      </c>
      <c r="IW47" s="2" t="s">
        <v>370</v>
      </c>
      <c r="IX47" s="2" t="s">
        <v>475</v>
      </c>
      <c r="IY47" s="2" t="s">
        <v>157</v>
      </c>
      <c r="IZ47" s="2" t="s">
        <v>157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203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155</v>
      </c>
      <c r="LI47" s="2" t="s">
        <v>145</v>
      </c>
      <c r="LJ47" s="2" t="s">
        <v>371</v>
      </c>
      <c r="LK47" s="2" t="s">
        <v>476</v>
      </c>
      <c r="LL47" s="2" t="s">
        <v>157</v>
      </c>
      <c r="LM47" s="2" t="s">
        <v>157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155</v>
      </c>
      <c r="NI47" s="2" t="s">
        <v>177</v>
      </c>
      <c r="NJ47" s="2" t="s">
        <v>178</v>
      </c>
      <c r="NK47" s="2" t="s">
        <v>148</v>
      </c>
      <c r="NL47" s="2" t="s">
        <v>157</v>
      </c>
      <c r="NM47" s="2" t="s">
        <v>157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8"/>
      <c r="PD47" s="4"/>
      <c r="PE47" s="8"/>
      <c r="PF47" s="7"/>
      <c r="PG47" s="7"/>
      <c r="PH47" s="2" t="s">
        <v>148</v>
      </c>
      <c r="PI47" s="2" t="s">
        <v>148</v>
      </c>
      <c r="PJ47" s="2" t="s">
        <v>148</v>
      </c>
      <c r="PK47" s="2" t="s">
        <v>148</v>
      </c>
      <c r="PL47" s="2" t="s">
        <v>148</v>
      </c>
      <c r="PM47" s="2" t="s">
        <v>148</v>
      </c>
      <c r="PN47" s="2" t="s">
        <v>148</v>
      </c>
      <c r="PO47" s="4"/>
      <c r="PP47" s="8"/>
      <c r="PQ47" s="4"/>
      <c r="PR47" s="8"/>
      <c r="PS47" s="7"/>
      <c r="PT47" s="7"/>
      <c r="PU47" s="2" t="s">
        <v>148</v>
      </c>
      <c r="PV47" s="2" t="s">
        <v>148</v>
      </c>
      <c r="PW47" s="2" t="s">
        <v>148</v>
      </c>
      <c r="PX47" s="2" t="s">
        <v>148</v>
      </c>
      <c r="PY47" s="2" t="s">
        <v>148</v>
      </c>
      <c r="PZ47" s="2" t="s">
        <v>148</v>
      </c>
      <c r="QA47" s="2" t="s">
        <v>148</v>
      </c>
      <c r="QB47" s="4">
        <v>55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>
        <v>232</v>
      </c>
      <c r="QT47" s="4"/>
    </row>
    <row r="48">
      <c r="A48" s="2" t="s">
        <v>477</v>
      </c>
      <c r="B48" s="2" t="s">
        <v>137</v>
      </c>
      <c r="C48" s="2" t="s">
        <v>138</v>
      </c>
      <c r="D48" s="2" t="s">
        <v>446</v>
      </c>
      <c r="E48" s="2" t="s">
        <v>447</v>
      </c>
      <c r="F48" s="2" t="s">
        <v>141</v>
      </c>
      <c r="G48" s="2" t="s">
        <v>148</v>
      </c>
      <c r="H48" s="2" t="s">
        <v>148</v>
      </c>
      <c r="I48" s="2" t="s">
        <v>478</v>
      </c>
      <c r="J48" s="2" t="s">
        <v>479</v>
      </c>
      <c r="K48" s="2" t="s">
        <v>236</v>
      </c>
      <c r="L48" s="3">
        <v>28.5</v>
      </c>
      <c r="M48" s="3">
        <v>29.93</v>
      </c>
      <c r="N48" s="3">
        <v>79.99</v>
      </c>
      <c r="O48" s="2" t="s">
        <v>145</v>
      </c>
      <c r="P48" s="2" t="s">
        <v>480</v>
      </c>
      <c r="Q48" s="2" t="s">
        <v>147</v>
      </c>
      <c r="R48" s="2" t="s">
        <v>148</v>
      </c>
      <c r="S48" s="2" t="s">
        <v>148</v>
      </c>
      <c r="T48" s="2" t="s">
        <v>238</v>
      </c>
      <c r="U48" s="2" t="s">
        <v>362</v>
      </c>
      <c r="V48" s="2" t="s">
        <v>239</v>
      </c>
      <c r="W48" s="2" t="s">
        <v>148</v>
      </c>
      <c r="X48" s="2" t="s">
        <v>148</v>
      </c>
      <c r="Y48" s="2" t="s">
        <v>148</v>
      </c>
      <c r="Z48" s="4"/>
      <c r="AA48" s="4">
        <f>=ROUNDDOWN({0},0)</f>
      </c>
      <c r="AB48" s="5"/>
      <c r="AC48" s="2" t="s">
        <v>240</v>
      </c>
      <c r="AD48" s="4">
        <v>96</v>
      </c>
      <c r="AE48" s="4">
        <v>96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148</v>
      </c>
      <c r="BW48" s="2" t="s">
        <v>148</v>
      </c>
      <c r="BX48" s="2" t="s">
        <v>148</v>
      </c>
      <c r="BY48" s="2" t="s">
        <v>148</v>
      </c>
      <c r="BZ48" s="2" t="s">
        <v>148</v>
      </c>
      <c r="CA48" s="2" t="s">
        <v>148</v>
      </c>
      <c r="CB48" s="4"/>
      <c r="CC48" s="8"/>
      <c r="CD48" s="4"/>
      <c r="CE48" s="8"/>
      <c r="CF48" s="7"/>
      <c r="CG48" s="7"/>
      <c r="CH48" s="2" t="s">
        <v>148</v>
      </c>
      <c r="CI48" s="2" t="s">
        <v>148</v>
      </c>
      <c r="CJ48" s="2" t="s">
        <v>148</v>
      </c>
      <c r="CK48" s="2" t="s">
        <v>148</v>
      </c>
      <c r="CL48" s="2" t="s">
        <v>148</v>
      </c>
      <c r="CM48" s="2" t="s">
        <v>148</v>
      </c>
      <c r="CN48" s="2" t="s">
        <v>148</v>
      </c>
      <c r="CO48" s="4"/>
      <c r="CP48" s="8"/>
      <c r="CQ48" s="4"/>
      <c r="CR48" s="8"/>
      <c r="CS48" s="7"/>
      <c r="CT48" s="7"/>
      <c r="CU48" s="2" t="s">
        <v>148</v>
      </c>
      <c r="CV48" s="2" t="s">
        <v>148</v>
      </c>
      <c r="CW48" s="2" t="s">
        <v>148</v>
      </c>
      <c r="CX48" s="2" t="s">
        <v>148</v>
      </c>
      <c r="CY48" s="2" t="s">
        <v>148</v>
      </c>
      <c r="CZ48" s="2" t="s">
        <v>148</v>
      </c>
      <c r="DA48" s="2" t="s">
        <v>148</v>
      </c>
      <c r="DB48" s="4"/>
      <c r="DC48" s="8"/>
      <c r="DD48" s="4"/>
      <c r="DE48" s="8"/>
      <c r="DF48" s="7"/>
      <c r="DG48" s="7"/>
      <c r="DH48" s="2" t="s">
        <v>148</v>
      </c>
      <c r="DI48" s="2" t="s">
        <v>148</v>
      </c>
      <c r="DJ48" s="2" t="s">
        <v>148</v>
      </c>
      <c r="DK48" s="2" t="s">
        <v>148</v>
      </c>
      <c r="DL48" s="2" t="s">
        <v>148</v>
      </c>
      <c r="DM48" s="2" t="s">
        <v>148</v>
      </c>
      <c r="DN48" s="2" t="s">
        <v>148</v>
      </c>
      <c r="DO48" s="4"/>
      <c r="DP48" s="8"/>
      <c r="DQ48" s="4"/>
      <c r="DR48" s="8"/>
      <c r="DS48" s="7"/>
      <c r="DT48" s="7"/>
      <c r="DU48" s="2" t="s">
        <v>148</v>
      </c>
      <c r="DV48" s="2" t="s">
        <v>148</v>
      </c>
      <c r="DW48" s="2" t="s">
        <v>148</v>
      </c>
      <c r="DX48" s="2" t="s">
        <v>148</v>
      </c>
      <c r="DY48" s="2" t="s">
        <v>148</v>
      </c>
      <c r="DZ48" s="2" t="s">
        <v>148</v>
      </c>
      <c r="EA48" s="2" t="s">
        <v>148</v>
      </c>
      <c r="EB48" s="4"/>
      <c r="EC48" s="8"/>
      <c r="ED48" s="4"/>
      <c r="EE48" s="8"/>
      <c r="EF48" s="7"/>
      <c r="EG48" s="7"/>
      <c r="EH48" s="2" t="s">
        <v>148</v>
      </c>
      <c r="EI48" s="2" t="s">
        <v>148</v>
      </c>
      <c r="EJ48" s="2" t="s">
        <v>148</v>
      </c>
      <c r="EK48" s="2" t="s">
        <v>148</v>
      </c>
      <c r="EL48" s="2" t="s">
        <v>148</v>
      </c>
      <c r="EM48" s="2" t="s">
        <v>148</v>
      </c>
      <c r="EN48" s="2" t="s">
        <v>148</v>
      </c>
      <c r="EO48" s="4"/>
      <c r="EP48" s="8"/>
      <c r="EQ48" s="4"/>
      <c r="ER48" s="8"/>
      <c r="ES48" s="7"/>
      <c r="ET48" s="7"/>
      <c r="EU48" s="2" t="s">
        <v>148</v>
      </c>
      <c r="EV48" s="2" t="s">
        <v>148</v>
      </c>
      <c r="EW48" s="2" t="s">
        <v>148</v>
      </c>
      <c r="EX48" s="2" t="s">
        <v>148</v>
      </c>
      <c r="EY48" s="2" t="s">
        <v>148</v>
      </c>
      <c r="EZ48" s="2" t="s">
        <v>148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148</v>
      </c>
      <c r="FK48" s="2" t="s">
        <v>148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148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8"/>
      <c r="PD48" s="4"/>
      <c r="PE48" s="8"/>
      <c r="PF48" s="7"/>
      <c r="PG48" s="7"/>
      <c r="PH48" s="2" t="s">
        <v>148</v>
      </c>
      <c r="PI48" s="2" t="s">
        <v>148</v>
      </c>
      <c r="PJ48" s="2" t="s">
        <v>148</v>
      </c>
      <c r="PK48" s="2" t="s">
        <v>148</v>
      </c>
      <c r="PL48" s="2" t="s">
        <v>148</v>
      </c>
      <c r="PM48" s="2" t="s">
        <v>148</v>
      </c>
      <c r="PN48" s="2" t="s">
        <v>148</v>
      </c>
      <c r="PO48" s="4"/>
      <c r="PP48" s="8"/>
      <c r="PQ48" s="4"/>
      <c r="PR48" s="8"/>
      <c r="PS48" s="7"/>
      <c r="PT48" s="7"/>
      <c r="PU48" s="2" t="s">
        <v>148</v>
      </c>
      <c r="PV48" s="2" t="s">
        <v>148</v>
      </c>
      <c r="PW48" s="2" t="s">
        <v>148</v>
      </c>
      <c r="PX48" s="2" t="s">
        <v>148</v>
      </c>
      <c r="PY48" s="2" t="s">
        <v>148</v>
      </c>
      <c r="PZ48" s="2" t="s">
        <v>148</v>
      </c>
      <c r="QA48" s="2" t="s">
        <v>148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>
        <v>96</v>
      </c>
      <c r="QS48" s="4"/>
      <c r="QT48" s="4"/>
    </row>
    <row r="49">
      <c r="A49" s="2" t="s">
        <v>481</v>
      </c>
      <c r="B49" s="2" t="s">
        <v>137</v>
      </c>
      <c r="C49" s="2" t="s">
        <v>138</v>
      </c>
      <c r="D49" s="2" t="s">
        <v>482</v>
      </c>
      <c r="E49" s="2" t="s">
        <v>483</v>
      </c>
      <c r="F49" s="2" t="s">
        <v>484</v>
      </c>
      <c r="G49" s="2" t="s">
        <v>484</v>
      </c>
      <c r="H49" s="2" t="s">
        <v>484</v>
      </c>
      <c r="I49" s="2" t="s">
        <v>485</v>
      </c>
      <c r="J49" s="2" t="s">
        <v>143</v>
      </c>
      <c r="K49" s="2" t="s">
        <v>457</v>
      </c>
      <c r="L49" s="3">
        <v>85.12</v>
      </c>
      <c r="M49" s="3">
        <v>89.38</v>
      </c>
      <c r="N49" s="3">
        <v>249.99</v>
      </c>
      <c r="O49" s="2" t="s">
        <v>145</v>
      </c>
      <c r="P49" s="2" t="s">
        <v>312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486</v>
      </c>
      <c r="V49" s="2" t="s">
        <v>363</v>
      </c>
      <c r="W49" s="2" t="s">
        <v>151</v>
      </c>
      <c r="X49" s="2" t="s">
        <v>148</v>
      </c>
      <c r="Y49" s="2" t="s">
        <v>152</v>
      </c>
      <c r="Z49" s="4">
        <v>73</v>
      </c>
      <c r="AA49" s="4">
        <f>=ROUNDDOWN(73,0)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1</v>
      </c>
      <c r="AQ49" s="8">
        <v>100.1</v>
      </c>
      <c r="AR49" s="4">
        <v>1</v>
      </c>
      <c r="AS49" s="8">
        <v>100.1</v>
      </c>
      <c r="AT49" s="7"/>
      <c r="AU49" s="7"/>
      <c r="AV49" s="4">
        <v>1</v>
      </c>
      <c r="AW49" s="8">
        <v>100.1</v>
      </c>
      <c r="AX49" s="4">
        <v>2</v>
      </c>
      <c r="AY49" s="8">
        <v>215.93</v>
      </c>
      <c r="AZ49" s="7">
        <v>-0.5</v>
      </c>
      <c r="BA49" s="7">
        <v>-0.5364</v>
      </c>
      <c r="BB49" s="7">
        <v>1</v>
      </c>
      <c r="BC49" s="4">
        <v>1</v>
      </c>
      <c r="BD49" s="8">
        <v>100.1</v>
      </c>
      <c r="BE49" s="4">
        <v>2</v>
      </c>
      <c r="BF49" s="8">
        <v>215.93</v>
      </c>
      <c r="BG49" s="7">
        <v>-0.5</v>
      </c>
      <c r="BH49" s="7">
        <v>-0.5364</v>
      </c>
      <c r="BI49" s="7">
        <v>1</v>
      </c>
      <c r="BJ49" s="4">
        <v>1</v>
      </c>
      <c r="BK49" s="8">
        <v>100.1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204</v>
      </c>
      <c r="BV49" s="2" t="s">
        <v>145</v>
      </c>
      <c r="BW49" s="2" t="s">
        <v>148</v>
      </c>
      <c r="BX49" s="2" t="s">
        <v>148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158</v>
      </c>
      <c r="CK49" s="2" t="s">
        <v>284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487</v>
      </c>
      <c r="CX49" s="2" t="s">
        <v>270</v>
      </c>
      <c r="CY49" s="2" t="s">
        <v>157</v>
      </c>
      <c r="CZ49" s="2" t="s">
        <v>157</v>
      </c>
      <c r="DA49" s="2" t="s">
        <v>148</v>
      </c>
      <c r="DB49" s="4">
        <v>1</v>
      </c>
      <c r="DC49" s="8">
        <v>100.1</v>
      </c>
      <c r="DD49" s="4">
        <v>1</v>
      </c>
      <c r="DE49" s="8">
        <v>100.1</v>
      </c>
      <c r="DF49" s="7"/>
      <c r="DG49" s="7"/>
      <c r="DH49" s="2" t="s">
        <v>155</v>
      </c>
      <c r="DI49" s="2" t="s">
        <v>145</v>
      </c>
      <c r="DJ49" s="2" t="s">
        <v>162</v>
      </c>
      <c r="DK49" s="2" t="s">
        <v>368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164</v>
      </c>
      <c r="DX49" s="2" t="s">
        <v>488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148</v>
      </c>
      <c r="EI49" s="2" t="s">
        <v>148</v>
      </c>
      <c r="EJ49" s="2" t="s">
        <v>148</v>
      </c>
      <c r="EK49" s="2" t="s">
        <v>148</v>
      </c>
      <c r="EL49" s="2" t="s">
        <v>148</v>
      </c>
      <c r="EM49" s="2" t="s">
        <v>148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167</v>
      </c>
      <c r="EX49" s="2" t="s">
        <v>256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152</v>
      </c>
      <c r="FK49" s="2" t="s">
        <v>489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490</v>
      </c>
      <c r="FX49" s="2" t="s">
        <v>318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155</v>
      </c>
      <c r="IV49" s="2" t="s">
        <v>145</v>
      </c>
      <c r="IW49" s="2" t="s">
        <v>172</v>
      </c>
      <c r="IX49" s="2" t="s">
        <v>270</v>
      </c>
      <c r="IY49" s="2" t="s">
        <v>157</v>
      </c>
      <c r="IZ49" s="2" t="s">
        <v>157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174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155</v>
      </c>
      <c r="LI49" s="2" t="s">
        <v>145</v>
      </c>
      <c r="LJ49" s="2" t="s">
        <v>175</v>
      </c>
      <c r="LK49" s="2" t="s">
        <v>491</v>
      </c>
      <c r="LL49" s="2" t="s">
        <v>157</v>
      </c>
      <c r="LM49" s="2" t="s">
        <v>157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155</v>
      </c>
      <c r="NI49" s="2" t="s">
        <v>177</v>
      </c>
      <c r="NJ49" s="2" t="s">
        <v>178</v>
      </c>
      <c r="NK49" s="2" t="s">
        <v>148</v>
      </c>
      <c r="NL49" s="2" t="s">
        <v>157</v>
      </c>
      <c r="NM49" s="2" t="s">
        <v>157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8"/>
      <c r="PD49" s="4"/>
      <c r="PE49" s="8"/>
      <c r="PF49" s="7"/>
      <c r="PG49" s="7"/>
      <c r="PH49" s="2" t="s">
        <v>148</v>
      </c>
      <c r="PI49" s="2" t="s">
        <v>148</v>
      </c>
      <c r="PJ49" s="2" t="s">
        <v>148</v>
      </c>
      <c r="PK49" s="2" t="s">
        <v>148</v>
      </c>
      <c r="PL49" s="2" t="s">
        <v>148</v>
      </c>
      <c r="PM49" s="2" t="s">
        <v>148</v>
      </c>
      <c r="PN49" s="2" t="s">
        <v>148</v>
      </c>
      <c r="PO49" s="4"/>
      <c r="PP49" s="8"/>
      <c r="PQ49" s="4"/>
      <c r="PR49" s="8"/>
      <c r="PS49" s="7"/>
      <c r="PT49" s="7"/>
      <c r="PU49" s="2" t="s">
        <v>148</v>
      </c>
      <c r="PV49" s="2" t="s">
        <v>148</v>
      </c>
      <c r="PW49" s="2" t="s">
        <v>148</v>
      </c>
      <c r="PX49" s="2" t="s">
        <v>148</v>
      </c>
      <c r="PY49" s="2" t="s">
        <v>148</v>
      </c>
      <c r="PZ49" s="2" t="s">
        <v>148</v>
      </c>
      <c r="QA49" s="2" t="s">
        <v>148</v>
      </c>
      <c r="QB49" s="4">
        <v>73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</row>
    <row r="50">
      <c r="A50" s="2" t="s">
        <v>492</v>
      </c>
      <c r="B50" s="2" t="s">
        <v>137</v>
      </c>
      <c r="C50" s="2" t="s">
        <v>138</v>
      </c>
      <c r="D50" s="2" t="s">
        <v>482</v>
      </c>
      <c r="E50" s="2" t="s">
        <v>483</v>
      </c>
      <c r="F50" s="2" t="s">
        <v>484</v>
      </c>
      <c r="G50" s="2" t="s">
        <v>484</v>
      </c>
      <c r="H50" s="2" t="s">
        <v>484</v>
      </c>
      <c r="I50" s="2" t="s">
        <v>485</v>
      </c>
      <c r="J50" s="2" t="s">
        <v>180</v>
      </c>
      <c r="K50" s="2" t="s">
        <v>457</v>
      </c>
      <c r="L50" s="3">
        <v>102.14</v>
      </c>
      <c r="M50" s="3">
        <v>107.25</v>
      </c>
      <c r="N50" s="3">
        <v>299.99</v>
      </c>
      <c r="O50" s="2" t="s">
        <v>145</v>
      </c>
      <c r="P50" s="2" t="s">
        <v>312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486</v>
      </c>
      <c r="V50" s="2" t="s">
        <v>363</v>
      </c>
      <c r="W50" s="2" t="s">
        <v>151</v>
      </c>
      <c r="X50" s="2" t="s">
        <v>148</v>
      </c>
      <c r="Y50" s="2" t="s">
        <v>152</v>
      </c>
      <c r="Z50" s="4">
        <v>134</v>
      </c>
      <c r="AA50" s="4">
        <f>=ROUNDDOWN(83.75,0)</f>
      </c>
      <c r="AB50" s="5">
        <v>1.6</v>
      </c>
      <c r="AC50" s="2" t="s">
        <v>148</v>
      </c>
      <c r="AD50" s="4"/>
      <c r="AE50" s="4"/>
      <c r="AF50" s="6">
        <v>65</v>
      </c>
      <c r="AG50" s="6"/>
      <c r="AH50" s="7">
        <v>0.8571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115.83</v>
      </c>
      <c r="AT50" s="7">
        <v>-1</v>
      </c>
      <c r="AU50" s="7">
        <v>-1</v>
      </c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204</v>
      </c>
      <c r="BV50" s="2" t="s">
        <v>145</v>
      </c>
      <c r="BW50" s="2" t="s">
        <v>148</v>
      </c>
      <c r="BX50" s="2" t="s">
        <v>148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493</v>
      </c>
      <c r="CL50" s="2" t="s">
        <v>157</v>
      </c>
      <c r="CM50" s="2" t="s">
        <v>157</v>
      </c>
      <c r="CN50" s="2" t="s">
        <v>148</v>
      </c>
      <c r="CO50" s="4"/>
      <c r="CP50" s="8"/>
      <c r="CQ50" s="4">
        <v>1</v>
      </c>
      <c r="CR50" s="8">
        <v>115.83</v>
      </c>
      <c r="CS50" s="7">
        <v>-1</v>
      </c>
      <c r="CT50" s="7">
        <v>-1</v>
      </c>
      <c r="CU50" s="2" t="s">
        <v>155</v>
      </c>
      <c r="CV50" s="2" t="s">
        <v>145</v>
      </c>
      <c r="CW50" s="2" t="s">
        <v>487</v>
      </c>
      <c r="CX50" s="2" t="s">
        <v>285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162</v>
      </c>
      <c r="DK50" s="2" t="s">
        <v>286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164</v>
      </c>
      <c r="DX50" s="2" t="s">
        <v>494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148</v>
      </c>
      <c r="EI50" s="2" t="s">
        <v>148</v>
      </c>
      <c r="EJ50" s="2" t="s">
        <v>148</v>
      </c>
      <c r="EK50" s="2" t="s">
        <v>148</v>
      </c>
      <c r="EL50" s="2" t="s">
        <v>148</v>
      </c>
      <c r="EM50" s="2" t="s">
        <v>148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167</v>
      </c>
      <c r="EX50" s="2" t="s">
        <v>495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152</v>
      </c>
      <c r="FK50" s="2" t="s">
        <v>164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490</v>
      </c>
      <c r="FX50" s="2" t="s">
        <v>225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155</v>
      </c>
      <c r="IV50" s="2" t="s">
        <v>145</v>
      </c>
      <c r="IW50" s="2" t="s">
        <v>172</v>
      </c>
      <c r="IX50" s="2" t="s">
        <v>496</v>
      </c>
      <c r="IY50" s="2" t="s">
        <v>157</v>
      </c>
      <c r="IZ50" s="2" t="s">
        <v>157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174</v>
      </c>
      <c r="JX50" s="2" t="s">
        <v>148</v>
      </c>
      <c r="JY50" s="2" t="s">
        <v>157</v>
      </c>
      <c r="JZ50" s="2" t="s">
        <v>157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155</v>
      </c>
      <c r="LI50" s="2" t="s">
        <v>145</v>
      </c>
      <c r="LJ50" s="2" t="s">
        <v>175</v>
      </c>
      <c r="LK50" s="2" t="s">
        <v>390</v>
      </c>
      <c r="LL50" s="2" t="s">
        <v>157</v>
      </c>
      <c r="LM50" s="2" t="s">
        <v>157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155</v>
      </c>
      <c r="NI50" s="2" t="s">
        <v>177</v>
      </c>
      <c r="NJ50" s="2" t="s">
        <v>178</v>
      </c>
      <c r="NK50" s="2" t="s">
        <v>148</v>
      </c>
      <c r="NL50" s="2" t="s">
        <v>157</v>
      </c>
      <c r="NM50" s="2" t="s">
        <v>157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8"/>
      <c r="PD50" s="4"/>
      <c r="PE50" s="8"/>
      <c r="PF50" s="7"/>
      <c r="PG50" s="7"/>
      <c r="PH50" s="2" t="s">
        <v>148</v>
      </c>
      <c r="PI50" s="2" t="s">
        <v>148</v>
      </c>
      <c r="PJ50" s="2" t="s">
        <v>148</v>
      </c>
      <c r="PK50" s="2" t="s">
        <v>148</v>
      </c>
      <c r="PL50" s="2" t="s">
        <v>148</v>
      </c>
      <c r="PM50" s="2" t="s">
        <v>148</v>
      </c>
      <c r="PN50" s="2" t="s">
        <v>148</v>
      </c>
      <c r="PO50" s="4"/>
      <c r="PP50" s="8"/>
      <c r="PQ50" s="4"/>
      <c r="PR50" s="8"/>
      <c r="PS50" s="7"/>
      <c r="PT50" s="7"/>
      <c r="PU50" s="2" t="s">
        <v>148</v>
      </c>
      <c r="PV50" s="2" t="s">
        <v>148</v>
      </c>
      <c r="PW50" s="2" t="s">
        <v>148</v>
      </c>
      <c r="PX50" s="2" t="s">
        <v>148</v>
      </c>
      <c r="PY50" s="2" t="s">
        <v>148</v>
      </c>
      <c r="PZ50" s="2" t="s">
        <v>148</v>
      </c>
      <c r="QA50" s="2" t="s">
        <v>148</v>
      </c>
      <c r="QB50" s="4">
        <v>134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</row>
    <row r="51">
      <c r="A51" s="2" t="s">
        <v>497</v>
      </c>
      <c r="B51" s="2" t="s">
        <v>137</v>
      </c>
      <c r="C51" s="2" t="s">
        <v>138</v>
      </c>
      <c r="D51" s="2" t="s">
        <v>482</v>
      </c>
      <c r="E51" s="2" t="s">
        <v>483</v>
      </c>
      <c r="F51" s="2" t="s">
        <v>484</v>
      </c>
      <c r="G51" s="2" t="s">
        <v>484</v>
      </c>
      <c r="H51" s="2" t="s">
        <v>484</v>
      </c>
      <c r="I51" s="2" t="s">
        <v>485</v>
      </c>
      <c r="J51" s="2" t="s">
        <v>143</v>
      </c>
      <c r="K51" s="2" t="s">
        <v>498</v>
      </c>
      <c r="L51" s="3">
        <v>85.12</v>
      </c>
      <c r="M51" s="3">
        <v>89.38</v>
      </c>
      <c r="N51" s="3">
        <v>249.99</v>
      </c>
      <c r="O51" s="2" t="s">
        <v>145</v>
      </c>
      <c r="P51" s="2" t="s">
        <v>312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486</v>
      </c>
      <c r="V51" s="2" t="s">
        <v>363</v>
      </c>
      <c r="W51" s="2" t="s">
        <v>151</v>
      </c>
      <c r="X51" s="2" t="s">
        <v>148</v>
      </c>
      <c r="Y51" s="2" t="s">
        <v>152</v>
      </c>
      <c r="Z51" s="4">
        <v>150</v>
      </c>
      <c r="AA51" s="4">
        <f>=ROUNDDOWN(166.666666666667,0)</f>
      </c>
      <c r="AB51" s="5">
        <v>0.9</v>
      </c>
      <c r="AC51" s="2" t="s">
        <v>148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 t="s">
        <v>148</v>
      </c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148</v>
      </c>
      <c r="BX51" s="2" t="s">
        <v>499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145</v>
      </c>
      <c r="CJ51" s="2" t="s">
        <v>158</v>
      </c>
      <c r="CK51" s="2" t="s">
        <v>500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145</v>
      </c>
      <c r="CW51" s="2" t="s">
        <v>487</v>
      </c>
      <c r="CX51" s="2" t="s">
        <v>298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145</v>
      </c>
      <c r="DJ51" s="2" t="s">
        <v>162</v>
      </c>
      <c r="DK51" s="2" t="s">
        <v>422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164</v>
      </c>
      <c r="DX51" s="2" t="s">
        <v>317</v>
      </c>
      <c r="DY51" s="2" t="s">
        <v>157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145</v>
      </c>
      <c r="EW51" s="2" t="s">
        <v>167</v>
      </c>
      <c r="EX51" s="2" t="s">
        <v>501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152</v>
      </c>
      <c r="FK51" s="2" t="s">
        <v>426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145</v>
      </c>
      <c r="FW51" s="2" t="s">
        <v>490</v>
      </c>
      <c r="FX51" s="2" t="s">
        <v>502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155</v>
      </c>
      <c r="IV51" s="2" t="s">
        <v>145</v>
      </c>
      <c r="IW51" s="2" t="s">
        <v>172</v>
      </c>
      <c r="IX51" s="2" t="s">
        <v>503</v>
      </c>
      <c r="IY51" s="2" t="s">
        <v>157</v>
      </c>
      <c r="IZ51" s="2" t="s">
        <v>157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145</v>
      </c>
      <c r="JW51" s="2" t="s">
        <v>203</v>
      </c>
      <c r="JX51" s="2" t="s">
        <v>148</v>
      </c>
      <c r="JY51" s="2" t="s">
        <v>157</v>
      </c>
      <c r="JZ51" s="2" t="s">
        <v>157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155</v>
      </c>
      <c r="LI51" s="2" t="s">
        <v>145</v>
      </c>
      <c r="LJ51" s="2" t="s">
        <v>175</v>
      </c>
      <c r="LK51" s="2" t="s">
        <v>148</v>
      </c>
      <c r="LL51" s="2" t="s">
        <v>157</v>
      </c>
      <c r="LM51" s="2" t="s">
        <v>157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155</v>
      </c>
      <c r="NI51" s="2" t="s">
        <v>177</v>
      </c>
      <c r="NJ51" s="2" t="s">
        <v>178</v>
      </c>
      <c r="NK51" s="2" t="s">
        <v>148</v>
      </c>
      <c r="NL51" s="2" t="s">
        <v>157</v>
      </c>
      <c r="NM51" s="2" t="s">
        <v>157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8"/>
      <c r="PD51" s="4"/>
      <c r="PE51" s="8"/>
      <c r="PF51" s="7"/>
      <c r="PG51" s="7"/>
      <c r="PH51" s="2" t="s">
        <v>148</v>
      </c>
      <c r="PI51" s="2" t="s">
        <v>148</v>
      </c>
      <c r="PJ51" s="2" t="s">
        <v>148</v>
      </c>
      <c r="PK51" s="2" t="s">
        <v>148</v>
      </c>
      <c r="PL51" s="2" t="s">
        <v>148</v>
      </c>
      <c r="PM51" s="2" t="s">
        <v>148</v>
      </c>
      <c r="PN51" s="2" t="s">
        <v>148</v>
      </c>
      <c r="PO51" s="4"/>
      <c r="PP51" s="8"/>
      <c r="PQ51" s="4"/>
      <c r="PR51" s="8"/>
      <c r="PS51" s="7"/>
      <c r="PT51" s="7"/>
      <c r="PU51" s="2" t="s">
        <v>148</v>
      </c>
      <c r="PV51" s="2" t="s">
        <v>148</v>
      </c>
      <c r="PW51" s="2" t="s">
        <v>148</v>
      </c>
      <c r="PX51" s="2" t="s">
        <v>148</v>
      </c>
      <c r="PY51" s="2" t="s">
        <v>148</v>
      </c>
      <c r="PZ51" s="2" t="s">
        <v>148</v>
      </c>
      <c r="QA51" s="2" t="s">
        <v>148</v>
      </c>
      <c r="QB51" s="4">
        <v>150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</row>
    <row r="52">
      <c r="A52" s="2" t="s">
        <v>504</v>
      </c>
      <c r="B52" s="2" t="s">
        <v>137</v>
      </c>
      <c r="C52" s="2" t="s">
        <v>138</v>
      </c>
      <c r="D52" s="2" t="s">
        <v>482</v>
      </c>
      <c r="E52" s="2" t="s">
        <v>483</v>
      </c>
      <c r="F52" s="2" t="s">
        <v>484</v>
      </c>
      <c r="G52" s="2" t="s">
        <v>484</v>
      </c>
      <c r="H52" s="2" t="s">
        <v>484</v>
      </c>
      <c r="I52" s="2" t="s">
        <v>485</v>
      </c>
      <c r="J52" s="2" t="s">
        <v>180</v>
      </c>
      <c r="K52" s="2" t="s">
        <v>498</v>
      </c>
      <c r="L52" s="3">
        <v>102.14</v>
      </c>
      <c r="M52" s="3">
        <v>107.25</v>
      </c>
      <c r="N52" s="3">
        <v>299.99</v>
      </c>
      <c r="O52" s="2" t="s">
        <v>145</v>
      </c>
      <c r="P52" s="2" t="s">
        <v>312</v>
      </c>
      <c r="Q52" s="2" t="s">
        <v>147</v>
      </c>
      <c r="R52" s="2" t="s">
        <v>148</v>
      </c>
      <c r="S52" s="2" t="s">
        <v>148</v>
      </c>
      <c r="T52" s="2" t="s">
        <v>148</v>
      </c>
      <c r="U52" s="2" t="s">
        <v>486</v>
      </c>
      <c r="V52" s="2" t="s">
        <v>363</v>
      </c>
      <c r="W52" s="2" t="s">
        <v>151</v>
      </c>
      <c r="X52" s="2" t="s">
        <v>148</v>
      </c>
      <c r="Y52" s="2" t="s">
        <v>152</v>
      </c>
      <c r="Z52" s="4">
        <v>165</v>
      </c>
      <c r="AA52" s="4">
        <f>=ROUNDDOWN(275,0)</f>
      </c>
      <c r="AB52" s="5">
        <v>0.6</v>
      </c>
      <c r="AC52" s="2" t="s">
        <v>148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148</v>
      </c>
      <c r="AW52" s="8" t="s">
        <v>148</v>
      </c>
      <c r="AX52" s="4" t="s">
        <v>148</v>
      </c>
      <c r="AY52" s="8" t="s">
        <v>148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 t="s">
        <v>148</v>
      </c>
      <c r="BJ52" s="4"/>
      <c r="BK52" s="8"/>
      <c r="BL52" s="2" t="s">
        <v>148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148</v>
      </c>
      <c r="BX52" s="2" t="s">
        <v>505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158</v>
      </c>
      <c r="CK52" s="2" t="s">
        <v>387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487</v>
      </c>
      <c r="CX52" s="2" t="s">
        <v>350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145</v>
      </c>
      <c r="DJ52" s="2" t="s">
        <v>162</v>
      </c>
      <c r="DK52" s="2" t="s">
        <v>506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164</v>
      </c>
      <c r="DX52" s="2" t="s">
        <v>507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148</v>
      </c>
      <c r="EI52" s="2" t="s">
        <v>148</v>
      </c>
      <c r="EJ52" s="2" t="s">
        <v>148</v>
      </c>
      <c r="EK52" s="2" t="s">
        <v>148</v>
      </c>
      <c r="EL52" s="2" t="s">
        <v>148</v>
      </c>
      <c r="EM52" s="2" t="s">
        <v>148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145</v>
      </c>
      <c r="EW52" s="2" t="s">
        <v>167</v>
      </c>
      <c r="EX52" s="2" t="s">
        <v>273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152</v>
      </c>
      <c r="FK52" s="2" t="s">
        <v>223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145</v>
      </c>
      <c r="FW52" s="2" t="s">
        <v>490</v>
      </c>
      <c r="FX52" s="2" t="s">
        <v>508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155</v>
      </c>
      <c r="IV52" s="2" t="s">
        <v>145</v>
      </c>
      <c r="IW52" s="2" t="s">
        <v>172</v>
      </c>
      <c r="IX52" s="2" t="s">
        <v>496</v>
      </c>
      <c r="IY52" s="2" t="s">
        <v>157</v>
      </c>
      <c r="IZ52" s="2" t="s">
        <v>157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203</v>
      </c>
      <c r="JX52" s="2" t="s">
        <v>148</v>
      </c>
      <c r="JY52" s="2" t="s">
        <v>157</v>
      </c>
      <c r="JZ52" s="2" t="s">
        <v>157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155</v>
      </c>
      <c r="LI52" s="2" t="s">
        <v>145</v>
      </c>
      <c r="LJ52" s="2" t="s">
        <v>175</v>
      </c>
      <c r="LK52" s="2" t="s">
        <v>390</v>
      </c>
      <c r="LL52" s="2" t="s">
        <v>157</v>
      </c>
      <c r="LM52" s="2" t="s">
        <v>157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155</v>
      </c>
      <c r="NI52" s="2" t="s">
        <v>177</v>
      </c>
      <c r="NJ52" s="2" t="s">
        <v>178</v>
      </c>
      <c r="NK52" s="2" t="s">
        <v>148</v>
      </c>
      <c r="NL52" s="2" t="s">
        <v>157</v>
      </c>
      <c r="NM52" s="2" t="s">
        <v>157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148</v>
      </c>
      <c r="OV52" s="2" t="s">
        <v>148</v>
      </c>
      <c r="OW52" s="2" t="s">
        <v>148</v>
      </c>
      <c r="OX52" s="2" t="s">
        <v>148</v>
      </c>
      <c r="OY52" s="2" t="s">
        <v>148</v>
      </c>
      <c r="OZ52" s="2" t="s">
        <v>148</v>
      </c>
      <c r="PA52" s="2" t="s">
        <v>148</v>
      </c>
      <c r="PB52" s="4"/>
      <c r="PC52" s="8"/>
      <c r="PD52" s="4"/>
      <c r="PE52" s="8"/>
      <c r="PF52" s="7"/>
      <c r="PG52" s="7"/>
      <c r="PH52" s="2" t="s">
        <v>148</v>
      </c>
      <c r="PI52" s="2" t="s">
        <v>148</v>
      </c>
      <c r="PJ52" s="2" t="s">
        <v>148</v>
      </c>
      <c r="PK52" s="2" t="s">
        <v>148</v>
      </c>
      <c r="PL52" s="2" t="s">
        <v>148</v>
      </c>
      <c r="PM52" s="2" t="s">
        <v>148</v>
      </c>
      <c r="PN52" s="2" t="s">
        <v>148</v>
      </c>
      <c r="PO52" s="4"/>
      <c r="PP52" s="8"/>
      <c r="PQ52" s="4"/>
      <c r="PR52" s="8"/>
      <c r="PS52" s="7"/>
      <c r="PT52" s="7"/>
      <c r="PU52" s="2" t="s">
        <v>148</v>
      </c>
      <c r="PV52" s="2" t="s">
        <v>148</v>
      </c>
      <c r="PW52" s="2" t="s">
        <v>148</v>
      </c>
      <c r="PX52" s="2" t="s">
        <v>148</v>
      </c>
      <c r="PY52" s="2" t="s">
        <v>148</v>
      </c>
      <c r="PZ52" s="2" t="s">
        <v>148</v>
      </c>
      <c r="QA52" s="2" t="s">
        <v>148</v>
      </c>
      <c r="QB52" s="4">
        <v>165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</row>
    <row r="53">
      <c r="A53" s="16" t="s">
        <v>509</v>
      </c>
      <c r="B53" s="9" t="s">
        <v>148</v>
      </c>
      <c r="C53" s="9" t="s">
        <v>148</v>
      </c>
      <c r="D53" s="9" t="s">
        <v>148</v>
      </c>
      <c r="E53" s="9" t="s">
        <v>148</v>
      </c>
      <c r="F53" s="9" t="s">
        <v>148</v>
      </c>
      <c r="G53" s="9" t="s">
        <v>148</v>
      </c>
      <c r="H53" s="9" t="s">
        <v>148</v>
      </c>
      <c r="I53" s="9" t="s">
        <v>148</v>
      </c>
      <c r="J53" s="9" t="s">
        <v>148</v>
      </c>
      <c r="K53" s="9" t="s">
        <v>148</v>
      </c>
      <c r="L53" s="10"/>
      <c r="M53" s="10"/>
      <c r="N53" s="10"/>
      <c r="O53" s="9" t="s">
        <v>148</v>
      </c>
      <c r="P53" s="9" t="s">
        <v>148</v>
      </c>
      <c r="Q53" s="9" t="s">
        <v>148</v>
      </c>
      <c r="R53" s="9" t="s">
        <v>148</v>
      </c>
      <c r="S53" s="9" t="s">
        <v>148</v>
      </c>
      <c r="T53" s="9" t="s">
        <v>148</v>
      </c>
      <c r="U53" s="9" t="s">
        <v>148</v>
      </c>
      <c r="V53" s="9" t="s">
        <v>148</v>
      </c>
      <c r="W53" s="9" t="s">
        <v>148</v>
      </c>
      <c r="X53" s="9" t="s">
        <v>148</v>
      </c>
      <c r="Y53" s="9" t="s">
        <v>148</v>
      </c>
      <c r="Z53" s="11">
        <v>3597</v>
      </c>
      <c r="AA53" s="11">
        <f>=ROUNDDOWN({0},0)</f>
      </c>
      <c r="AB53" s="12">
        <v>177.4</v>
      </c>
      <c r="AC53" s="9" t="s">
        <v>148</v>
      </c>
      <c r="AD53" s="11"/>
      <c r="AE53" s="11">
        <v>4958</v>
      </c>
      <c r="AF53" s="13"/>
      <c r="AG53" s="13"/>
      <c r="AH53" s="14"/>
      <c r="AI53" s="11"/>
      <c r="AJ53" s="11">
        <f>=ROUNDDOWN({0},0)</f>
      </c>
      <c r="AK53" s="12"/>
      <c r="AL53" s="9" t="s">
        <v>148</v>
      </c>
      <c r="AM53" s="11"/>
      <c r="AN53" s="11"/>
      <c r="AO53" s="14"/>
      <c r="AP53" s="11">
        <v>124</v>
      </c>
      <c r="AQ53" s="15">
        <v>18597.6</v>
      </c>
      <c r="AR53" s="11">
        <v>56</v>
      </c>
      <c r="AS53" s="15">
        <v>10116.04</v>
      </c>
      <c r="AT53" s="14">
        <v>1.2143</v>
      </c>
      <c r="AU53" s="14">
        <v>0.8384</v>
      </c>
      <c r="AV53" s="11">
        <v>124</v>
      </c>
      <c r="AW53" s="15">
        <v>18597.6</v>
      </c>
      <c r="AX53" s="11">
        <v>56</v>
      </c>
      <c r="AY53" s="15">
        <v>10116.04</v>
      </c>
      <c r="AZ53" s="14">
        <v>1.2143</v>
      </c>
      <c r="BA53" s="14">
        <v>0.8384</v>
      </c>
      <c r="BB53" s="14"/>
      <c r="BC53" s="11">
        <v>124</v>
      </c>
      <c r="BD53" s="15">
        <v>18597.6</v>
      </c>
      <c r="BE53" s="11">
        <v>56</v>
      </c>
      <c r="BF53" s="15">
        <v>10116.04</v>
      </c>
      <c r="BG53" s="14">
        <v>1.2143</v>
      </c>
      <c r="BH53" s="14">
        <v>0.8384</v>
      </c>
      <c r="BI53" s="14"/>
      <c r="BJ53" s="11"/>
      <c r="BK53" s="15"/>
      <c r="BL53" s="9" t="s">
        <v>148</v>
      </c>
      <c r="BM53" s="14"/>
      <c r="BN53" s="14"/>
      <c r="BO53" s="11">
        <v>41</v>
      </c>
      <c r="BP53" s="15">
        <v>7810.86</v>
      </c>
      <c r="BQ53" s="11">
        <v>20</v>
      </c>
      <c r="BR53" s="15">
        <v>4267.64</v>
      </c>
      <c r="BS53" s="14">
        <v>1.05</v>
      </c>
      <c r="BT53" s="14">
        <v>0.8303</v>
      </c>
      <c r="BU53" s="9" t="s">
        <v>148</v>
      </c>
      <c r="BV53" s="9" t="s">
        <v>148</v>
      </c>
      <c r="BW53" s="9" t="s">
        <v>148</v>
      </c>
      <c r="BX53" s="9" t="s">
        <v>148</v>
      </c>
      <c r="BY53" s="9" t="s">
        <v>148</v>
      </c>
      <c r="BZ53" s="9" t="s">
        <v>148</v>
      </c>
      <c r="CA53" s="9" t="s">
        <v>148</v>
      </c>
      <c r="CB53" s="11">
        <v>30</v>
      </c>
      <c r="CC53" s="15">
        <v>3867.24</v>
      </c>
      <c r="CD53" s="11">
        <v>3</v>
      </c>
      <c r="CE53" s="15">
        <v>84.5</v>
      </c>
      <c r="CF53" s="14">
        <v>9</v>
      </c>
      <c r="CG53" s="14">
        <v>44.7662</v>
      </c>
      <c r="CH53" s="9" t="s">
        <v>148</v>
      </c>
      <c r="CI53" s="9" t="s">
        <v>148</v>
      </c>
      <c r="CJ53" s="9" t="s">
        <v>148</v>
      </c>
      <c r="CK53" s="9" t="s">
        <v>148</v>
      </c>
      <c r="CL53" s="9" t="s">
        <v>148</v>
      </c>
      <c r="CM53" s="9" t="s">
        <v>148</v>
      </c>
      <c r="CN53" s="9" t="s">
        <v>148</v>
      </c>
      <c r="CO53" s="11">
        <v>21</v>
      </c>
      <c r="CP53" s="15">
        <v>3088.67</v>
      </c>
      <c r="CQ53" s="11">
        <v>20</v>
      </c>
      <c r="CR53" s="15">
        <v>4246.91</v>
      </c>
      <c r="CS53" s="14">
        <v>0.05</v>
      </c>
      <c r="CT53" s="14">
        <v>-0.2727</v>
      </c>
      <c r="CU53" s="9" t="s">
        <v>148</v>
      </c>
      <c r="CV53" s="9" t="s">
        <v>148</v>
      </c>
      <c r="CW53" s="9" t="s">
        <v>148</v>
      </c>
      <c r="CX53" s="9" t="s">
        <v>148</v>
      </c>
      <c r="CY53" s="9" t="s">
        <v>148</v>
      </c>
      <c r="CZ53" s="9" t="s">
        <v>148</v>
      </c>
      <c r="DA53" s="9" t="s">
        <v>148</v>
      </c>
      <c r="DB53" s="11">
        <v>12</v>
      </c>
      <c r="DC53" s="15">
        <v>1871.38</v>
      </c>
      <c r="DD53" s="11">
        <v>2</v>
      </c>
      <c r="DE53" s="15">
        <v>340.33</v>
      </c>
      <c r="DF53" s="14">
        <v>5</v>
      </c>
      <c r="DG53" s="14">
        <v>4.4987</v>
      </c>
      <c r="DH53" s="9" t="s">
        <v>148</v>
      </c>
      <c r="DI53" s="9" t="s">
        <v>148</v>
      </c>
      <c r="DJ53" s="9" t="s">
        <v>148</v>
      </c>
      <c r="DK53" s="9" t="s">
        <v>148</v>
      </c>
      <c r="DL53" s="9" t="s">
        <v>148</v>
      </c>
      <c r="DM53" s="9" t="s">
        <v>148</v>
      </c>
      <c r="DN53" s="9" t="s">
        <v>148</v>
      </c>
      <c r="DO53" s="11">
        <v>8</v>
      </c>
      <c r="DP53" s="15">
        <v>750.28</v>
      </c>
      <c r="DQ53" s="11"/>
      <c r="DR53" s="15"/>
      <c r="DS53" s="14"/>
      <c r="DT53" s="14"/>
      <c r="DU53" s="9" t="s">
        <v>148</v>
      </c>
      <c r="DV53" s="9" t="s">
        <v>148</v>
      </c>
      <c r="DW53" s="9" t="s">
        <v>148</v>
      </c>
      <c r="DX53" s="9" t="s">
        <v>148</v>
      </c>
      <c r="DY53" s="9" t="s">
        <v>148</v>
      </c>
      <c r="DZ53" s="9" t="s">
        <v>148</v>
      </c>
      <c r="EA53" s="9" t="s">
        <v>148</v>
      </c>
      <c r="EB53" s="11">
        <v>3</v>
      </c>
      <c r="EC53" s="15">
        <v>424.71</v>
      </c>
      <c r="ED53" s="11"/>
      <c r="EE53" s="15"/>
      <c r="EF53" s="14"/>
      <c r="EG53" s="14"/>
      <c r="EH53" s="9" t="s">
        <v>148</v>
      </c>
      <c r="EI53" s="9" t="s">
        <v>148</v>
      </c>
      <c r="EJ53" s="9" t="s">
        <v>148</v>
      </c>
      <c r="EK53" s="9" t="s">
        <v>148</v>
      </c>
      <c r="EL53" s="9" t="s">
        <v>148</v>
      </c>
      <c r="EM53" s="9" t="s">
        <v>148</v>
      </c>
      <c r="EN53" s="9" t="s">
        <v>148</v>
      </c>
      <c r="EO53" s="11">
        <v>4</v>
      </c>
      <c r="EP53" s="15">
        <v>307.12</v>
      </c>
      <c r="EQ53" s="11">
        <v>5</v>
      </c>
      <c r="ER53" s="15">
        <v>522.08</v>
      </c>
      <c r="ES53" s="14">
        <v>-0.2</v>
      </c>
      <c r="ET53" s="14">
        <v>-0.4117</v>
      </c>
      <c r="EU53" s="9" t="s">
        <v>148</v>
      </c>
      <c r="EV53" s="9" t="s">
        <v>148</v>
      </c>
      <c r="EW53" s="9" t="s">
        <v>148</v>
      </c>
      <c r="EX53" s="9" t="s">
        <v>148</v>
      </c>
      <c r="EY53" s="9" t="s">
        <v>148</v>
      </c>
      <c r="EZ53" s="9" t="s">
        <v>148</v>
      </c>
      <c r="FA53" s="9" t="s">
        <v>148</v>
      </c>
      <c r="FB53" s="11">
        <v>4</v>
      </c>
      <c r="FC53" s="15">
        <v>284.3</v>
      </c>
      <c r="FD53" s="11">
        <v>6</v>
      </c>
      <c r="FE53" s="15">
        <v>654.58</v>
      </c>
      <c r="FF53" s="14">
        <v>-0.3333</v>
      </c>
      <c r="FG53" s="14">
        <v>-0.5657</v>
      </c>
      <c r="FH53" s="9" t="s">
        <v>148</v>
      </c>
      <c r="FI53" s="9" t="s">
        <v>148</v>
      </c>
      <c r="FJ53" s="9" t="s">
        <v>148</v>
      </c>
      <c r="FK53" s="9" t="s">
        <v>148</v>
      </c>
      <c r="FL53" s="9" t="s">
        <v>148</v>
      </c>
      <c r="FM53" s="9" t="s">
        <v>148</v>
      </c>
      <c r="FN53" s="9" t="s">
        <v>148</v>
      </c>
      <c r="FO53" s="11">
        <v>1</v>
      </c>
      <c r="FP53" s="15">
        <v>193.04</v>
      </c>
      <c r="FQ53" s="11"/>
      <c r="FR53" s="15"/>
      <c r="FS53" s="14"/>
      <c r="FT53" s="14"/>
      <c r="FU53" s="9" t="s">
        <v>148</v>
      </c>
      <c r="FV53" s="9" t="s">
        <v>148</v>
      </c>
      <c r="FW53" s="9" t="s">
        <v>148</v>
      </c>
      <c r="FX53" s="9" t="s">
        <v>148</v>
      </c>
      <c r="FY53" s="9" t="s">
        <v>148</v>
      </c>
      <c r="FZ53" s="9" t="s">
        <v>148</v>
      </c>
      <c r="GA53" s="9" t="s">
        <v>148</v>
      </c>
      <c r="GB53" s="11"/>
      <c r="GC53" s="15"/>
      <c r="GD53" s="11"/>
      <c r="GE53" s="15"/>
      <c r="GF53" s="14"/>
      <c r="GG53" s="14"/>
      <c r="GH53" s="9" t="s">
        <v>148</v>
      </c>
      <c r="GI53" s="9" t="s">
        <v>148</v>
      </c>
      <c r="GJ53" s="9" t="s">
        <v>148</v>
      </c>
      <c r="GK53" s="9" t="s">
        <v>148</v>
      </c>
      <c r="GL53" s="9" t="s">
        <v>148</v>
      </c>
      <c r="GM53" s="9" t="s">
        <v>148</v>
      </c>
      <c r="GN53" s="9" t="s">
        <v>148</v>
      </c>
      <c r="GO53" s="11"/>
      <c r="GP53" s="15"/>
      <c r="GQ53" s="11"/>
      <c r="GR53" s="15"/>
      <c r="GS53" s="14"/>
      <c r="GT53" s="14"/>
      <c r="GU53" s="9" t="s">
        <v>148</v>
      </c>
      <c r="GV53" s="9" t="s">
        <v>148</v>
      </c>
      <c r="GW53" s="9" t="s">
        <v>148</v>
      </c>
      <c r="GX53" s="9" t="s">
        <v>148</v>
      </c>
      <c r="GY53" s="9" t="s">
        <v>148</v>
      </c>
      <c r="GZ53" s="9" t="s">
        <v>148</v>
      </c>
      <c r="HA53" s="9" t="s">
        <v>148</v>
      </c>
      <c r="HB53" s="11"/>
      <c r="HC53" s="15"/>
      <c r="HD53" s="11"/>
      <c r="HE53" s="15"/>
      <c r="HF53" s="14"/>
      <c r="HG53" s="14"/>
      <c r="HH53" s="9" t="s">
        <v>148</v>
      </c>
      <c r="HI53" s="9" t="s">
        <v>148</v>
      </c>
      <c r="HJ53" s="9" t="s">
        <v>148</v>
      </c>
      <c r="HK53" s="9" t="s">
        <v>148</v>
      </c>
      <c r="HL53" s="9" t="s">
        <v>148</v>
      </c>
      <c r="HM53" s="9" t="s">
        <v>148</v>
      </c>
      <c r="HN53" s="9" t="s">
        <v>148</v>
      </c>
      <c r="HO53" s="11"/>
      <c r="HP53" s="15"/>
      <c r="HQ53" s="11"/>
      <c r="HR53" s="15"/>
      <c r="HS53" s="14"/>
      <c r="HT53" s="14"/>
      <c r="HU53" s="9" t="s">
        <v>148</v>
      </c>
      <c r="HV53" s="9" t="s">
        <v>148</v>
      </c>
      <c r="HW53" s="9" t="s">
        <v>148</v>
      </c>
      <c r="HX53" s="9" t="s">
        <v>148</v>
      </c>
      <c r="HY53" s="9" t="s">
        <v>148</v>
      </c>
      <c r="HZ53" s="9" t="s">
        <v>148</v>
      </c>
      <c r="IA53" s="9" t="s">
        <v>148</v>
      </c>
      <c r="IB53" s="11"/>
      <c r="IC53" s="15"/>
      <c r="ID53" s="11"/>
      <c r="IE53" s="15"/>
      <c r="IF53" s="14"/>
      <c r="IG53" s="14"/>
      <c r="IH53" s="9" t="s">
        <v>148</v>
      </c>
      <c r="II53" s="9" t="s">
        <v>148</v>
      </c>
      <c r="IJ53" s="9" t="s">
        <v>148</v>
      </c>
      <c r="IK53" s="9" t="s">
        <v>148</v>
      </c>
      <c r="IL53" s="9" t="s">
        <v>148</v>
      </c>
      <c r="IM53" s="9" t="s">
        <v>148</v>
      </c>
      <c r="IN53" s="9" t="s">
        <v>148</v>
      </c>
      <c r="IO53" s="11"/>
      <c r="IP53" s="15"/>
      <c r="IQ53" s="11"/>
      <c r="IR53" s="15"/>
      <c r="IS53" s="14"/>
      <c r="IT53" s="14"/>
      <c r="IU53" s="9" t="s">
        <v>148</v>
      </c>
      <c r="IV53" s="9" t="s">
        <v>148</v>
      </c>
      <c r="IW53" s="9" t="s">
        <v>148</v>
      </c>
      <c r="IX53" s="9" t="s">
        <v>148</v>
      </c>
      <c r="IY53" s="9" t="s">
        <v>148</v>
      </c>
      <c r="IZ53" s="9" t="s">
        <v>148</v>
      </c>
      <c r="JA53" s="9" t="s">
        <v>148</v>
      </c>
      <c r="JB53" s="11"/>
      <c r="JC53" s="15"/>
      <c r="JD53" s="11"/>
      <c r="JE53" s="15"/>
      <c r="JF53" s="14"/>
      <c r="JG53" s="14"/>
      <c r="JH53" s="9" t="s">
        <v>148</v>
      </c>
      <c r="JI53" s="9" t="s">
        <v>148</v>
      </c>
      <c r="JJ53" s="9" t="s">
        <v>148</v>
      </c>
      <c r="JK53" s="9" t="s">
        <v>148</v>
      </c>
      <c r="JL53" s="9" t="s">
        <v>148</v>
      </c>
      <c r="JM53" s="9" t="s">
        <v>148</v>
      </c>
      <c r="JN53" s="9" t="s">
        <v>148</v>
      </c>
      <c r="JO53" s="11"/>
      <c r="JP53" s="15"/>
      <c r="JQ53" s="11"/>
      <c r="JR53" s="15"/>
      <c r="JS53" s="14"/>
      <c r="JT53" s="14"/>
      <c r="JU53" s="9" t="s">
        <v>148</v>
      </c>
      <c r="JV53" s="9" t="s">
        <v>148</v>
      </c>
      <c r="JW53" s="9" t="s">
        <v>148</v>
      </c>
      <c r="JX53" s="9" t="s">
        <v>148</v>
      </c>
      <c r="JY53" s="9" t="s">
        <v>148</v>
      </c>
      <c r="JZ53" s="9" t="s">
        <v>148</v>
      </c>
      <c r="KA53" s="9" t="s">
        <v>148</v>
      </c>
      <c r="KB53" s="11"/>
      <c r="KC53" s="15"/>
      <c r="KD53" s="11"/>
      <c r="KE53" s="15"/>
      <c r="KF53" s="14"/>
      <c r="KG53" s="14"/>
      <c r="KH53" s="9" t="s">
        <v>148</v>
      </c>
      <c r="KI53" s="9" t="s">
        <v>148</v>
      </c>
      <c r="KJ53" s="9" t="s">
        <v>148</v>
      </c>
      <c r="KK53" s="9" t="s">
        <v>148</v>
      </c>
      <c r="KL53" s="9" t="s">
        <v>148</v>
      </c>
      <c r="KM53" s="9" t="s">
        <v>148</v>
      </c>
      <c r="KN53" s="9" t="s">
        <v>148</v>
      </c>
      <c r="KO53" s="11"/>
      <c r="KP53" s="15"/>
      <c r="KQ53" s="11"/>
      <c r="KR53" s="15"/>
      <c r="KS53" s="14"/>
      <c r="KT53" s="14"/>
      <c r="KU53" s="9" t="s">
        <v>148</v>
      </c>
      <c r="KV53" s="9" t="s">
        <v>148</v>
      </c>
      <c r="KW53" s="9" t="s">
        <v>148</v>
      </c>
      <c r="KX53" s="9" t="s">
        <v>148</v>
      </c>
      <c r="KY53" s="9" t="s">
        <v>148</v>
      </c>
      <c r="KZ53" s="9" t="s">
        <v>148</v>
      </c>
      <c r="LA53" s="9" t="s">
        <v>148</v>
      </c>
      <c r="LB53" s="11"/>
      <c r="LC53" s="15"/>
      <c r="LD53" s="11"/>
      <c r="LE53" s="15"/>
      <c r="LF53" s="14"/>
      <c r="LG53" s="14"/>
      <c r="LH53" s="9" t="s">
        <v>148</v>
      </c>
      <c r="LI53" s="9" t="s">
        <v>148</v>
      </c>
      <c r="LJ53" s="9" t="s">
        <v>148</v>
      </c>
      <c r="LK53" s="9" t="s">
        <v>148</v>
      </c>
      <c r="LL53" s="9" t="s">
        <v>148</v>
      </c>
      <c r="LM53" s="9" t="s">
        <v>148</v>
      </c>
      <c r="LN53" s="9" t="s">
        <v>148</v>
      </c>
      <c r="LO53" s="11"/>
      <c r="LP53" s="15"/>
      <c r="LQ53" s="11"/>
      <c r="LR53" s="15"/>
      <c r="LS53" s="14"/>
      <c r="LT53" s="14"/>
      <c r="LU53" s="9" t="s">
        <v>148</v>
      </c>
      <c r="LV53" s="9" t="s">
        <v>148</v>
      </c>
      <c r="LW53" s="9" t="s">
        <v>148</v>
      </c>
      <c r="LX53" s="9" t="s">
        <v>148</v>
      </c>
      <c r="LY53" s="9" t="s">
        <v>148</v>
      </c>
      <c r="LZ53" s="9" t="s">
        <v>148</v>
      </c>
      <c r="MA53" s="9" t="s">
        <v>148</v>
      </c>
      <c r="MB53" s="11"/>
      <c r="MC53" s="15"/>
      <c r="MD53" s="11"/>
      <c r="ME53" s="15"/>
      <c r="MF53" s="14"/>
      <c r="MG53" s="14"/>
      <c r="MH53" s="9" t="s">
        <v>148</v>
      </c>
      <c r="MI53" s="9" t="s">
        <v>148</v>
      </c>
      <c r="MJ53" s="9" t="s">
        <v>148</v>
      </c>
      <c r="MK53" s="9" t="s">
        <v>148</v>
      </c>
      <c r="ML53" s="9" t="s">
        <v>148</v>
      </c>
      <c r="MM53" s="9" t="s">
        <v>148</v>
      </c>
      <c r="MN53" s="9" t="s">
        <v>148</v>
      </c>
      <c r="MO53" s="11"/>
      <c r="MP53" s="15"/>
      <c r="MQ53" s="11"/>
      <c r="MR53" s="15"/>
      <c r="MS53" s="14"/>
      <c r="MT53" s="14"/>
      <c r="MU53" s="9" t="s">
        <v>148</v>
      </c>
      <c r="MV53" s="9" t="s">
        <v>148</v>
      </c>
      <c r="MW53" s="9" t="s">
        <v>148</v>
      </c>
      <c r="MX53" s="9" t="s">
        <v>148</v>
      </c>
      <c r="MY53" s="9" t="s">
        <v>148</v>
      </c>
      <c r="MZ53" s="9" t="s">
        <v>148</v>
      </c>
      <c r="NA53" s="9" t="s">
        <v>148</v>
      </c>
      <c r="NB53" s="11"/>
      <c r="NC53" s="15"/>
      <c r="ND53" s="11"/>
      <c r="NE53" s="15"/>
      <c r="NF53" s="14"/>
      <c r="NG53" s="14"/>
      <c r="NH53" s="9" t="s">
        <v>148</v>
      </c>
      <c r="NI53" s="9" t="s">
        <v>148</v>
      </c>
      <c r="NJ53" s="9" t="s">
        <v>148</v>
      </c>
      <c r="NK53" s="9" t="s">
        <v>148</v>
      </c>
      <c r="NL53" s="9" t="s">
        <v>148</v>
      </c>
      <c r="NM53" s="9" t="s">
        <v>148</v>
      </c>
      <c r="NN53" s="9" t="s">
        <v>148</v>
      </c>
      <c r="NO53" s="11"/>
      <c r="NP53" s="15"/>
      <c r="NQ53" s="11"/>
      <c r="NR53" s="15"/>
      <c r="NS53" s="14"/>
      <c r="NT53" s="14"/>
      <c r="NU53" s="9" t="s">
        <v>148</v>
      </c>
      <c r="NV53" s="9" t="s">
        <v>148</v>
      </c>
      <c r="NW53" s="9" t="s">
        <v>148</v>
      </c>
      <c r="NX53" s="9" t="s">
        <v>148</v>
      </c>
      <c r="NY53" s="9" t="s">
        <v>148</v>
      </c>
      <c r="NZ53" s="9" t="s">
        <v>148</v>
      </c>
      <c r="OA53" s="9" t="s">
        <v>148</v>
      </c>
      <c r="OB53" s="11"/>
      <c r="OC53" s="15"/>
      <c r="OD53" s="11"/>
      <c r="OE53" s="15"/>
      <c r="OF53" s="14"/>
      <c r="OG53" s="14"/>
      <c r="OH53" s="9" t="s">
        <v>148</v>
      </c>
      <c r="OI53" s="9" t="s">
        <v>148</v>
      </c>
      <c r="OJ53" s="9" t="s">
        <v>148</v>
      </c>
      <c r="OK53" s="9" t="s">
        <v>148</v>
      </c>
      <c r="OL53" s="9" t="s">
        <v>148</v>
      </c>
      <c r="OM53" s="9" t="s">
        <v>148</v>
      </c>
      <c r="ON53" s="9" t="s">
        <v>148</v>
      </c>
      <c r="OO53" s="11"/>
      <c r="OP53" s="15"/>
      <c r="OQ53" s="11"/>
      <c r="OR53" s="15"/>
      <c r="OS53" s="14"/>
      <c r="OT53" s="14"/>
      <c r="OU53" s="9" t="s">
        <v>148</v>
      </c>
      <c r="OV53" s="9" t="s">
        <v>148</v>
      </c>
      <c r="OW53" s="9" t="s">
        <v>148</v>
      </c>
      <c r="OX53" s="9" t="s">
        <v>148</v>
      </c>
      <c r="OY53" s="9" t="s">
        <v>148</v>
      </c>
      <c r="OZ53" s="9" t="s">
        <v>148</v>
      </c>
      <c r="PA53" s="9" t="s">
        <v>148</v>
      </c>
      <c r="PB53" s="11"/>
      <c r="PC53" s="15"/>
      <c r="PD53" s="11"/>
      <c r="PE53" s="15"/>
      <c r="PF53" s="14"/>
      <c r="PG53" s="14"/>
      <c r="PH53" s="9" t="s">
        <v>148</v>
      </c>
      <c r="PI53" s="9" t="s">
        <v>148</v>
      </c>
      <c r="PJ53" s="9" t="s">
        <v>148</v>
      </c>
      <c r="PK53" s="9" t="s">
        <v>148</v>
      </c>
      <c r="PL53" s="9" t="s">
        <v>148</v>
      </c>
      <c r="PM53" s="9" t="s">
        <v>148</v>
      </c>
      <c r="PN53" s="9" t="s">
        <v>148</v>
      </c>
      <c r="PO53" s="11"/>
      <c r="PP53" s="15"/>
      <c r="PQ53" s="11"/>
      <c r="PR53" s="15"/>
      <c r="PS53" s="14"/>
      <c r="PT53" s="14"/>
      <c r="PU53" s="9" t="s">
        <v>148</v>
      </c>
      <c r="PV53" s="9" t="s">
        <v>148</v>
      </c>
      <c r="PW53" s="9" t="s">
        <v>148</v>
      </c>
      <c r="PX53" s="9" t="s">
        <v>148</v>
      </c>
      <c r="PY53" s="9" t="s">
        <v>148</v>
      </c>
      <c r="PZ53" s="9" t="s">
        <v>148</v>
      </c>
      <c r="QA53" s="9" t="s">
        <v>148</v>
      </c>
      <c r="QB53" s="11">
        <v>3023</v>
      </c>
      <c r="QC53" s="11">
        <v>74</v>
      </c>
      <c r="QD53" s="11"/>
      <c r="QE53" s="11">
        <v>500</v>
      </c>
      <c r="QF53" s="11"/>
      <c r="QG53" s="11"/>
      <c r="QH53" s="11"/>
      <c r="QI53" s="11"/>
      <c r="QJ53" s="11"/>
      <c r="QK53" s="11"/>
      <c r="QL53" s="11"/>
      <c r="QM53" s="11"/>
      <c r="QN53" s="11"/>
      <c r="QO53" s="11"/>
      <c r="QP53" s="11"/>
      <c r="QQ53" s="11">
        <v>1340</v>
      </c>
      <c r="QR53" s="11">
        <v>1801</v>
      </c>
      <c r="QS53" s="11">
        <v>602</v>
      </c>
      <c r="QT53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510</v>
      </c>
      <c r="D2" s="0" t="s">
        <v>511</v>
      </c>
      <c r="E2" s="0" t="s">
        <v>512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513</v>
      </c>
      <c r="J4" s="1" t="s">
        <v>514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515</v>
      </c>
      <c r="P4" s="1" t="s">
        <v>516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517</v>
      </c>
      <c r="F5" s="1" t="s">
        <v>518</v>
      </c>
      <c r="G5" s="1" t="s">
        <v>517</v>
      </c>
      <c r="H5" s="1" t="s">
        <v>518</v>
      </c>
      <c r="I5" s="1" t="s">
        <v>513</v>
      </c>
      <c r="J5" s="1" t="s">
        <v>514</v>
      </c>
      <c r="K5" s="1" t="s">
        <v>519</v>
      </c>
      <c r="L5" s="1" t="s">
        <v>520</v>
      </c>
      <c r="M5" s="1" t="s">
        <v>519</v>
      </c>
      <c r="N5" s="1" t="s">
        <v>520</v>
      </c>
      <c r="O5" s="1" t="s">
        <v>515</v>
      </c>
      <c r="P5" s="1" t="s">
        <v>516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101</v>
      </c>
      <c r="F6" s="8">
        <v>17318.02</v>
      </c>
      <c r="G6" s="4">
        <v>43</v>
      </c>
      <c r="H6" s="8">
        <v>9547.83</v>
      </c>
      <c r="I6" s="7">
        <v>1.3488</v>
      </c>
      <c r="J6" s="7">
        <v>0.8138</v>
      </c>
      <c r="K6" s="4">
        <v>101</v>
      </c>
      <c r="L6" s="8">
        <v>17318.02</v>
      </c>
      <c r="M6" s="4">
        <v>43</v>
      </c>
      <c r="N6" s="8">
        <v>9547.83</v>
      </c>
      <c r="O6" s="7">
        <v>1.3488</v>
      </c>
      <c r="P6" s="7">
        <v>0.8138</v>
      </c>
    </row>
    <row r="7">
      <c r="A7" s="2" t="s">
        <v>137</v>
      </c>
      <c r="B7" s="2" t="s">
        <v>138</v>
      </c>
      <c r="C7" s="2" t="s">
        <v>357</v>
      </c>
      <c r="D7" s="2" t="s">
        <v>358</v>
      </c>
      <c r="E7" s="4">
        <v>13</v>
      </c>
      <c r="F7" s="8">
        <v>820.47</v>
      </c>
      <c r="G7" s="4">
        <v>8</v>
      </c>
      <c r="H7" s="8">
        <v>262.28</v>
      </c>
      <c r="I7" s="7">
        <v>0.625</v>
      </c>
      <c r="J7" s="7">
        <v>2.1282</v>
      </c>
      <c r="K7" s="4">
        <v>13</v>
      </c>
      <c r="L7" s="8">
        <v>820.47</v>
      </c>
      <c r="M7" s="4">
        <v>8</v>
      </c>
      <c r="N7" s="8">
        <v>262.28</v>
      </c>
      <c r="O7" s="7">
        <v>0.625</v>
      </c>
      <c r="P7" s="7">
        <v>2.1282</v>
      </c>
    </row>
    <row r="8">
      <c r="A8" s="2" t="s">
        <v>137</v>
      </c>
      <c r="B8" s="2" t="s">
        <v>138</v>
      </c>
      <c r="C8" s="2" t="s">
        <v>446</v>
      </c>
      <c r="D8" s="2" t="s">
        <v>447</v>
      </c>
      <c r="E8" s="4">
        <v>9</v>
      </c>
      <c r="F8" s="8">
        <v>359.01</v>
      </c>
      <c r="G8" s="4">
        <v>3</v>
      </c>
      <c r="H8" s="8">
        <v>90</v>
      </c>
      <c r="I8" s="7">
        <v>2</v>
      </c>
      <c r="J8" s="7">
        <v>2.989</v>
      </c>
      <c r="K8" s="4">
        <v>9</v>
      </c>
      <c r="L8" s="8">
        <v>359.01</v>
      </c>
      <c r="M8" s="4">
        <v>3</v>
      </c>
      <c r="N8" s="8">
        <v>90</v>
      </c>
      <c r="O8" s="7">
        <v>2</v>
      </c>
      <c r="P8" s="7">
        <v>2.989</v>
      </c>
    </row>
    <row r="9">
      <c r="A9" s="2" t="s">
        <v>137</v>
      </c>
      <c r="B9" s="2" t="s">
        <v>138</v>
      </c>
      <c r="C9" s="2" t="s">
        <v>482</v>
      </c>
      <c r="D9" s="2" t="s">
        <v>483</v>
      </c>
      <c r="E9" s="4">
        <v>1</v>
      </c>
      <c r="F9" s="8">
        <v>100.1</v>
      </c>
      <c r="G9" s="4">
        <v>2</v>
      </c>
      <c r="H9" s="8">
        <v>215.93</v>
      </c>
      <c r="I9" s="7">
        <v>-0.5</v>
      </c>
      <c r="J9" s="7">
        <v>-0.5364</v>
      </c>
      <c r="K9" s="4">
        <v>1</v>
      </c>
      <c r="L9" s="8">
        <v>100.1</v>
      </c>
      <c r="M9" s="4">
        <v>2</v>
      </c>
      <c r="N9" s="8">
        <v>215.93</v>
      </c>
      <c r="O9" s="7">
        <v>-0.5</v>
      </c>
      <c r="P9" s="7">
        <v>-0.5364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510</v>
      </c>
      <c r="D2" s="0" t="s">
        <v>511</v>
      </c>
      <c r="E2" s="0" t="s">
        <v>512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513</v>
      </c>
      <c r="I4" s="1" t="s">
        <v>514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515</v>
      </c>
      <c r="O4" s="1" t="s">
        <v>516</v>
      </c>
    </row>
    <row r="5">
      <c r="A5" s="1" t="s">
        <v>83</v>
      </c>
      <c r="B5" s="1" t="s">
        <v>85</v>
      </c>
      <c r="C5" s="1" t="s">
        <v>86</v>
      </c>
      <c r="D5" s="1" t="s">
        <v>517</v>
      </c>
      <c r="E5" s="1" t="s">
        <v>518</v>
      </c>
      <c r="F5" s="1" t="s">
        <v>517</v>
      </c>
      <c r="G5" s="1" t="s">
        <v>518</v>
      </c>
      <c r="H5" s="1" t="s">
        <v>513</v>
      </c>
      <c r="I5" s="1" t="s">
        <v>514</v>
      </c>
      <c r="J5" s="1" t="s">
        <v>519</v>
      </c>
      <c r="K5" s="1" t="s">
        <v>520</v>
      </c>
      <c r="L5" s="1" t="s">
        <v>519</v>
      </c>
      <c r="M5" s="1" t="s">
        <v>520</v>
      </c>
      <c r="N5" s="1" t="s">
        <v>515</v>
      </c>
      <c r="O5" s="1" t="s">
        <v>516</v>
      </c>
    </row>
    <row r="6">
      <c r="A6" s="2" t="s">
        <v>137</v>
      </c>
      <c r="B6" s="2" t="s">
        <v>139</v>
      </c>
      <c r="C6" s="2" t="s">
        <v>140</v>
      </c>
      <c r="D6" s="4">
        <v>101</v>
      </c>
      <c r="E6" s="8">
        <v>17318.02</v>
      </c>
      <c r="F6" s="4">
        <v>43</v>
      </c>
      <c r="G6" s="8">
        <v>9547.83</v>
      </c>
      <c r="H6" s="7">
        <v>1.3488</v>
      </c>
      <c r="I6" s="7">
        <v>0.8138</v>
      </c>
      <c r="J6" s="4">
        <v>101</v>
      </c>
      <c r="K6" s="8">
        <v>17318.02</v>
      </c>
      <c r="L6" s="4">
        <v>43</v>
      </c>
      <c r="M6" s="8">
        <v>9547.83</v>
      </c>
      <c r="N6" s="7">
        <v>1.3488</v>
      </c>
      <c r="O6" s="7">
        <v>0.8138</v>
      </c>
    </row>
    <row r="7">
      <c r="A7" s="2" t="s">
        <v>137</v>
      </c>
      <c r="B7" s="2" t="s">
        <v>357</v>
      </c>
      <c r="C7" s="2" t="s">
        <v>358</v>
      </c>
      <c r="D7" s="4">
        <v>13</v>
      </c>
      <c r="E7" s="8">
        <v>820.47</v>
      </c>
      <c r="F7" s="4">
        <v>8</v>
      </c>
      <c r="G7" s="8">
        <v>262.28</v>
      </c>
      <c r="H7" s="7">
        <v>0.625</v>
      </c>
      <c r="I7" s="7">
        <v>2.1282</v>
      </c>
      <c r="J7" s="4">
        <v>13</v>
      </c>
      <c r="K7" s="8">
        <v>820.47</v>
      </c>
      <c r="L7" s="4">
        <v>8</v>
      </c>
      <c r="M7" s="8">
        <v>262.28</v>
      </c>
      <c r="N7" s="7">
        <v>0.625</v>
      </c>
      <c r="O7" s="7">
        <v>2.1282</v>
      </c>
    </row>
    <row r="8">
      <c r="A8" s="2" t="s">
        <v>137</v>
      </c>
      <c r="B8" s="2" t="s">
        <v>446</v>
      </c>
      <c r="C8" s="2" t="s">
        <v>447</v>
      </c>
      <c r="D8" s="4">
        <v>9</v>
      </c>
      <c r="E8" s="8">
        <v>359.01</v>
      </c>
      <c r="F8" s="4">
        <v>3</v>
      </c>
      <c r="G8" s="8">
        <v>90</v>
      </c>
      <c r="H8" s="7">
        <v>2</v>
      </c>
      <c r="I8" s="7">
        <v>2.989</v>
      </c>
      <c r="J8" s="4">
        <v>9</v>
      </c>
      <c r="K8" s="8">
        <v>359.01</v>
      </c>
      <c r="L8" s="4">
        <v>3</v>
      </c>
      <c r="M8" s="8">
        <v>90</v>
      </c>
      <c r="N8" s="7">
        <v>2</v>
      </c>
      <c r="O8" s="7">
        <v>2.989</v>
      </c>
    </row>
    <row r="9">
      <c r="A9" s="2" t="s">
        <v>137</v>
      </c>
      <c r="B9" s="2" t="s">
        <v>482</v>
      </c>
      <c r="C9" s="2" t="s">
        <v>483</v>
      </c>
      <c r="D9" s="4">
        <v>1</v>
      </c>
      <c r="E9" s="8">
        <v>100.1</v>
      </c>
      <c r="F9" s="4">
        <v>2</v>
      </c>
      <c r="G9" s="8">
        <v>215.93</v>
      </c>
      <c r="H9" s="7">
        <v>-0.5</v>
      </c>
      <c r="I9" s="7">
        <v>-0.5364</v>
      </c>
      <c r="J9" s="4">
        <v>1</v>
      </c>
      <c r="K9" s="8">
        <v>100.1</v>
      </c>
      <c r="L9" s="4">
        <v>2</v>
      </c>
      <c r="M9" s="8">
        <v>215.93</v>
      </c>
      <c r="N9" s="7">
        <v>-0.5</v>
      </c>
      <c r="O9" s="7">
        <v>-0.5364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