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</sheets>
  <calcPr fullCalcOnLoad="1"/>
</workbook>
</file>

<file path=xl/sharedStrings.xml><?xml version="1.0" encoding="utf-8"?>
<sst xmlns="http://schemas.openxmlformats.org/spreadsheetml/2006/main" count="53" uniqueCount="53">
  <si>
    <t>Date Type:</t>
  </si>
  <si>
    <t>Shipped Date</t>
  </si>
  <si>
    <t>Start Date:</t>
  </si>
  <si>
    <t>03/01/2025</t>
  </si>
  <si>
    <t>End Date:</t>
  </si>
  <si>
    <t>03/06/2025</t>
  </si>
  <si>
    <t>Report Run Date:</t>
  </si>
  <si>
    <t>03/07/2025</t>
  </si>
  <si>
    <t>Division</t>
  </si>
  <si>
    <t>Current And Future Inventory</t>
  </si>
  <si>
    <t>Current And History Sales Comparison</t>
  </si>
  <si>
    <t>ASHFURNDS</t>
  </si>
  <si>
    <t>ROOMECOM</t>
  </si>
  <si>
    <t>ZOLA</t>
  </si>
  <si>
    <t>AMERSIGNDS</t>
  </si>
  <si>
    <t>LAMPDS</t>
  </si>
  <si>
    <t>Current Time Range</t>
  </si>
  <si>
    <t>Compare Time Range</t>
  </si>
  <si>
    <t>Sales Qty Change%</t>
  </si>
  <si>
    <t>Sales Amount Change%</t>
  </si>
  <si>
    <t>SKU Count Change%</t>
  </si>
  <si>
    <t>SKU Productivity Change%</t>
  </si>
  <si>
    <t>Total Available Inventory</t>
  </si>
  <si>
    <t>Weeks of Supply</t>
  </si>
  <si>
    <t xml:space="preserve">Total Incoming  Qty (20 Weeks)</t>
  </si>
  <si>
    <t>Avg In-Stock%</t>
  </si>
  <si>
    <t>Consignment Inventory</t>
  </si>
  <si>
    <t>Consignment Weeks of Supply</t>
  </si>
  <si>
    <t>Consignment Total Incoming Qty (20 Weeks)</t>
  </si>
  <si>
    <t>Consignment Avg In-Stock%</t>
  </si>
  <si>
    <t>Sales Qty Total</t>
  </si>
  <si>
    <t>Sales Amount Total</t>
  </si>
  <si>
    <t>SKU Count</t>
  </si>
  <si>
    <t>SKU Productivity</t>
  </si>
  <si>
    <t>Sales Qty</t>
  </si>
  <si>
    <t>Sales Amount</t>
  </si>
  <si>
    <t>ADUL</t>
  </si>
  <si>
    <t>APL</t>
  </si>
  <si>
    <t>ART</t>
  </si>
  <si>
    <t>BASI</t>
  </si>
  <si>
    <t>BATH</t>
  </si>
  <si>
    <t>BLK</t>
  </si>
  <si>
    <t>FUO</t>
  </si>
  <si>
    <t>FUR</t>
  </si>
  <si>
    <t>LGT</t>
  </si>
  <si>
    <t>PET</t>
  </si>
  <si>
    <t>PETB</t>
  </si>
  <si>
    <t>RUG</t>
  </si>
  <si>
    <t>SHET</t>
  </si>
  <si>
    <t>TOWL</t>
  </si>
  <si>
    <t>WIN</t>
  </si>
  <si>
    <t>YOUT</t>
  </si>
  <si>
    <t>Grand Total</t>
  </si>
</sst>
</file>

<file path=xl/styles.xml><?xml version="1.0" encoding="utf-8"?>
<styleSheet xmlns="http://schemas.openxmlformats.org/spreadsheetml/2006/main">
  <numFmts count="2">
    <numFmt numFmtId="164" formatCode="#0.00%"/>
    <numFmt numFmtId="165" formatCode="$#,##0.00"/>
  </numFmts>
  <fonts count="5">
    <font>
      <sz val="11"/>
      <name val="Calibri"/>
    </font>
    <font>
      <sz val="10"/>
      <name val="Calibri"/>
    </font>
    <font>
      <sz val="10"/>
      <color rgb="FFFFFFFF" tint="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9">
    <border>
      <left/>
      <right/>
      <top/>
      <bottom/>
      <diagonal/>
    </border>
    <border>
      <left/>
      <right/>
      <top style="thin"/>
      <bottom/>
      <diagonal/>
    </border>
    <border>
      <left style="thin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thin"/>
      <top style="thin"/>
      <bottom/>
      <diagonal/>
    </border>
    <border>
      <left/>
      <right/>
      <top style="thin"/>
      <bottom style="thin"/>
      <diagonal/>
    </border>
    <border>
      <left style="thin"/>
      <right/>
      <top style="thin"/>
      <bottom style="thin"/>
      <diagonal/>
    </border>
    <border>
      <left style="thin"/>
      <right style="thin"/>
      <top style="thin"/>
      <bottom style="thin"/>
      <diagonal/>
    </border>
    <border>
      <left/>
      <right style="thin"/>
      <top style="thin"/>
      <bottom style="thin"/>
      <diagonal/>
    </border>
  </borders>
  <cellStyleXfs count="1">
    <xf numFmtId="0" fontId="0"/>
  </cellStyleXfs>
  <cellXfs count="20">
    <xf numFmtId="0" applyNumberFormat="1" fontId="0" applyFont="1" xfId="0"/>
    <xf numFmtId="0" applyNumberFormat="1" fontId="1" applyFont="1" xfId="0">
      <alignment wrapText="1"/>
    </xf>
    <xf numFmtId="0" applyNumberFormat="1" fontId="2" applyFont="1" fillId="2" applyFill="1" borderId="3" applyBorder="1" xfId="0">
      <alignment horizontal="center" vertical="center" wrapText="1"/>
    </xf>
    <xf numFmtId="0" applyNumberFormat="1" fontId="2" applyFont="1" fillId="2" applyFill="1" borderId="2" applyBorder="1" xfId="0">
      <alignment horizontal="center" vertical="center" wrapText="1"/>
    </xf>
    <xf numFmtId="0" applyNumberFormat="1" fontId="2" applyFont="1" fillId="2" applyFill="1" borderId="7" applyBorder="1" xfId="0">
      <alignment horizontal="center" vertical="center" wrapText="1"/>
    </xf>
    <xf numFmtId="0" applyNumberFormat="1" fontId="2" applyFont="1" fillId="2" applyFill="1" borderId="1" applyBorder="1" xfId="0">
      <alignment horizontal="center" vertical="center" wrapText="1"/>
    </xf>
    <xf numFmtId="0" applyNumberFormat="1" fontId="2" applyFont="1" fillId="2" applyFill="1" borderId="4" applyBorder="1" xfId="0">
      <alignment horizontal="center" vertical="center" wrapText="1"/>
    </xf>
    <xf numFmtId="0" applyNumberFormat="1" fontId="2" applyFont="1" fillId="2" applyFill="1" borderId="6" applyBorder="1" xfId="0">
      <alignment horizontal="center" vertical="center" wrapText="1"/>
    </xf>
    <xf numFmtId="0" applyNumberFormat="1" fontId="2" applyFont="1" fillId="2" applyFill="1" borderId="5" applyBorder="1" xfId="0">
      <alignment horizontal="center" vertical="center" wrapText="1"/>
    </xf>
    <xf numFmtId="0" applyNumberFormat="1" fontId="2" applyFont="1" fillId="2" applyFill="1" borderId="8" applyBorder="1" xfId="0">
      <alignment horizontal="center" vertical="center" wrapText="1"/>
    </xf>
    <xf numFmtId="0" applyNumberFormat="1" fontId="1" applyFont="1" borderId="7" applyBorder="1" xfId="0">
      <alignment wrapText="1"/>
    </xf>
    <xf numFmtId="3" applyNumberFormat="1" fontId="1" applyFont="1" borderId="7" applyBorder="1" xfId="0">
      <alignment wrapText="1"/>
    </xf>
    <xf numFmtId="164" applyNumberFormat="1" fontId="1" applyFont="1" borderId="7" applyBorder="1" xfId="0">
      <alignment wrapText="1"/>
    </xf>
    <xf numFmtId="165" applyNumberFormat="1" fontId="1" applyFont="1" borderId="7" applyBorder="1" xfId="0">
      <alignment wrapText="1"/>
    </xf>
    <xf numFmtId="4" applyNumberFormat="1" fontId="1" applyFont="1" borderId="7" applyBorder="1" xfId="0">
      <alignment wrapText="1"/>
    </xf>
    <xf numFmtId="3" applyNumberFormat="1" fontId="4" applyFont="1" borderId="7" applyBorder="1" xfId="0">
      <alignment wrapText="1"/>
    </xf>
    <xf numFmtId="164" applyNumberFormat="1" fontId="4" applyFont="1" borderId="7" applyBorder="1" xfId="0">
      <alignment wrapText="1"/>
    </xf>
    <xf numFmtId="165" applyNumberFormat="1" fontId="4" applyFont="1" borderId="7" applyBorder="1" xfId="0">
      <alignment wrapText="1"/>
    </xf>
    <xf numFmtId="4" applyNumberFormat="1" fontId="4" applyFont="1" borderId="7" applyBorder="1" xfId="0">
      <alignment wrapText="1"/>
    </xf>
    <xf numFmtId="0" applyNumberFormat="1" fontId="3" applyFont="1" fillId="2" applyFill="1" borderId="7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BI21"/>
  <sheetViews>
    <sheetView workbookViewId="0" zoomScale="85">
      <pane xSplit="1" ySplit="4" topLeftCell="B5" state="frozen" activePane="bottomRight"/>
      <selection pane="topRight" activeCell="B1" sqref="B1"/>
      <selection pane="bottomLeft" activeCell="A5" sqref="A5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</row>
    <row r="2">
      <c r="A2" s="2" t="s">
        <v>8</v>
      </c>
      <c r="B2" s="3" t="s">
        <v>9</v>
      </c>
      <c r="C2" s="5" t="s">
        <v>9</v>
      </c>
      <c r="D2" s="5" t="s">
        <v>9</v>
      </c>
      <c r="E2" s="5" t="s">
        <v>9</v>
      </c>
      <c r="F2" s="5" t="s">
        <v>9</v>
      </c>
      <c r="G2" s="5" t="s">
        <v>9</v>
      </c>
      <c r="H2" s="5" t="s">
        <v>9</v>
      </c>
      <c r="I2" s="6" t="s">
        <v>9</v>
      </c>
      <c r="J2" s="7" t="s">
        <v>10</v>
      </c>
      <c r="K2" s="8" t="s">
        <v>10</v>
      </c>
      <c r="L2" s="8" t="s">
        <v>10</v>
      </c>
      <c r="M2" s="8" t="s">
        <v>10</v>
      </c>
      <c r="N2" s="8" t="s">
        <v>10</v>
      </c>
      <c r="O2" s="8" t="s">
        <v>10</v>
      </c>
      <c r="P2" s="8" t="s">
        <v>10</v>
      </c>
      <c r="Q2" s="8" t="s">
        <v>10</v>
      </c>
      <c r="R2" s="8" t="s">
        <v>10</v>
      </c>
      <c r="S2" s="8" t="s">
        <v>10</v>
      </c>
      <c r="T2" s="8" t="s">
        <v>10</v>
      </c>
      <c r="U2" s="9" t="s">
        <v>10</v>
      </c>
      <c r="V2" s="7" t="s">
        <v>11</v>
      </c>
      <c r="W2" s="8" t="s">
        <v>11</v>
      </c>
      <c r="X2" s="8" t="s">
        <v>11</v>
      </c>
      <c r="Y2" s="8" t="s">
        <v>11</v>
      </c>
      <c r="Z2" s="8" t="s">
        <v>11</v>
      </c>
      <c r="AA2" s="8" t="s">
        <v>11</v>
      </c>
      <c r="AB2" s="8" t="s">
        <v>11</v>
      </c>
      <c r="AC2" s="9" t="s">
        <v>11</v>
      </c>
      <c r="AD2" s="7" t="s">
        <v>12</v>
      </c>
      <c r="AE2" s="8" t="s">
        <v>12</v>
      </c>
      <c r="AF2" s="8" t="s">
        <v>12</v>
      </c>
      <c r="AG2" s="8" t="s">
        <v>12</v>
      </c>
      <c r="AH2" s="8" t="s">
        <v>12</v>
      </c>
      <c r="AI2" s="8" t="s">
        <v>12</v>
      </c>
      <c r="AJ2" s="8" t="s">
        <v>12</v>
      </c>
      <c r="AK2" s="9" t="s">
        <v>12</v>
      </c>
      <c r="AL2" s="7" t="s">
        <v>13</v>
      </c>
      <c r="AM2" s="8" t="s">
        <v>13</v>
      </c>
      <c r="AN2" s="8" t="s">
        <v>13</v>
      </c>
      <c r="AO2" s="8" t="s">
        <v>13</v>
      </c>
      <c r="AP2" s="8" t="s">
        <v>13</v>
      </c>
      <c r="AQ2" s="8" t="s">
        <v>13</v>
      </c>
      <c r="AR2" s="8" t="s">
        <v>13</v>
      </c>
      <c r="AS2" s="9" t="s">
        <v>13</v>
      </c>
      <c r="AT2" s="7" t="s">
        <v>14</v>
      </c>
      <c r="AU2" s="8" t="s">
        <v>14</v>
      </c>
      <c r="AV2" s="8" t="s">
        <v>14</v>
      </c>
      <c r="AW2" s="8" t="s">
        <v>14</v>
      </c>
      <c r="AX2" s="8" t="s">
        <v>14</v>
      </c>
      <c r="AY2" s="8" t="s">
        <v>14</v>
      </c>
      <c r="AZ2" s="8" t="s">
        <v>14</v>
      </c>
      <c r="BA2" s="9" t="s">
        <v>14</v>
      </c>
      <c r="BB2" s="7" t="s">
        <v>15</v>
      </c>
      <c r="BC2" s="8" t="s">
        <v>15</v>
      </c>
      <c r="BD2" s="8" t="s">
        <v>15</v>
      </c>
      <c r="BE2" s="8" t="s">
        <v>15</v>
      </c>
      <c r="BF2" s="8" t="s">
        <v>15</v>
      </c>
      <c r="BG2" s="8" t="s">
        <v>15</v>
      </c>
      <c r="BH2" s="8" t="s">
        <v>15</v>
      </c>
      <c r="BI2" s="9" t="s">
        <v>15</v>
      </c>
    </row>
    <row r="3">
      <c r="A3" s="4" t="s">
        <v>8</v>
      </c>
      <c r="B3" s="4" t="s">
        <v>9</v>
      </c>
      <c r="C3" s="4" t="s">
        <v>9</v>
      </c>
      <c r="D3" s="4" t="s">
        <v>9</v>
      </c>
      <c r="E3" s="4" t="s">
        <v>9</v>
      </c>
      <c r="F3" s="4" t="s">
        <v>9</v>
      </c>
      <c r="G3" s="4" t="s">
        <v>9</v>
      </c>
      <c r="H3" s="4" t="s">
        <v>9</v>
      </c>
      <c r="I3" s="4" t="s">
        <v>9</v>
      </c>
      <c r="J3" s="4" t="s">
        <v>16</v>
      </c>
      <c r="K3" s="4" t="s">
        <v>16</v>
      </c>
      <c r="L3" s="4" t="s">
        <v>16</v>
      </c>
      <c r="M3" s="4" t="s">
        <v>16</v>
      </c>
      <c r="N3" s="4" t="s">
        <v>17</v>
      </c>
      <c r="O3" s="4" t="s">
        <v>17</v>
      </c>
      <c r="P3" s="4" t="s">
        <v>17</v>
      </c>
      <c r="Q3" s="4" t="s">
        <v>17</v>
      </c>
      <c r="R3" s="4" t="s">
        <v>18</v>
      </c>
      <c r="S3" s="4" t="s">
        <v>19</v>
      </c>
      <c r="T3" s="4" t="s">
        <v>20</v>
      </c>
      <c r="U3" s="4" t="s">
        <v>21</v>
      </c>
      <c r="V3" s="4" t="s">
        <v>16</v>
      </c>
      <c r="W3" s="4" t="s">
        <v>16</v>
      </c>
      <c r="X3" s="4" t="s">
        <v>16</v>
      </c>
      <c r="Y3" s="4" t="s">
        <v>17</v>
      </c>
      <c r="Z3" s="4" t="s">
        <v>17</v>
      </c>
      <c r="AA3" s="4" t="s">
        <v>17</v>
      </c>
      <c r="AB3" s="4" t="s">
        <v>18</v>
      </c>
      <c r="AC3" s="4" t="s">
        <v>19</v>
      </c>
      <c r="AD3" s="4" t="s">
        <v>16</v>
      </c>
      <c r="AE3" s="4" t="s">
        <v>16</v>
      </c>
      <c r="AF3" s="4" t="s">
        <v>16</v>
      </c>
      <c r="AG3" s="4" t="s">
        <v>17</v>
      </c>
      <c r="AH3" s="4" t="s">
        <v>17</v>
      </c>
      <c r="AI3" s="4" t="s">
        <v>17</v>
      </c>
      <c r="AJ3" s="4" t="s">
        <v>18</v>
      </c>
      <c r="AK3" s="4" t="s">
        <v>19</v>
      </c>
      <c r="AL3" s="4" t="s">
        <v>16</v>
      </c>
      <c r="AM3" s="4" t="s">
        <v>16</v>
      </c>
      <c r="AN3" s="4" t="s">
        <v>16</v>
      </c>
      <c r="AO3" s="4" t="s">
        <v>17</v>
      </c>
      <c r="AP3" s="4" t="s">
        <v>17</v>
      </c>
      <c r="AQ3" s="4" t="s">
        <v>17</v>
      </c>
      <c r="AR3" s="4" t="s">
        <v>18</v>
      </c>
      <c r="AS3" s="4" t="s">
        <v>19</v>
      </c>
      <c r="AT3" s="4" t="s">
        <v>16</v>
      </c>
      <c r="AU3" s="4" t="s">
        <v>16</v>
      </c>
      <c r="AV3" s="4" t="s">
        <v>16</v>
      </c>
      <c r="AW3" s="4" t="s">
        <v>17</v>
      </c>
      <c r="AX3" s="4" t="s">
        <v>17</v>
      </c>
      <c r="AY3" s="4" t="s">
        <v>17</v>
      </c>
      <c r="AZ3" s="4" t="s">
        <v>18</v>
      </c>
      <c r="BA3" s="4" t="s">
        <v>19</v>
      </c>
      <c r="BB3" s="4" t="s">
        <v>16</v>
      </c>
      <c r="BC3" s="4" t="s">
        <v>16</v>
      </c>
      <c r="BD3" s="4" t="s">
        <v>16</v>
      </c>
      <c r="BE3" s="4" t="s">
        <v>17</v>
      </c>
      <c r="BF3" s="4" t="s">
        <v>17</v>
      </c>
      <c r="BG3" s="4" t="s">
        <v>17</v>
      </c>
      <c r="BH3" s="4" t="s">
        <v>18</v>
      </c>
      <c r="BI3" s="4" t="s">
        <v>19</v>
      </c>
    </row>
    <row r="4">
      <c r="A4" s="4" t="s">
        <v>8</v>
      </c>
      <c r="B4" s="4" t="s">
        <v>22</v>
      </c>
      <c r="C4" s="4" t="s">
        <v>23</v>
      </c>
      <c r="D4" s="4" t="s">
        <v>24</v>
      </c>
      <c r="E4" s="4" t="s">
        <v>25</v>
      </c>
      <c r="F4" s="4" t="s">
        <v>26</v>
      </c>
      <c r="G4" s="4" t="s">
        <v>27</v>
      </c>
      <c r="H4" s="4" t="s">
        <v>28</v>
      </c>
      <c r="I4" s="4" t="s">
        <v>29</v>
      </c>
      <c r="J4" s="4" t="s">
        <v>30</v>
      </c>
      <c r="K4" s="4" t="s">
        <v>31</v>
      </c>
      <c r="L4" s="4" t="s">
        <v>32</v>
      </c>
      <c r="M4" s="4" t="s">
        <v>33</v>
      </c>
      <c r="N4" s="4" t="s">
        <v>30</v>
      </c>
      <c r="O4" s="4" t="s">
        <v>31</v>
      </c>
      <c r="P4" s="4" t="s">
        <v>32</v>
      </c>
      <c r="Q4" s="4" t="s">
        <v>33</v>
      </c>
      <c r="R4" s="4" t="s">
        <v>18</v>
      </c>
      <c r="S4" s="4" t="s">
        <v>19</v>
      </c>
      <c r="T4" s="4" t="s">
        <v>20</v>
      </c>
      <c r="U4" s="4" t="s">
        <v>21</v>
      </c>
      <c r="V4" s="4" t="s">
        <v>34</v>
      </c>
      <c r="W4" s="4" t="s">
        <v>35</v>
      </c>
      <c r="X4" s="4" t="s">
        <v>32</v>
      </c>
      <c r="Y4" s="4" t="s">
        <v>34</v>
      </c>
      <c r="Z4" s="4" t="s">
        <v>35</v>
      </c>
      <c r="AA4" s="4" t="s">
        <v>32</v>
      </c>
      <c r="AB4" s="4" t="s">
        <v>18</v>
      </c>
      <c r="AC4" s="4" t="s">
        <v>19</v>
      </c>
      <c r="AD4" s="4" t="s">
        <v>34</v>
      </c>
      <c r="AE4" s="4" t="s">
        <v>35</v>
      </c>
      <c r="AF4" s="4" t="s">
        <v>32</v>
      </c>
      <c r="AG4" s="4" t="s">
        <v>34</v>
      </c>
      <c r="AH4" s="4" t="s">
        <v>35</v>
      </c>
      <c r="AI4" s="4" t="s">
        <v>32</v>
      </c>
      <c r="AJ4" s="4" t="s">
        <v>18</v>
      </c>
      <c r="AK4" s="4" t="s">
        <v>19</v>
      </c>
      <c r="AL4" s="4" t="s">
        <v>34</v>
      </c>
      <c r="AM4" s="4" t="s">
        <v>35</v>
      </c>
      <c r="AN4" s="4" t="s">
        <v>32</v>
      </c>
      <c r="AO4" s="4" t="s">
        <v>34</v>
      </c>
      <c r="AP4" s="4" t="s">
        <v>35</v>
      </c>
      <c r="AQ4" s="4" t="s">
        <v>32</v>
      </c>
      <c r="AR4" s="4" t="s">
        <v>18</v>
      </c>
      <c r="AS4" s="4" t="s">
        <v>19</v>
      </c>
      <c r="AT4" s="4" t="s">
        <v>34</v>
      </c>
      <c r="AU4" s="4" t="s">
        <v>35</v>
      </c>
      <c r="AV4" s="4" t="s">
        <v>32</v>
      </c>
      <c r="AW4" s="4" t="s">
        <v>34</v>
      </c>
      <c r="AX4" s="4" t="s">
        <v>35</v>
      </c>
      <c r="AY4" s="4" t="s">
        <v>32</v>
      </c>
      <c r="AZ4" s="4" t="s">
        <v>18</v>
      </c>
      <c r="BA4" s="4" t="s">
        <v>19</v>
      </c>
      <c r="BB4" s="4" t="s">
        <v>34</v>
      </c>
      <c r="BC4" s="4" t="s">
        <v>35</v>
      </c>
      <c r="BD4" s="4" t="s">
        <v>32</v>
      </c>
      <c r="BE4" s="4" t="s">
        <v>34</v>
      </c>
      <c r="BF4" s="4" t="s">
        <v>35</v>
      </c>
      <c r="BG4" s="4" t="s">
        <v>32</v>
      </c>
      <c r="BH4" s="4" t="s">
        <v>18</v>
      </c>
      <c r="BI4" s="4" t="s">
        <v>19</v>
      </c>
    </row>
    <row r="5">
      <c r="A5" s="10" t="s">
        <v>36</v>
      </c>
      <c r="B5" s="11">
        <v>806760</v>
      </c>
      <c r="C5" s="11">
        <f>=ROUNDDOWN(38.1690440706834,0)</f>
      </c>
      <c r="D5" s="11">
        <v>222219</v>
      </c>
      <c r="E5" s="12">
        <v>0.9621</v>
      </c>
      <c r="F5" s="11"/>
      <c r="G5" s="11">
        <f>=ROUNDDOWN({0},0)</f>
      </c>
      <c r="H5" s="11"/>
      <c r="I5" s="12">
        <v>0.4</v>
      </c>
      <c r="J5" s="11">
        <v>206</v>
      </c>
      <c r="K5" s="13">
        <v>12403.46</v>
      </c>
      <c r="L5" s="11">
        <v>1904</v>
      </c>
      <c r="M5" s="14">
        <v>6.51</v>
      </c>
      <c r="N5" s="11"/>
      <c r="O5" s="13"/>
      <c r="P5" s="11"/>
      <c r="Q5" s="14"/>
      <c r="R5" s="12"/>
      <c r="S5" s="12"/>
      <c r="T5" s="12"/>
      <c r="U5" s="12"/>
      <c r="V5" s="11">
        <v>155</v>
      </c>
      <c r="W5" s="13">
        <v>8756.93</v>
      </c>
      <c r="X5" s="11">
        <v>529</v>
      </c>
      <c r="Y5" s="11"/>
      <c r="Z5" s="13"/>
      <c r="AA5" s="11"/>
      <c r="AB5" s="12"/>
      <c r="AC5" s="12"/>
      <c r="AD5" s="11">
        <v>24</v>
      </c>
      <c r="AE5" s="13">
        <v>1782.77</v>
      </c>
      <c r="AF5" s="11">
        <v>652</v>
      </c>
      <c r="AG5" s="11"/>
      <c r="AH5" s="13"/>
      <c r="AI5" s="11"/>
      <c r="AJ5" s="12"/>
      <c r="AK5" s="12"/>
      <c r="AL5" s="11">
        <v>12</v>
      </c>
      <c r="AM5" s="13">
        <v>749.44</v>
      </c>
      <c r="AN5" s="11">
        <v>213</v>
      </c>
      <c r="AO5" s="11"/>
      <c r="AP5" s="13"/>
      <c r="AQ5" s="11"/>
      <c r="AR5" s="12"/>
      <c r="AS5" s="12"/>
      <c r="AT5" s="11">
        <v>9</v>
      </c>
      <c r="AU5" s="13">
        <v>715.05</v>
      </c>
      <c r="AV5" s="11">
        <v>302</v>
      </c>
      <c r="AW5" s="11"/>
      <c r="AX5" s="13"/>
      <c r="AY5" s="11"/>
      <c r="AZ5" s="12"/>
      <c r="BA5" s="12"/>
      <c r="BB5" s="11">
        <v>6</v>
      </c>
      <c r="BC5" s="13">
        <v>399.27</v>
      </c>
      <c r="BD5" s="11">
        <v>181</v>
      </c>
      <c r="BE5" s="11"/>
      <c r="BF5" s="13"/>
      <c r="BG5" s="11"/>
      <c r="BH5" s="12"/>
      <c r="BI5" s="12"/>
    </row>
    <row r="6">
      <c r="A6" s="10" t="s">
        <v>37</v>
      </c>
      <c r="B6" s="11">
        <v>274</v>
      </c>
      <c r="C6" s="11">
        <f>=ROUNDDOWN(65.2380952380952,0)</f>
      </c>
      <c r="D6" s="11"/>
      <c r="E6" s="12"/>
      <c r="F6" s="11"/>
      <c r="G6" s="11">
        <f>=ROUNDDOWN({0},0)</f>
      </c>
      <c r="H6" s="11"/>
      <c r="I6" s="12"/>
      <c r="J6" s="11"/>
      <c r="K6" s="13"/>
      <c r="L6" s="11">
        <v>12</v>
      </c>
      <c r="M6" s="14"/>
      <c r="N6" s="11"/>
      <c r="O6" s="13"/>
      <c r="P6" s="11"/>
      <c r="Q6" s="14"/>
      <c r="R6" s="12"/>
      <c r="S6" s="12"/>
      <c r="T6" s="12"/>
      <c r="U6" s="12"/>
      <c r="V6" s="11"/>
      <c r="W6" s="13"/>
      <c r="X6" s="11"/>
      <c r="Y6" s="11"/>
      <c r="Z6" s="13"/>
      <c r="AA6" s="11"/>
      <c r="AB6" s="12"/>
      <c r="AC6" s="12"/>
      <c r="AD6" s="11"/>
      <c r="AE6" s="13"/>
      <c r="AF6" s="11"/>
      <c r="AG6" s="11"/>
      <c r="AH6" s="13"/>
      <c r="AI6" s="11"/>
      <c r="AJ6" s="12"/>
      <c r="AK6" s="12"/>
      <c r="AL6" s="11"/>
      <c r="AM6" s="13"/>
      <c r="AN6" s="11"/>
      <c r="AO6" s="11"/>
      <c r="AP6" s="13"/>
      <c r="AQ6" s="11"/>
      <c r="AR6" s="12"/>
      <c r="AS6" s="12"/>
      <c r="AT6" s="11"/>
      <c r="AU6" s="13"/>
      <c r="AV6" s="11"/>
      <c r="AW6" s="11"/>
      <c r="AX6" s="13"/>
      <c r="AY6" s="11"/>
      <c r="AZ6" s="12"/>
      <c r="BA6" s="12"/>
      <c r="BB6" s="11"/>
      <c r="BC6" s="13"/>
      <c r="BD6" s="11"/>
      <c r="BE6" s="11"/>
      <c r="BF6" s="13"/>
      <c r="BG6" s="11"/>
      <c r="BH6" s="12"/>
      <c r="BI6" s="12"/>
    </row>
    <row r="7">
      <c r="A7" s="10" t="s">
        <v>38</v>
      </c>
      <c r="B7" s="11">
        <v>20032</v>
      </c>
      <c r="C7" s="11">
        <f>=ROUNDDOWN(18.0728978708048,0)</f>
      </c>
      <c r="D7" s="11">
        <v>24575</v>
      </c>
      <c r="E7" s="12">
        <v>0.9151</v>
      </c>
      <c r="F7" s="11"/>
      <c r="G7" s="11">
        <f>=ROUNDDOWN({0},0)</f>
      </c>
      <c r="H7" s="11"/>
      <c r="I7" s="12"/>
      <c r="J7" s="11">
        <v>54</v>
      </c>
      <c r="K7" s="13">
        <v>2764.66</v>
      </c>
      <c r="L7" s="11">
        <v>166</v>
      </c>
      <c r="M7" s="14">
        <v>16.65</v>
      </c>
      <c r="N7" s="11"/>
      <c r="O7" s="13"/>
      <c r="P7" s="11"/>
      <c r="Q7" s="14"/>
      <c r="R7" s="12"/>
      <c r="S7" s="12"/>
      <c r="T7" s="12"/>
      <c r="U7" s="12"/>
      <c r="V7" s="11">
        <v>10</v>
      </c>
      <c r="W7" s="13">
        <v>396.35</v>
      </c>
      <c r="X7" s="11">
        <v>90</v>
      </c>
      <c r="Y7" s="11"/>
      <c r="Z7" s="13"/>
      <c r="AA7" s="11"/>
      <c r="AB7" s="12"/>
      <c r="AC7" s="12"/>
      <c r="AD7" s="11">
        <v>19</v>
      </c>
      <c r="AE7" s="13">
        <v>916.47</v>
      </c>
      <c r="AF7" s="11">
        <v>139</v>
      </c>
      <c r="AG7" s="11"/>
      <c r="AH7" s="13"/>
      <c r="AI7" s="11"/>
      <c r="AJ7" s="12"/>
      <c r="AK7" s="12"/>
      <c r="AL7" s="11">
        <v>2</v>
      </c>
      <c r="AM7" s="13">
        <v>95.93</v>
      </c>
      <c r="AN7" s="11">
        <v>52</v>
      </c>
      <c r="AO7" s="11"/>
      <c r="AP7" s="13"/>
      <c r="AQ7" s="11"/>
      <c r="AR7" s="12"/>
      <c r="AS7" s="12"/>
      <c r="AT7" s="11">
        <v>14</v>
      </c>
      <c r="AU7" s="13">
        <v>837.36</v>
      </c>
      <c r="AV7" s="11">
        <v>91</v>
      </c>
      <c r="AW7" s="11"/>
      <c r="AX7" s="13"/>
      <c r="AY7" s="11"/>
      <c r="AZ7" s="12"/>
      <c r="BA7" s="12"/>
      <c r="BB7" s="11">
        <v>9</v>
      </c>
      <c r="BC7" s="13">
        <v>518.55</v>
      </c>
      <c r="BD7" s="11">
        <v>138</v>
      </c>
      <c r="BE7" s="11"/>
      <c r="BF7" s="13"/>
      <c r="BG7" s="11"/>
      <c r="BH7" s="12"/>
      <c r="BI7" s="12"/>
    </row>
    <row r="8">
      <c r="A8" s="10" t="s">
        <v>39</v>
      </c>
      <c r="B8" s="11">
        <v>116036</v>
      </c>
      <c r="C8" s="11">
        <f>=ROUNDDOWN(19.9655872535187,0)</f>
      </c>
      <c r="D8" s="11">
        <v>113943</v>
      </c>
      <c r="E8" s="12">
        <v>0.9727</v>
      </c>
      <c r="F8" s="11"/>
      <c r="G8" s="11">
        <f>=ROUNDDOWN({0},0)</f>
      </c>
      <c r="H8" s="11"/>
      <c r="I8" s="12"/>
      <c r="J8" s="11">
        <v>13</v>
      </c>
      <c r="K8" s="13">
        <v>575.55</v>
      </c>
      <c r="L8" s="11">
        <v>260</v>
      </c>
      <c r="M8" s="14">
        <v>2.21</v>
      </c>
      <c r="N8" s="11"/>
      <c r="O8" s="13"/>
      <c r="P8" s="11"/>
      <c r="Q8" s="14"/>
      <c r="R8" s="12"/>
      <c r="S8" s="12"/>
      <c r="T8" s="12"/>
      <c r="U8" s="12"/>
      <c r="V8" s="11"/>
      <c r="W8" s="13"/>
      <c r="X8" s="11"/>
      <c r="Y8" s="11"/>
      <c r="Z8" s="13"/>
      <c r="AA8" s="11"/>
      <c r="AB8" s="12"/>
      <c r="AC8" s="12"/>
      <c r="AD8" s="11"/>
      <c r="AE8" s="13"/>
      <c r="AF8" s="11"/>
      <c r="AG8" s="11"/>
      <c r="AH8" s="13"/>
      <c r="AI8" s="11"/>
      <c r="AJ8" s="12"/>
      <c r="AK8" s="12"/>
      <c r="AL8" s="11">
        <v>13</v>
      </c>
      <c r="AM8" s="13">
        <v>575.55</v>
      </c>
      <c r="AN8" s="11">
        <v>69</v>
      </c>
      <c r="AO8" s="11"/>
      <c r="AP8" s="13"/>
      <c r="AQ8" s="11"/>
      <c r="AR8" s="12"/>
      <c r="AS8" s="12"/>
      <c r="AT8" s="11"/>
      <c r="AU8" s="13"/>
      <c r="AV8" s="11">
        <v>2</v>
      </c>
      <c r="AW8" s="11"/>
      <c r="AX8" s="13"/>
      <c r="AY8" s="11"/>
      <c r="AZ8" s="12"/>
      <c r="BA8" s="12"/>
      <c r="BB8" s="11"/>
      <c r="BC8" s="13"/>
      <c r="BD8" s="11"/>
      <c r="BE8" s="11"/>
      <c r="BF8" s="13"/>
      <c r="BG8" s="11"/>
      <c r="BH8" s="12"/>
      <c r="BI8" s="12"/>
    </row>
    <row r="9">
      <c r="A9" s="10" t="s">
        <v>40</v>
      </c>
      <c r="B9" s="11">
        <v>209763</v>
      </c>
      <c r="C9" s="11">
        <f>=ROUNDDOWN(25.6672458518917,0)</f>
      </c>
      <c r="D9" s="11">
        <v>182607</v>
      </c>
      <c r="E9" s="12">
        <v>0.9963</v>
      </c>
      <c r="F9" s="11"/>
      <c r="G9" s="11">
        <f>=ROUNDDOWN({0},0)</f>
      </c>
      <c r="H9" s="11"/>
      <c r="I9" s="12"/>
      <c r="J9" s="11">
        <v>20</v>
      </c>
      <c r="K9" s="13">
        <v>448.65</v>
      </c>
      <c r="L9" s="11">
        <v>287</v>
      </c>
      <c r="M9" s="14">
        <v>1.56</v>
      </c>
      <c r="N9" s="11"/>
      <c r="O9" s="13"/>
      <c r="P9" s="11"/>
      <c r="Q9" s="14"/>
      <c r="R9" s="12"/>
      <c r="S9" s="12"/>
      <c r="T9" s="12"/>
      <c r="U9" s="12"/>
      <c r="V9" s="11"/>
      <c r="W9" s="13"/>
      <c r="X9" s="11"/>
      <c r="Y9" s="11"/>
      <c r="Z9" s="13"/>
      <c r="AA9" s="11"/>
      <c r="AB9" s="12"/>
      <c r="AC9" s="12"/>
      <c r="AD9" s="11"/>
      <c r="AE9" s="13"/>
      <c r="AF9" s="11"/>
      <c r="AG9" s="11"/>
      <c r="AH9" s="13"/>
      <c r="AI9" s="11"/>
      <c r="AJ9" s="12"/>
      <c r="AK9" s="12"/>
      <c r="AL9" s="11">
        <v>20</v>
      </c>
      <c r="AM9" s="13">
        <v>448.65</v>
      </c>
      <c r="AN9" s="11">
        <v>88</v>
      </c>
      <c r="AO9" s="11"/>
      <c r="AP9" s="13"/>
      <c r="AQ9" s="11"/>
      <c r="AR9" s="12"/>
      <c r="AS9" s="12"/>
      <c r="AT9" s="11"/>
      <c r="AU9" s="13"/>
      <c r="AV9" s="11"/>
      <c r="AW9" s="11"/>
      <c r="AX9" s="13"/>
      <c r="AY9" s="11"/>
      <c r="AZ9" s="12"/>
      <c r="BA9" s="12"/>
      <c r="BB9" s="11"/>
      <c r="BC9" s="13"/>
      <c r="BD9" s="11"/>
      <c r="BE9" s="11"/>
      <c r="BF9" s="13"/>
      <c r="BG9" s="11"/>
      <c r="BH9" s="12"/>
      <c r="BI9" s="12"/>
    </row>
    <row r="10">
      <c r="A10" s="10" t="s">
        <v>41</v>
      </c>
      <c r="B10" s="11">
        <v>505426</v>
      </c>
      <c r="C10" s="11">
        <f>=ROUNDDOWN(33.4196884339707,0)</f>
      </c>
      <c r="D10" s="11">
        <v>169499</v>
      </c>
      <c r="E10" s="12">
        <v>0.9133</v>
      </c>
      <c r="F10" s="11"/>
      <c r="G10" s="11">
        <f>=ROUNDDOWN({0},0)</f>
      </c>
      <c r="H10" s="11"/>
      <c r="I10" s="12"/>
      <c r="J10" s="11">
        <v>125</v>
      </c>
      <c r="K10" s="13">
        <v>4431.14</v>
      </c>
      <c r="L10" s="11">
        <v>1136</v>
      </c>
      <c r="M10" s="14">
        <v>3.9</v>
      </c>
      <c r="N10" s="11"/>
      <c r="O10" s="13"/>
      <c r="P10" s="11"/>
      <c r="Q10" s="14"/>
      <c r="R10" s="12"/>
      <c r="S10" s="12"/>
      <c r="T10" s="12"/>
      <c r="U10" s="12"/>
      <c r="V10" s="11">
        <v>69</v>
      </c>
      <c r="W10" s="13">
        <v>2477.74</v>
      </c>
      <c r="X10" s="11">
        <v>416</v>
      </c>
      <c r="Y10" s="11"/>
      <c r="Z10" s="13"/>
      <c r="AA10" s="11"/>
      <c r="AB10" s="12"/>
      <c r="AC10" s="12"/>
      <c r="AD10" s="11">
        <v>2</v>
      </c>
      <c r="AE10" s="13">
        <v>35.7</v>
      </c>
      <c r="AF10" s="11">
        <v>20</v>
      </c>
      <c r="AG10" s="11"/>
      <c r="AH10" s="13"/>
      <c r="AI10" s="11"/>
      <c r="AJ10" s="12"/>
      <c r="AK10" s="12"/>
      <c r="AL10" s="11">
        <v>51</v>
      </c>
      <c r="AM10" s="13">
        <v>1835.78</v>
      </c>
      <c r="AN10" s="11">
        <v>112</v>
      </c>
      <c r="AO10" s="11"/>
      <c r="AP10" s="13"/>
      <c r="AQ10" s="11"/>
      <c r="AR10" s="12"/>
      <c r="AS10" s="12"/>
      <c r="AT10" s="11">
        <v>3</v>
      </c>
      <c r="AU10" s="13">
        <v>81.92</v>
      </c>
      <c r="AV10" s="11">
        <v>6</v>
      </c>
      <c r="AW10" s="11"/>
      <c r="AX10" s="13"/>
      <c r="AY10" s="11"/>
      <c r="AZ10" s="12"/>
      <c r="BA10" s="12"/>
      <c r="BB10" s="11"/>
      <c r="BC10" s="13"/>
      <c r="BD10" s="11"/>
      <c r="BE10" s="11"/>
      <c r="BF10" s="13"/>
      <c r="BG10" s="11"/>
      <c r="BH10" s="12"/>
      <c r="BI10" s="12"/>
    </row>
    <row r="11">
      <c r="A11" s="10" t="s">
        <v>42</v>
      </c>
      <c r="B11" s="11">
        <v>1783</v>
      </c>
      <c r="C11" s="11">
        <f>=ROUNDDOWN({0},0)</f>
      </c>
      <c r="D11" s="11"/>
      <c r="E11" s="12">
        <v>0.9565</v>
      </c>
      <c r="F11" s="11"/>
      <c r="G11" s="11">
        <f>=ROUNDDOWN({0},0)</f>
      </c>
      <c r="H11" s="11"/>
      <c r="I11" s="12"/>
      <c r="J11" s="11"/>
      <c r="K11" s="13"/>
      <c r="L11" s="11">
        <v>30</v>
      </c>
      <c r="M11" s="14"/>
      <c r="N11" s="11"/>
      <c r="O11" s="13"/>
      <c r="P11" s="11"/>
      <c r="Q11" s="14"/>
      <c r="R11" s="12"/>
      <c r="S11" s="12"/>
      <c r="T11" s="12"/>
      <c r="U11" s="12"/>
      <c r="V11" s="11"/>
      <c r="W11" s="13"/>
      <c r="X11" s="11"/>
      <c r="Y11" s="11"/>
      <c r="Z11" s="13"/>
      <c r="AA11" s="11"/>
      <c r="AB11" s="12"/>
      <c r="AC11" s="12"/>
      <c r="AD11" s="11"/>
      <c r="AE11" s="13"/>
      <c r="AF11" s="11">
        <v>23</v>
      </c>
      <c r="AG11" s="11"/>
      <c r="AH11" s="13"/>
      <c r="AI11" s="11"/>
      <c r="AJ11" s="12"/>
      <c r="AK11" s="12"/>
      <c r="AL11" s="11"/>
      <c r="AM11" s="13"/>
      <c r="AN11" s="11"/>
      <c r="AO11" s="11"/>
      <c r="AP11" s="13"/>
      <c r="AQ11" s="11"/>
      <c r="AR11" s="12"/>
      <c r="AS11" s="12"/>
      <c r="AT11" s="11"/>
      <c r="AU11" s="13"/>
      <c r="AV11" s="11"/>
      <c r="AW11" s="11"/>
      <c r="AX11" s="13"/>
      <c r="AY11" s="11"/>
      <c r="AZ11" s="12"/>
      <c r="BA11" s="12"/>
      <c r="BB11" s="11"/>
      <c r="BC11" s="13"/>
      <c r="BD11" s="11"/>
      <c r="BE11" s="11"/>
      <c r="BF11" s="13"/>
      <c r="BG11" s="11"/>
      <c r="BH11" s="12"/>
      <c r="BI11" s="12"/>
    </row>
    <row r="12">
      <c r="A12" s="10" t="s">
        <v>43</v>
      </c>
      <c r="B12" s="11">
        <v>95435</v>
      </c>
      <c r="C12" s="11">
        <f>=ROUNDDOWN(23.1055103621925,0)</f>
      </c>
      <c r="D12" s="11">
        <v>66232</v>
      </c>
      <c r="E12" s="12">
        <v>0.9139</v>
      </c>
      <c r="F12" s="11"/>
      <c r="G12" s="11">
        <f>=ROUNDDOWN({0},0)</f>
      </c>
      <c r="H12" s="11">
        <v>8517</v>
      </c>
      <c r="I12" s="12">
        <v>0.8805</v>
      </c>
      <c r="J12" s="11">
        <v>381</v>
      </c>
      <c r="K12" s="13">
        <v>64706.44</v>
      </c>
      <c r="L12" s="11">
        <v>516</v>
      </c>
      <c r="M12" s="14">
        <v>125.4</v>
      </c>
      <c r="N12" s="11"/>
      <c r="O12" s="13"/>
      <c r="P12" s="11"/>
      <c r="Q12" s="14"/>
      <c r="R12" s="12"/>
      <c r="S12" s="12"/>
      <c r="T12" s="12"/>
      <c r="U12" s="12"/>
      <c r="V12" s="11">
        <v>282</v>
      </c>
      <c r="W12" s="13">
        <v>51532.89</v>
      </c>
      <c r="X12" s="11">
        <v>193</v>
      </c>
      <c r="Y12" s="11"/>
      <c r="Z12" s="13"/>
      <c r="AA12" s="11"/>
      <c r="AB12" s="12"/>
      <c r="AC12" s="12"/>
      <c r="AD12" s="11">
        <v>52</v>
      </c>
      <c r="AE12" s="13">
        <v>7264.86</v>
      </c>
      <c r="AF12" s="11">
        <v>291</v>
      </c>
      <c r="AG12" s="11"/>
      <c r="AH12" s="13"/>
      <c r="AI12" s="11"/>
      <c r="AJ12" s="12"/>
      <c r="AK12" s="12"/>
      <c r="AL12" s="11">
        <v>10</v>
      </c>
      <c r="AM12" s="13">
        <v>927.46</v>
      </c>
      <c r="AN12" s="11">
        <v>174</v>
      </c>
      <c r="AO12" s="11"/>
      <c r="AP12" s="13"/>
      <c r="AQ12" s="11"/>
      <c r="AR12" s="12"/>
      <c r="AS12" s="12"/>
      <c r="AT12" s="11">
        <v>24</v>
      </c>
      <c r="AU12" s="13">
        <v>2762.9</v>
      </c>
      <c r="AV12" s="11">
        <v>276</v>
      </c>
      <c r="AW12" s="11"/>
      <c r="AX12" s="13"/>
      <c r="AY12" s="11"/>
      <c r="AZ12" s="12"/>
      <c r="BA12" s="12"/>
      <c r="BB12" s="11">
        <v>13</v>
      </c>
      <c r="BC12" s="13">
        <v>2218.33</v>
      </c>
      <c r="BD12" s="11">
        <v>372</v>
      </c>
      <c r="BE12" s="11"/>
      <c r="BF12" s="13"/>
      <c r="BG12" s="11"/>
      <c r="BH12" s="12"/>
      <c r="BI12" s="12"/>
    </row>
    <row r="13">
      <c r="A13" s="10" t="s">
        <v>44</v>
      </c>
      <c r="B13" s="11">
        <v>14420</v>
      </c>
      <c r="C13" s="11">
        <f>=ROUNDDOWN(34.3169919086149,0)</f>
      </c>
      <c r="D13" s="11">
        <v>7074</v>
      </c>
      <c r="E13" s="12">
        <v>0.963</v>
      </c>
      <c r="F13" s="11"/>
      <c r="G13" s="11">
        <f>=ROUNDDOWN({0},0)</f>
      </c>
      <c r="H13" s="11"/>
      <c r="I13" s="12"/>
      <c r="J13" s="11">
        <v>36</v>
      </c>
      <c r="K13" s="13">
        <v>2984.98</v>
      </c>
      <c r="L13" s="11">
        <v>134</v>
      </c>
      <c r="M13" s="14">
        <v>22.28</v>
      </c>
      <c r="N13" s="11"/>
      <c r="O13" s="13"/>
      <c r="P13" s="11"/>
      <c r="Q13" s="14"/>
      <c r="R13" s="12"/>
      <c r="S13" s="12"/>
      <c r="T13" s="12"/>
      <c r="U13" s="12"/>
      <c r="V13" s="11">
        <v>2</v>
      </c>
      <c r="W13" s="13">
        <v>174.88</v>
      </c>
      <c r="X13" s="11">
        <v>9</v>
      </c>
      <c r="Y13" s="11"/>
      <c r="Z13" s="13"/>
      <c r="AA13" s="11"/>
      <c r="AB13" s="12"/>
      <c r="AC13" s="12"/>
      <c r="AD13" s="11">
        <v>9</v>
      </c>
      <c r="AE13" s="13">
        <v>558.06</v>
      </c>
      <c r="AF13" s="11">
        <v>83</v>
      </c>
      <c r="AG13" s="11"/>
      <c r="AH13" s="13"/>
      <c r="AI13" s="11"/>
      <c r="AJ13" s="12"/>
      <c r="AK13" s="12"/>
      <c r="AL13" s="11">
        <v>2</v>
      </c>
      <c r="AM13" s="13">
        <v>123.37</v>
      </c>
      <c r="AN13" s="11">
        <v>55</v>
      </c>
      <c r="AO13" s="11"/>
      <c r="AP13" s="13"/>
      <c r="AQ13" s="11"/>
      <c r="AR13" s="12"/>
      <c r="AS13" s="12"/>
      <c r="AT13" s="11">
        <v>11</v>
      </c>
      <c r="AU13" s="13">
        <v>892.93</v>
      </c>
      <c r="AV13" s="11">
        <v>73</v>
      </c>
      <c r="AW13" s="11"/>
      <c r="AX13" s="13"/>
      <c r="AY13" s="11"/>
      <c r="AZ13" s="12"/>
      <c r="BA13" s="12"/>
      <c r="BB13" s="11">
        <v>12</v>
      </c>
      <c r="BC13" s="13">
        <v>1235.74</v>
      </c>
      <c r="BD13" s="11">
        <v>24</v>
      </c>
      <c r="BE13" s="11"/>
      <c r="BF13" s="13"/>
      <c r="BG13" s="11"/>
      <c r="BH13" s="12"/>
      <c r="BI13" s="12"/>
    </row>
    <row r="14">
      <c r="A14" s="10" t="s">
        <v>45</v>
      </c>
      <c r="B14" s="11">
        <v>5991</v>
      </c>
      <c r="C14" s="11">
        <f>=ROUNDDOWN(101.370558375635,0)</f>
      </c>
      <c r="D14" s="11"/>
      <c r="E14" s="12">
        <v>1</v>
      </c>
      <c r="F14" s="11"/>
      <c r="G14" s="11">
        <f>=ROUNDDOWN({0},0)</f>
      </c>
      <c r="H14" s="11"/>
      <c r="I14" s="12"/>
      <c r="J14" s="11"/>
      <c r="K14" s="13"/>
      <c r="L14" s="11">
        <v>22</v>
      </c>
      <c r="M14" s="14"/>
      <c r="N14" s="11"/>
      <c r="O14" s="13"/>
      <c r="P14" s="11"/>
      <c r="Q14" s="14"/>
      <c r="R14" s="12"/>
      <c r="S14" s="12"/>
      <c r="T14" s="12"/>
      <c r="U14" s="12"/>
      <c r="V14" s="11"/>
      <c r="W14" s="13"/>
      <c r="X14" s="11"/>
      <c r="Y14" s="11"/>
      <c r="Z14" s="13"/>
      <c r="AA14" s="11"/>
      <c r="AB14" s="12"/>
      <c r="AC14" s="12"/>
      <c r="AD14" s="11"/>
      <c r="AE14" s="13"/>
      <c r="AF14" s="11"/>
      <c r="AG14" s="11"/>
      <c r="AH14" s="13"/>
      <c r="AI14" s="11"/>
      <c r="AJ14" s="12"/>
      <c r="AK14" s="12"/>
      <c r="AL14" s="11"/>
      <c r="AM14" s="13"/>
      <c r="AN14" s="11"/>
      <c r="AO14" s="11"/>
      <c r="AP14" s="13"/>
      <c r="AQ14" s="11"/>
      <c r="AR14" s="12"/>
      <c r="AS14" s="12"/>
      <c r="AT14" s="11"/>
      <c r="AU14" s="13"/>
      <c r="AV14" s="11"/>
      <c r="AW14" s="11"/>
      <c r="AX14" s="13"/>
      <c r="AY14" s="11"/>
      <c r="AZ14" s="12"/>
      <c r="BA14" s="12"/>
      <c r="BB14" s="11"/>
      <c r="BC14" s="13"/>
      <c r="BD14" s="11"/>
      <c r="BE14" s="11"/>
      <c r="BF14" s="13"/>
      <c r="BG14" s="11"/>
      <c r="BH14" s="12"/>
      <c r="BI14" s="12"/>
    </row>
    <row r="15">
      <c r="A15" s="10" t="s">
        <v>46</v>
      </c>
      <c r="B15" s="11">
        <v>28588</v>
      </c>
      <c r="C15" s="11">
        <f>=ROUNDDOWN(69.4726609963548,0)</f>
      </c>
      <c r="D15" s="11">
        <v>7686</v>
      </c>
      <c r="E15" s="12">
        <v>0.85</v>
      </c>
      <c r="F15" s="11"/>
      <c r="G15" s="11">
        <f>=ROUNDDOWN({0},0)</f>
      </c>
      <c r="H15" s="11"/>
      <c r="I15" s="12"/>
      <c r="J15" s="11"/>
      <c r="K15" s="13"/>
      <c r="L15" s="11">
        <v>82</v>
      </c>
      <c r="M15" s="14"/>
      <c r="N15" s="11"/>
      <c r="O15" s="13"/>
      <c r="P15" s="11"/>
      <c r="Q15" s="14"/>
      <c r="R15" s="12"/>
      <c r="S15" s="12"/>
      <c r="T15" s="12"/>
      <c r="U15" s="12"/>
      <c r="V15" s="11"/>
      <c r="W15" s="13"/>
      <c r="X15" s="11"/>
      <c r="Y15" s="11"/>
      <c r="Z15" s="13"/>
      <c r="AA15" s="11"/>
      <c r="AB15" s="12"/>
      <c r="AC15" s="12"/>
      <c r="AD15" s="11"/>
      <c r="AE15" s="13"/>
      <c r="AF15" s="11"/>
      <c r="AG15" s="11"/>
      <c r="AH15" s="13"/>
      <c r="AI15" s="11"/>
      <c r="AJ15" s="12"/>
      <c r="AK15" s="12"/>
      <c r="AL15" s="11"/>
      <c r="AM15" s="13"/>
      <c r="AN15" s="11"/>
      <c r="AO15" s="11"/>
      <c r="AP15" s="13"/>
      <c r="AQ15" s="11"/>
      <c r="AR15" s="12"/>
      <c r="AS15" s="12"/>
      <c r="AT15" s="11"/>
      <c r="AU15" s="13"/>
      <c r="AV15" s="11"/>
      <c r="AW15" s="11"/>
      <c r="AX15" s="13"/>
      <c r="AY15" s="11"/>
      <c r="AZ15" s="12"/>
      <c r="BA15" s="12"/>
      <c r="BB15" s="11"/>
      <c r="BC15" s="13"/>
      <c r="BD15" s="11"/>
      <c r="BE15" s="11"/>
      <c r="BF15" s="13"/>
      <c r="BG15" s="11"/>
      <c r="BH15" s="12"/>
      <c r="BI15" s="12"/>
    </row>
    <row r="16">
      <c r="A16" s="10" t="s">
        <v>47</v>
      </c>
      <c r="B16" s="11">
        <v>5259</v>
      </c>
      <c r="C16" s="11">
        <f>=ROUNDDOWN(1168.66666666667,0)</f>
      </c>
      <c r="D16" s="11"/>
      <c r="E16" s="12"/>
      <c r="F16" s="11"/>
      <c r="G16" s="11">
        <f>=ROUNDDOWN({0},0)</f>
      </c>
      <c r="H16" s="11"/>
      <c r="I16" s="12"/>
      <c r="J16" s="11"/>
      <c r="K16" s="13"/>
      <c r="L16" s="11"/>
      <c r="M16" s="14"/>
      <c r="N16" s="11"/>
      <c r="O16" s="13"/>
      <c r="P16" s="11"/>
      <c r="Q16" s="14"/>
      <c r="R16" s="12"/>
      <c r="S16" s="12"/>
      <c r="T16" s="12"/>
      <c r="U16" s="12"/>
      <c r="V16" s="11"/>
      <c r="W16" s="13"/>
      <c r="X16" s="11"/>
      <c r="Y16" s="11"/>
      <c r="Z16" s="13"/>
      <c r="AA16" s="11"/>
      <c r="AB16" s="12"/>
      <c r="AC16" s="12"/>
      <c r="AD16" s="11"/>
      <c r="AE16" s="13"/>
      <c r="AF16" s="11"/>
      <c r="AG16" s="11"/>
      <c r="AH16" s="13"/>
      <c r="AI16" s="11"/>
      <c r="AJ16" s="12"/>
      <c r="AK16" s="12"/>
      <c r="AL16" s="11"/>
      <c r="AM16" s="13"/>
      <c r="AN16" s="11"/>
      <c r="AO16" s="11"/>
      <c r="AP16" s="13"/>
      <c r="AQ16" s="11"/>
      <c r="AR16" s="12"/>
      <c r="AS16" s="12"/>
      <c r="AT16" s="11"/>
      <c r="AU16" s="13"/>
      <c r="AV16" s="11"/>
      <c r="AW16" s="11"/>
      <c r="AX16" s="13"/>
      <c r="AY16" s="11"/>
      <c r="AZ16" s="12"/>
      <c r="BA16" s="12"/>
      <c r="BB16" s="11"/>
      <c r="BC16" s="13"/>
      <c r="BD16" s="11"/>
      <c r="BE16" s="11"/>
      <c r="BF16" s="13"/>
      <c r="BG16" s="11"/>
      <c r="BH16" s="12"/>
      <c r="BI16" s="12"/>
    </row>
    <row r="17">
      <c r="A17" s="10" t="s">
        <v>48</v>
      </c>
      <c r="B17" s="11">
        <v>426727</v>
      </c>
      <c r="C17" s="11">
        <f>=ROUNDDOWN(25.9585249531596,0)</f>
      </c>
      <c r="D17" s="11">
        <v>148894</v>
      </c>
      <c r="E17" s="12">
        <v>0.889</v>
      </c>
      <c r="F17" s="11"/>
      <c r="G17" s="11">
        <f>=ROUNDDOWN({0},0)</f>
      </c>
      <c r="H17" s="11"/>
      <c r="I17" s="12"/>
      <c r="J17" s="11">
        <v>33</v>
      </c>
      <c r="K17" s="13">
        <v>1303</v>
      </c>
      <c r="L17" s="11">
        <v>1053</v>
      </c>
      <c r="M17" s="14">
        <v>1.24</v>
      </c>
      <c r="N17" s="11"/>
      <c r="O17" s="13"/>
      <c r="P17" s="11"/>
      <c r="Q17" s="14"/>
      <c r="R17" s="12"/>
      <c r="S17" s="12"/>
      <c r="T17" s="12"/>
      <c r="U17" s="12"/>
      <c r="V17" s="11"/>
      <c r="W17" s="13"/>
      <c r="X17" s="11"/>
      <c r="Y17" s="11"/>
      <c r="Z17" s="13"/>
      <c r="AA17" s="11"/>
      <c r="AB17" s="12"/>
      <c r="AC17" s="12"/>
      <c r="AD17" s="11"/>
      <c r="AE17" s="13"/>
      <c r="AF17" s="11"/>
      <c r="AG17" s="11"/>
      <c r="AH17" s="13"/>
      <c r="AI17" s="11"/>
      <c r="AJ17" s="12"/>
      <c r="AK17" s="12"/>
      <c r="AL17" s="11">
        <v>33</v>
      </c>
      <c r="AM17" s="13">
        <v>1303</v>
      </c>
      <c r="AN17" s="11">
        <v>100</v>
      </c>
      <c r="AO17" s="11"/>
      <c r="AP17" s="13"/>
      <c r="AQ17" s="11"/>
      <c r="AR17" s="12"/>
      <c r="AS17" s="12"/>
      <c r="AT17" s="11"/>
      <c r="AU17" s="13"/>
      <c r="AV17" s="11"/>
      <c r="AW17" s="11"/>
      <c r="AX17" s="13"/>
      <c r="AY17" s="11"/>
      <c r="AZ17" s="12"/>
      <c r="BA17" s="12"/>
      <c r="BB17" s="11"/>
      <c r="BC17" s="13"/>
      <c r="BD17" s="11"/>
      <c r="BE17" s="11"/>
      <c r="BF17" s="13"/>
      <c r="BG17" s="11"/>
      <c r="BH17" s="12"/>
      <c r="BI17" s="12"/>
    </row>
    <row r="18">
      <c r="A18" s="10" t="s">
        <v>49</v>
      </c>
      <c r="B18" s="11">
        <v>153178</v>
      </c>
      <c r="C18" s="11">
        <f>=ROUNDDOWN(45.3927989331753,0)</f>
      </c>
      <c r="D18" s="11">
        <v>67765</v>
      </c>
      <c r="E18" s="12">
        <v>0.9852</v>
      </c>
      <c r="F18" s="11"/>
      <c r="G18" s="11">
        <f>=ROUNDDOWN({0},0)</f>
      </c>
      <c r="H18" s="11"/>
      <c r="I18" s="12"/>
      <c r="J18" s="11">
        <v>120</v>
      </c>
      <c r="K18" s="13">
        <v>4059.95</v>
      </c>
      <c r="L18" s="11">
        <v>161</v>
      </c>
      <c r="M18" s="14">
        <v>25.22</v>
      </c>
      <c r="N18" s="11"/>
      <c r="O18" s="13"/>
      <c r="P18" s="11"/>
      <c r="Q18" s="14"/>
      <c r="R18" s="12"/>
      <c r="S18" s="12"/>
      <c r="T18" s="12"/>
      <c r="U18" s="12"/>
      <c r="V18" s="11"/>
      <c r="W18" s="13"/>
      <c r="X18" s="11"/>
      <c r="Y18" s="11"/>
      <c r="Z18" s="13"/>
      <c r="AA18" s="11"/>
      <c r="AB18" s="12"/>
      <c r="AC18" s="12"/>
      <c r="AD18" s="11"/>
      <c r="AE18" s="13"/>
      <c r="AF18" s="11"/>
      <c r="AG18" s="11"/>
      <c r="AH18" s="13"/>
      <c r="AI18" s="11"/>
      <c r="AJ18" s="12"/>
      <c r="AK18" s="12"/>
      <c r="AL18" s="11">
        <v>120</v>
      </c>
      <c r="AM18" s="13">
        <v>4059.95</v>
      </c>
      <c r="AN18" s="11">
        <v>100</v>
      </c>
      <c r="AO18" s="11"/>
      <c r="AP18" s="13"/>
      <c r="AQ18" s="11"/>
      <c r="AR18" s="12"/>
      <c r="AS18" s="12"/>
      <c r="AT18" s="11"/>
      <c r="AU18" s="13"/>
      <c r="AV18" s="11"/>
      <c r="AW18" s="11"/>
      <c r="AX18" s="13"/>
      <c r="AY18" s="11"/>
      <c r="AZ18" s="12"/>
      <c r="BA18" s="12"/>
      <c r="BB18" s="11"/>
      <c r="BC18" s="13"/>
      <c r="BD18" s="11"/>
      <c r="BE18" s="11"/>
      <c r="BF18" s="13"/>
      <c r="BG18" s="11"/>
      <c r="BH18" s="12"/>
      <c r="BI18" s="12"/>
    </row>
    <row r="19">
      <c r="A19" s="10" t="s">
        <v>50</v>
      </c>
      <c r="B19" s="11">
        <v>286382</v>
      </c>
      <c r="C19" s="11">
        <f>=ROUNDDOWN(31.2657757980698,0)</f>
      </c>
      <c r="D19" s="11">
        <v>148986</v>
      </c>
      <c r="E19" s="12">
        <v>0.9961</v>
      </c>
      <c r="F19" s="11"/>
      <c r="G19" s="11">
        <f>=ROUNDDOWN({0},0)</f>
      </c>
      <c r="H19" s="11"/>
      <c r="I19" s="12"/>
      <c r="J19" s="11">
        <v>177</v>
      </c>
      <c r="K19" s="13">
        <v>4203.17</v>
      </c>
      <c r="L19" s="11">
        <v>526</v>
      </c>
      <c r="M19" s="14">
        <v>7.99</v>
      </c>
      <c r="N19" s="11"/>
      <c r="O19" s="13"/>
      <c r="P19" s="11"/>
      <c r="Q19" s="14"/>
      <c r="R19" s="12"/>
      <c r="S19" s="12"/>
      <c r="T19" s="12"/>
      <c r="U19" s="12"/>
      <c r="V19" s="11">
        <v>170</v>
      </c>
      <c r="W19" s="13">
        <v>4033.35</v>
      </c>
      <c r="X19" s="11">
        <v>224</v>
      </c>
      <c r="Y19" s="11"/>
      <c r="Z19" s="13"/>
      <c r="AA19" s="11"/>
      <c r="AB19" s="12"/>
      <c r="AC19" s="12"/>
      <c r="AD19" s="11"/>
      <c r="AE19" s="13"/>
      <c r="AF19" s="11"/>
      <c r="AG19" s="11"/>
      <c r="AH19" s="13"/>
      <c r="AI19" s="11"/>
      <c r="AJ19" s="12"/>
      <c r="AK19" s="12"/>
      <c r="AL19" s="11"/>
      <c r="AM19" s="13"/>
      <c r="AN19" s="11"/>
      <c r="AO19" s="11"/>
      <c r="AP19" s="13"/>
      <c r="AQ19" s="11"/>
      <c r="AR19" s="12"/>
      <c r="AS19" s="12"/>
      <c r="AT19" s="11">
        <v>7</v>
      </c>
      <c r="AU19" s="13">
        <v>169.82</v>
      </c>
      <c r="AV19" s="11">
        <v>108</v>
      </c>
      <c r="AW19" s="11"/>
      <c r="AX19" s="13"/>
      <c r="AY19" s="11"/>
      <c r="AZ19" s="12"/>
      <c r="BA19" s="12"/>
      <c r="BB19" s="11"/>
      <c r="BC19" s="13"/>
      <c r="BD19" s="11"/>
      <c r="BE19" s="11"/>
      <c r="BF19" s="13"/>
      <c r="BG19" s="11"/>
      <c r="BH19" s="12"/>
      <c r="BI19" s="12"/>
    </row>
    <row r="20">
      <c r="A20" s="10" t="s">
        <v>51</v>
      </c>
      <c r="B20" s="11">
        <v>170057</v>
      </c>
      <c r="C20" s="11">
        <f>=ROUNDDOWN(44.7895596291614,0)</f>
      </c>
      <c r="D20" s="11">
        <v>38504</v>
      </c>
      <c r="E20" s="12">
        <v>0.9673</v>
      </c>
      <c r="F20" s="11"/>
      <c r="G20" s="11">
        <f>=ROUNDDOWN({0},0)</f>
      </c>
      <c r="H20" s="11"/>
      <c r="I20" s="12"/>
      <c r="J20" s="11">
        <v>26</v>
      </c>
      <c r="K20" s="13">
        <v>1086.62</v>
      </c>
      <c r="L20" s="11">
        <v>518</v>
      </c>
      <c r="M20" s="14">
        <v>2.1</v>
      </c>
      <c r="N20" s="11"/>
      <c r="O20" s="13"/>
      <c r="P20" s="11"/>
      <c r="Q20" s="14"/>
      <c r="R20" s="12"/>
      <c r="S20" s="12"/>
      <c r="T20" s="12"/>
      <c r="U20" s="12"/>
      <c r="V20" s="11">
        <v>10</v>
      </c>
      <c r="W20" s="13">
        <v>428.97</v>
      </c>
      <c r="X20" s="11">
        <v>148</v>
      </c>
      <c r="Y20" s="11"/>
      <c r="Z20" s="13"/>
      <c r="AA20" s="11"/>
      <c r="AB20" s="12"/>
      <c r="AC20" s="12"/>
      <c r="AD20" s="11">
        <v>8</v>
      </c>
      <c r="AE20" s="13">
        <v>359.8</v>
      </c>
      <c r="AF20" s="11">
        <v>202</v>
      </c>
      <c r="AG20" s="11"/>
      <c r="AH20" s="13"/>
      <c r="AI20" s="11"/>
      <c r="AJ20" s="12"/>
      <c r="AK20" s="12"/>
      <c r="AL20" s="11"/>
      <c r="AM20" s="13"/>
      <c r="AN20" s="11">
        <v>8</v>
      </c>
      <c r="AO20" s="11"/>
      <c r="AP20" s="13"/>
      <c r="AQ20" s="11"/>
      <c r="AR20" s="12"/>
      <c r="AS20" s="12"/>
      <c r="AT20" s="11">
        <v>8</v>
      </c>
      <c r="AU20" s="13">
        <v>297.85</v>
      </c>
      <c r="AV20" s="11">
        <v>134</v>
      </c>
      <c r="AW20" s="11"/>
      <c r="AX20" s="13"/>
      <c r="AY20" s="11"/>
      <c r="AZ20" s="12"/>
      <c r="BA20" s="12"/>
      <c r="BB20" s="11"/>
      <c r="BC20" s="13"/>
      <c r="BD20" s="11"/>
      <c r="BE20" s="11"/>
      <c r="BF20" s="13"/>
      <c r="BG20" s="11"/>
      <c r="BH20" s="12"/>
      <c r="BI20" s="12"/>
    </row>
    <row r="21">
      <c r="A21" s="19" t="s">
        <v>52</v>
      </c>
      <c r="B21" s="15"/>
      <c r="C21" s="15">
        <f>=ROUNDDOWN({0},0)</f>
      </c>
      <c r="D21" s="15"/>
      <c r="E21" s="16"/>
      <c r="F21" s="15"/>
      <c r="G21" s="15">
        <f>=ROUNDDOWN({0},0)</f>
      </c>
      <c r="H21" s="15"/>
      <c r="I21" s="16"/>
      <c r="J21" s="15">
        <v>1191</v>
      </c>
      <c r="K21" s="17">
        <v>98967.62</v>
      </c>
      <c r="L21" s="15">
        <v>6807</v>
      </c>
      <c r="M21" s="18">
        <v>14.54</v>
      </c>
      <c r="N21" s="15"/>
      <c r="O21" s="17"/>
      <c r="P21" s="15"/>
      <c r="Q21" s="18"/>
      <c r="R21" s="16"/>
      <c r="S21" s="16"/>
      <c r="T21" s="16"/>
      <c r="U21" s="16"/>
      <c r="V21" s="15">
        <v>698</v>
      </c>
      <c r="W21" s="17">
        <v>67801.11</v>
      </c>
      <c r="X21" s="15">
        <v>1609</v>
      </c>
      <c r="Y21" s="15"/>
      <c r="Z21" s="17"/>
      <c r="AA21" s="15"/>
      <c r="AB21" s="16"/>
      <c r="AC21" s="16"/>
      <c r="AD21" s="15">
        <v>114</v>
      </c>
      <c r="AE21" s="17">
        <v>10917.66</v>
      </c>
      <c r="AF21" s="15">
        <v>1410</v>
      </c>
      <c r="AG21" s="15"/>
      <c r="AH21" s="17"/>
      <c r="AI21" s="15"/>
      <c r="AJ21" s="16"/>
      <c r="AK21" s="16"/>
      <c r="AL21" s="15">
        <v>263</v>
      </c>
      <c r="AM21" s="17">
        <v>10119.13</v>
      </c>
      <c r="AN21" s="15">
        <v>971</v>
      </c>
      <c r="AO21" s="15"/>
      <c r="AP21" s="17"/>
      <c r="AQ21" s="15"/>
      <c r="AR21" s="16"/>
      <c r="AS21" s="16"/>
      <c r="AT21" s="15">
        <v>76</v>
      </c>
      <c r="AU21" s="17">
        <v>5757.83</v>
      </c>
      <c r="AV21" s="15">
        <v>992</v>
      </c>
      <c r="AW21" s="15"/>
      <c r="AX21" s="17"/>
      <c r="AY21" s="15"/>
      <c r="AZ21" s="16"/>
      <c r="BA21" s="16"/>
      <c r="BB21" s="15">
        <v>40</v>
      </c>
      <c r="BC21" s="17">
        <v>4371.89</v>
      </c>
      <c r="BD21" s="15">
        <v>715</v>
      </c>
      <c r="BE21" s="15"/>
      <c r="BF21" s="17"/>
      <c r="BG21" s="15"/>
      <c r="BH21" s="16"/>
      <c r="BI21" s="16"/>
    </row>
  </sheetData>
  <mergeCells>
    <mergeCell ref="A2:A4"/>
    <mergeCell ref="B2:I3"/>
    <mergeCell ref="J2:U2"/>
    <mergeCell ref="J3:M3"/>
    <mergeCell ref="N3:Q3"/>
    <mergeCell ref="R3:R4"/>
    <mergeCell ref="S3:S4"/>
    <mergeCell ref="T3:T4"/>
    <mergeCell ref="U3:U4"/>
    <mergeCell ref="V2:AC2"/>
    <mergeCell ref="V3:X3"/>
    <mergeCell ref="Y3:AA3"/>
    <mergeCell ref="AB3:AB4"/>
    <mergeCell ref="AC3:AC4"/>
    <mergeCell ref="AD2:AK2"/>
    <mergeCell ref="AD3:AF3"/>
    <mergeCell ref="AG3:AI3"/>
    <mergeCell ref="AJ3:AJ4"/>
    <mergeCell ref="AK3:AK4"/>
    <mergeCell ref="AL2:AS2"/>
    <mergeCell ref="AL3:AN3"/>
    <mergeCell ref="AO3:AQ3"/>
    <mergeCell ref="AR3:AR4"/>
    <mergeCell ref="AS3:AS4"/>
    <mergeCell ref="AT2:BA2"/>
    <mergeCell ref="AT3:AV3"/>
    <mergeCell ref="AW3:AY3"/>
    <mergeCell ref="AZ3:AZ4"/>
    <mergeCell ref="BA3:BA4"/>
    <mergeCell ref="BB2:BI2"/>
    <mergeCell ref="BB3:BD3"/>
    <mergeCell ref="BE3:BG3"/>
    <mergeCell ref="BH3:BH4"/>
    <mergeCell ref="BI3:BI4"/>
  </mergeCells>
  <headerFooter/>
</worksheet>
</file>