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<sst xmlns="http://schemas.openxmlformats.org/spreadsheetml/2006/main" count="534" uniqueCount="534">
  <si>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</si>
  <si>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</si>
  <si>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</si>
  <si>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</si>
  <si>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</si>
  <si>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</si>
  <si>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</si>
  <si>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</si>
  <si>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</si>
  <si>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</si>
  <si>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</si>
  <si>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</si>
  <si>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</si>
  <si>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</si>
  <si>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</si>
  <si>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</si>
  <si>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</si>
  <si>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</si>
  <si>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</si>
  <si>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</si>
  <si>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DLCROSCILL</t>
  </si>
  <si>
    <t>KOHLDSN</t>
  </si>
  <si>
    <t>OLLIIX</t>
  </si>
  <si>
    <t>JCPENNEY01</t>
  </si>
  <si>
    <t>HOUZZ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</si>
  <si>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</si>
  <si>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</si>
  <si>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</si>
  <si>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</si>
  <si>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</si>
  <si>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</si>
  <si>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</si>
  <si>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</si>
  <si>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</si>
  <si>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</si>
  <si>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</si>
  <si>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</si>
  <si>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</si>
  <si>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</si>
  <si>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</si>
  <si>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</si>
  <si>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</si>
  <si>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</si>
  <si>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</si>
  <si>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</si>
  <si>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</si>
  <si>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</si>
  <si>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</si>
  <si>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</si>
  <si>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</si>
  <si>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</si>
  <si>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</si>
  <si>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</si>
  <si>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</si>
  <si>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</si>
  <si>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</si>
  <si>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</si>
  <si>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</si>
  <si>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</si>
  <si>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</si>
  <si>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</si>
  <si>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</si>
  <si>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</si>
  <si>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</si>
  <si>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</si>
  <si>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</si>
  <si>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</si>
  <si>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</si>
  <si>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</si>
  <si>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</si>
  <si>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</si>
  <si>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</si>
  <si>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</si>
  <si>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</si>
  <si>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</si>
  <si>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</si>
  <si>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</si>
  <si>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</si>
  <si>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</si>
  <si>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</si>
  <si>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</si>
  <si>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</si>
  <si>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</si>
  <si>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</si>
  <si>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</si>
  <si>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</si>
  <si>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</si>
  <si>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</si>
  <si>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</si>
  <si>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</si>
  <si>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</si>
  <si>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</si>
  <si>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</si>
  <si>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</si>
  <si>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</si>
  <si>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</si>
  <si>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</si>
  <si>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</si>
  <si>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</si>
  <si>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</si>
  <si>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</si>
  <si>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</si>
  <si>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</si>
  <si>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</si>
  <si>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</si>
  <si>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</si>
  <si>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</si>
  <si>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</si>
  <si>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</si>
  <si>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</si>
  <si>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</si>
  <si>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</si>
  <si>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</si>
  <si>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</si>
  <si>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</si>
  <si>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</si>
  <si>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</si>
  <si>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</si>
  <si>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</si>
  <si>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</si>
  <si>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</si>
  <si>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</si>
  <si>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</si>
  <si>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</si>
  <si>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</si>
  <si>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</si>
  <si>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</si>
  <si>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</si>
  <si>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</si>
  <si>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</si>
  <si>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</si>
  <si>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</si>
  <si>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</si>
  <si>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</si>
  <si>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</si>
  <si>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</si>
  <si>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</si>
  <si>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</si>
  <si>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</si>
  <si>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</si>
  <si>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</si>
  <si>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</si>
  <si>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</si>
  <si>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</si>
  <si>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</si>
  <si>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</si>
  <si>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</si>
  <si>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</si>
  <si>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</si>
  <si>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</si>
  <si>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</si>
  <si>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</si>
  <si>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AMAZON,CSNSTORES,JCPENNEY01,KOHLDSN,MACY02,NRTPORT,OVERSTOCK01</t>
  </si>
  <si>
    <t>Setup</t>
  </si>
  <si>
    <t>1/5/2024</t>
  </si>
  <si>
    <t>No</t>
  </si>
  <si>
    <t>8/31/2023</t>
  </si>
  <si>
    <t>9/29/2023</t>
  </si>
  <si>
    <t>7/27/2023</t>
  </si>
  <si>
    <t>8/8/2023</t>
  </si>
  <si>
    <t>11/8/2023</t>
  </si>
  <si>
    <t>7/10/2024</t>
  </si>
  <si>
    <t>7/25/2023</t>
  </si>
  <si>
    <t>8/21/2023</t>
  </si>
  <si>
    <t>7/2/2024</t>
  </si>
  <si>
    <t>7/15/2024</t>
  </si>
  <si>
    <t>7/3/2024</t>
  </si>
  <si>
    <t>9/4/2023</t>
  </si>
  <si>
    <t>10/11/2023</t>
  </si>
  <si>
    <t>12/19/2023</t>
  </si>
  <si>
    <t>CCL10-0063</t>
  </si>
  <si>
    <t>King</t>
  </si>
  <si>
    <t>AMAZON,AMAZONDS,CSNSTORES,DLCROSCILL,KOHLDSN,OLLIIX,OVERSTOCK01</t>
  </si>
  <si>
    <t>9/7/2023</t>
  </si>
  <si>
    <t>7/22/2024</t>
  </si>
  <si>
    <t>10/9/2023</t>
  </si>
  <si>
    <t>4/7/2024</t>
  </si>
  <si>
    <t>5/2/2024</t>
  </si>
  <si>
    <t>8/23/2023</t>
  </si>
  <si>
    <t>8/4/2023</t>
  </si>
  <si>
    <t>9/5/2023</t>
  </si>
  <si>
    <t>Ready To Offer</t>
  </si>
  <si>
    <t>CCL10-0064</t>
  </si>
  <si>
    <t>Cal King</t>
  </si>
  <si>
    <t>AMAZON,AMAZONDS,CSNSTORES,DESINC,JCPENNEY01,OVERSTOCK01</t>
  </si>
  <si>
    <t>8/7/2023</t>
  </si>
  <si>
    <t>8/5/2024</t>
  </si>
  <si>
    <t>10/17/2024</t>
  </si>
  <si>
    <t>10/26/2023</t>
  </si>
  <si>
    <t>8/27/2023</t>
  </si>
  <si>
    <t>2/23/2024</t>
  </si>
  <si>
    <t>CCL10-0001</t>
  </si>
  <si>
    <t>Burgundy</t>
  </si>
  <si>
    <t>10/21/2022</t>
  </si>
  <si>
    <t>CSNSTORES,DLCROSCILL,JCPENNEY01,KOHLDSN,MACY02,OLLIIX,OVERSTOCK01</t>
  </si>
  <si>
    <t>8/16/2024</t>
  </si>
  <si>
    <t>9/6/2023</t>
  </si>
  <si>
    <t>3/30/2023</t>
  </si>
  <si>
    <t>4/17/2023</t>
  </si>
  <si>
    <t>8/2/2023</t>
  </si>
  <si>
    <t>11/21/2023</t>
  </si>
  <si>
    <t>11/30/2022</t>
  </si>
  <si>
    <t>6/6/2024</t>
  </si>
  <si>
    <t>8/13/2024</t>
  </si>
  <si>
    <t>11/11/2022</t>
  </si>
  <si>
    <t>6/15/2023</t>
  </si>
  <si>
    <t>8/28/2023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</si>
  <si>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</si>
  <si>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</si>
  <si>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</si>
  <si>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</si>
  <si>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</si>
  <si>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</si>
  <si>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</si>
  <si>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AMAZON,AMAZONDS,CSNSTORES,DLCROSCILL,JCPENNEY01,KOHLDSN,MACY02,NRTPORT,OLLIIX,OVERSTOCK01</t>
  </si>
  <si>
    <t>7/26/2024</t>
  </si>
  <si>
    <t>4/19/2023</t>
  </si>
  <si>
    <t>11/9/2023</t>
  </si>
  <si>
    <t>11/7/2022</t>
  </si>
  <si>
    <t>6/21/2024</t>
  </si>
  <si>
    <t>11/6/2022</t>
  </si>
  <si>
    <t>8/11/2023</t>
  </si>
  <si>
    <t>CCL10-0003</t>
  </si>
  <si>
    <t>AMAZON,JCPENNEY01,OLLIIX,OVERSTOCK01</t>
  </si>
  <si>
    <t>6/24/2024</t>
  </si>
  <si>
    <t>7/31/2024</t>
  </si>
  <si>
    <t>4/5/2023</t>
  </si>
  <si>
    <t>11/1/2022</t>
  </si>
  <si>
    <t>7/5/2024</t>
  </si>
  <si>
    <t>10/26/2022</t>
  </si>
  <si>
    <t>6/23/2023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</si>
  <si>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</si>
  <si>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</si>
  <si>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</si>
  <si>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</si>
  <si>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</si>
  <si>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</si>
  <si>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</si>
  <si>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</si>
  <si>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</si>
  <si>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</si>
  <si>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</si>
  <si>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</si>
  <si>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</si>
  <si>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</si>
  <si>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</si>
  <si>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</si>
  <si>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</si>
  <si>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AMAZON,BLK01,CSNSTORES,KOHLDSN,MACY02,OLLIIX,OVERSTOCK01</t>
  </si>
  <si>
    <t>4/24/2024</t>
  </si>
  <si>
    <t>9/12/2023</t>
  </si>
  <si>
    <t>4/6/2023</t>
  </si>
  <si>
    <t>5/3/2024</t>
  </si>
  <si>
    <t>4/23/2024</t>
  </si>
  <si>
    <t>11/26/2022</t>
  </si>
  <si>
    <t>7/10/2023</t>
  </si>
  <si>
    <t>7/1/2024</t>
  </si>
  <si>
    <t>2/23/2025</t>
  </si>
  <si>
    <t>CCL10-0014</t>
  </si>
  <si>
    <t>CSNSTORES,JCPENNEY01,KOHLDSN,NRTPORT,OLLIIX,OVERSTOCK01</t>
  </si>
  <si>
    <t>4/3/2023</t>
  </si>
  <si>
    <t>11/10/2023</t>
  </si>
  <si>
    <t>11/14/2022</t>
  </si>
  <si>
    <t>7/19/2023</t>
  </si>
  <si>
    <t>5/14/2023</t>
  </si>
  <si>
    <t>CCL10-0015</t>
  </si>
  <si>
    <t>AMAZON,CSNSTORES,DLCROSCILL,KOHLDSN,MACY02,OVERSTOCK01</t>
  </si>
  <si>
    <t>4/26/2024</t>
  </si>
  <si>
    <t>4/12/2024</t>
  </si>
  <si>
    <t>5/6/2024</t>
  </si>
  <si>
    <t>4/3/2024</t>
  </si>
  <si>
    <t>5/8/2024</t>
  </si>
  <si>
    <t>11/25/2022</t>
  </si>
  <si>
    <t>7/18/2024</t>
  </si>
  <si>
    <t>11/17/2022</t>
  </si>
  <si>
    <t>4/25/2024</t>
  </si>
  <si>
    <t>11/13/2024</t>
  </si>
  <si>
    <t>CCL10-0010</t>
  </si>
  <si>
    <t>Red</t>
  </si>
  <si>
    <t>AMAZON,CSNSTORES,JCPENNEY01,KOHLDSN,MACY02,OVERSTOCK01</t>
  </si>
  <si>
    <t>4/18/2024</t>
  </si>
  <si>
    <t>5/7/2024</t>
  </si>
  <si>
    <t>11/21/2022</t>
  </si>
  <si>
    <t>5/15/2024</t>
  </si>
  <si>
    <t>12/1/2022</t>
  </si>
  <si>
    <t>6/29/2023</t>
  </si>
  <si>
    <t>5/30/2024</t>
  </si>
  <si>
    <t>5/9/2023</t>
  </si>
  <si>
    <t>CCL10-0011</t>
  </si>
  <si>
    <t>10/24/2022</t>
  </si>
  <si>
    <t>AMAZON,AMAZONDS,CSNSTORES,DLCROSCILL,OVERSTOCK01</t>
  </si>
  <si>
    <t>4/4/2023</t>
  </si>
  <si>
    <t>11/13/2023</t>
  </si>
  <si>
    <t>11/16/2022</t>
  </si>
  <si>
    <t>4/22/2024</t>
  </si>
  <si>
    <t>7/17/2023</t>
  </si>
  <si>
    <t>10/5/2023</t>
  </si>
  <si>
    <t>CCL10-0012</t>
  </si>
  <si>
    <t>AMAZON,AMAZONDS,CSNSTORES,JCPENNEY01,KOHLDSN,MACY02,OVERSTOCK01</t>
  </si>
  <si>
    <t>6/12/2024</t>
  </si>
  <si>
    <t>9/3/2024</t>
  </si>
  <si>
    <t>2/15/2023</t>
  </si>
  <si>
    <t>4/10/2024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</si>
  <si>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</si>
  <si>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</si>
  <si>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</si>
  <si>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</si>
  <si>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</si>
  <si>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</si>
  <si>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</si>
  <si>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AMAZON,BLK01,CSNSTORES,DLCROSCILL,MACY02,OVERSTOCK01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</si>
  <si>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</si>
  <si>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</si>
  <si>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</si>
  <si>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</si>
  <si>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</si>
  <si>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</si>
  <si>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</si>
  <si>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AMAZON,AMAZONDS,BLK01,CSNSTORES,DESINC,DLCROSCILL,JCPENNEY01,KOHLDSN,MACY02,NRTPORT,OLLIIX,OVERSTOCK01</t>
  </si>
  <si>
    <t>8/17/2023</t>
  </si>
  <si>
    <t>4/18/2023</t>
  </si>
  <si>
    <t>1/30/2023</t>
  </si>
  <si>
    <t>9/11/2023</t>
  </si>
  <si>
    <t>9/19/2023</t>
  </si>
  <si>
    <t>4/24/2023</t>
  </si>
  <si>
    <t>2/2/2025</t>
  </si>
  <si>
    <t>11/17/2023</t>
  </si>
  <si>
    <t>CCL10-0006</t>
  </si>
  <si>
    <t>CSNSTORES,DLCROSCILL,MACY02,NRTPORT,OVERSTOCK01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</si>
  <si>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</si>
  <si>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</si>
  <si>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</si>
  <si>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</si>
  <si>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</si>
  <si>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</si>
  <si>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</si>
  <si>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</si>
  <si>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AMAZON,DLCROSCILL,JCPENNEY01,OVERSTOCK01</t>
  </si>
  <si>
    <t>10/15/2023</t>
  </si>
  <si>
    <t>Yes</t>
  </si>
  <si>
    <t>9/21/2023</t>
  </si>
  <si>
    <t>7/31/2023</t>
  </si>
  <si>
    <t>CCL10-0008</t>
  </si>
  <si>
    <t>AMAZON,AMAZONDS,CSNSTORES,DLCROSCILL,MACY02,OLLIIX,OVERSTOCK01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</si>
  <si>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</si>
  <si>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</si>
  <si>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</si>
  <si>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</si>
  <si>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</si>
  <si>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</si>
  <si>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</si>
  <si>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</si>
  <si>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</si>
  <si>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</si>
  <si>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</si>
  <si>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</si>
  <si>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</si>
  <si>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</si>
  <si>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</si>
  <si>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</si>
  <si>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</si>
  <si>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</si>
  <si>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</si>
  <si>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MACY02,OVERSTOCK01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</si>
  <si>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</si>
  <si>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</si>
  <si>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</si>
  <si>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</si>
  <si>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</si>
  <si>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</si>
  <si>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</si>
  <si>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CSNSTORES,DLCROSCILL,HOUZZ,JCPENNEY01,KOHLDSN,MACY02,OLLIIX,OVERSTOCK01</t>
  </si>
  <si>
    <t>4/13/2023</t>
  </si>
  <si>
    <t>1/23/2023</t>
  </si>
  <si>
    <t>7/5/2023</t>
  </si>
  <si>
    <t>2/13/2025</t>
  </si>
  <si>
    <t>6/7/2023</t>
  </si>
  <si>
    <t>CCL13-0018</t>
  </si>
  <si>
    <t>Grey</t>
  </si>
  <si>
    <t>AMAZON,JCPENNEY01,MACY02,OVERSTOCK01</t>
  </si>
  <si>
    <t>1/12/2024</t>
  </si>
  <si>
    <t>4/25/2023</t>
  </si>
  <si>
    <t>11/24/2023</t>
  </si>
  <si>
    <t>7/25/2024</t>
  </si>
  <si>
    <t>10/31/2022</t>
  </si>
  <si>
    <t>7/7/2023</t>
  </si>
  <si>
    <t>10/3/2023</t>
  </si>
  <si>
    <t>CCL13-0019</t>
  </si>
  <si>
    <t>AMAZON,CSNSTORES,DLCROSCILL,HOUZZ,JCPENNEY01,MACY02,OLLIIX</t>
  </si>
  <si>
    <t>1/8/2024</t>
  </si>
  <si>
    <t>4/26/2023</t>
  </si>
  <si>
    <t>11/26/2023</t>
  </si>
  <si>
    <t>3/23/2023</t>
  </si>
  <si>
    <t>5/16/2024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</si>
  <si>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</si>
  <si>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</si>
  <si>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</si>
  <si>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</si>
  <si>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</si>
  <si>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</si>
  <si>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</si>
  <si>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AMAZON,CSNSTORES,DLCROSCILL,JCPENNEY01,MACY02,OLLIIX,OVERSTOCK01</t>
  </si>
  <si>
    <t>9/19/2024</t>
  </si>
  <si>
    <t>8/3/2023</t>
  </si>
  <si>
    <t>6/13/2023</t>
  </si>
  <si>
    <t>11/27/2023</t>
  </si>
  <si>
    <t>11/25/2024</t>
  </si>
  <si>
    <t>1/24/2023</t>
  </si>
  <si>
    <t>6/21/2023</t>
  </si>
  <si>
    <t>2/27/2024</t>
  </si>
  <si>
    <t>1/10/2023</t>
  </si>
  <si>
    <t>3/20/2024</t>
  </si>
  <si>
    <t>CCL30-0029</t>
  </si>
  <si>
    <t>CSNSTORES,MACY02,OLLIIX,OVERSTOCK01</t>
  </si>
  <si>
    <t>5/29/2023</t>
  </si>
  <si>
    <t>8/28/2024</t>
  </si>
  <si>
    <t>CCL30-0027</t>
  </si>
  <si>
    <t>Gold</t>
  </si>
  <si>
    <t>B-</t>
  </si>
  <si>
    <t>CSNSTORES,HOUZZ,JCPENNEY01,MACY02,OLLIIX,OVERSTOCK01</t>
  </si>
  <si>
    <t>6/28/2024</t>
  </si>
  <si>
    <t>10/1/2023</t>
  </si>
  <si>
    <t>5/5/2023</t>
  </si>
  <si>
    <t>1/15/2024</t>
  </si>
  <si>
    <t>11/28/2022</t>
  </si>
  <si>
    <t>6/13/2024</t>
  </si>
  <si>
    <t>5/5/2024</t>
  </si>
  <si>
    <t>CCL30-0026</t>
  </si>
  <si>
    <t>Silver</t>
  </si>
  <si>
    <t>CSNSTORES,HOUZZ,MACY02</t>
  </si>
  <si>
    <t>8/29/2023</t>
  </si>
  <si>
    <t>12/12/2022</t>
  </si>
  <si>
    <t>12/18/2024</t>
  </si>
  <si>
    <t>10/8/2024</t>
  </si>
  <si>
    <t>CCL30-0028</t>
  </si>
  <si>
    <t>DLCROSCILL,OVERSTOCK01</t>
  </si>
  <si>
    <t>8/7/2024</t>
  </si>
  <si>
    <t>5/12/2023</t>
  </si>
  <si>
    <t>CCL30-0036</t>
  </si>
  <si>
    <t>Winchester</t>
  </si>
  <si>
    <t>Square Decor Pillow</t>
  </si>
  <si>
    <t>20x20"</t>
  </si>
  <si>
    <t>AMAZON,CSNSTORES,DLCROSCILL,HOUZZ,JCPENNEY01,MACY02,OVERSTOCK01</t>
  </si>
  <si>
    <t>8/2/2024</t>
  </si>
  <si>
    <t>10/17/2023</t>
  </si>
  <si>
    <t>8/26/2024</t>
  </si>
  <si>
    <t>CCL30-0034</t>
  </si>
  <si>
    <t>AMAZON,DLCROSCILL,HOUZZ,MACY02,OLLIIX,OVERSTOCK01</t>
  </si>
  <si>
    <t>10/11/2024</t>
  </si>
  <si>
    <t>1/4/2024</t>
  </si>
  <si>
    <t>10/2/2023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</si>
  <si>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</si>
  <si>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</si>
  <si>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</si>
  <si>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</si>
  <si>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</si>
  <si>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</si>
  <si>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</si>
  <si>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CSNSTORES,MACY02,OLLIIX</t>
  </si>
  <si>
    <t>6/19/2023</t>
  </si>
  <si>
    <t>7/23/2024</t>
  </si>
  <si>
    <t>8/9/2023</t>
  </si>
  <si>
    <t>CCL30-0035</t>
  </si>
  <si>
    <t>AMAZON,MACY02</t>
  </si>
  <si>
    <t>8/19/2024</t>
  </si>
  <si>
    <t>7/14/2023</t>
  </si>
  <si>
    <t>5/10/2024</t>
  </si>
  <si>
    <t>CCL30-0031</t>
  </si>
  <si>
    <t>Biron</t>
  </si>
  <si>
    <t>18x18"</t>
  </si>
  <si>
    <t>AMAZON,CSNSTORES,DLCROSCILL,HOUZZ,JCPENNEY01,MACY02,OLLIIX,OVERSTOCK01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</si>
  <si>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</si>
  <si>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</si>
  <si>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</si>
  <si>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</si>
  <si>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</si>
  <si>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</si>
  <si>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</si>
  <si>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</si>
  <si>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11/14/2024</t>
  </si>
  <si>
    <t>CCL30-0033</t>
  </si>
  <si>
    <t>JCPENNEY01,MACY02,OVERSTOCK01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</si>
  <si>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</si>
  <si>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</si>
  <si>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</si>
  <si>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</si>
  <si>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</si>
  <si>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</si>
  <si>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</si>
  <si>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</si>
  <si>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</si>
  <si>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</si>
  <si>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</si>
  <si>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</si>
  <si>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</si>
  <si>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</si>
  <si>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AMAZONDS,BLK01,CSNSTORES,DLCROSCILL,MACY02,OLLIIX,OVERSTOCK01</t>
  </si>
  <si>
    <t>5/30/2023</t>
  </si>
  <si>
    <t>11/28/2023</t>
  </si>
  <si>
    <t>2/19/2025</t>
  </si>
  <si>
    <t>CCL11-0023</t>
  </si>
  <si>
    <t>AMAZON,CSNSTORES,HOUZZ,JCPENNEY01,MACY02,OLLIIX</t>
  </si>
  <si>
    <t>6/9/2023</t>
  </si>
  <si>
    <t>2/7/2025</t>
  </si>
  <si>
    <t>1/29/2025</t>
  </si>
  <si>
    <t>CCL11-0024</t>
  </si>
  <si>
    <t>DLCROSCILL,JCPENNEY01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</si>
  <si>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</si>
  <si>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</si>
  <si>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</si>
  <si>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</si>
  <si>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</si>
  <si>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</si>
  <si>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</si>
  <si>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AMAZON,CSNSTORES,JCPENNEY01,KOHLDSN,MACY02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</si>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</sst>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69</v>
      </c>
      <c r="AA6" s="4">
        <f>=ROUNDDOWN(5.75,0)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61</v>
      </c>
      <c r="AQ6" s="8">
        <v>9098.26</v>
      </c>
      <c r="AR6" s="4">
        <v>26</v>
      </c>
      <c r="AS6" s="8">
        <v>5024.72</v>
      </c>
      <c r="AT6" s="7">
        <v>1.3462</v>
      </c>
      <c r="AU6" s="7">
        <v>0.8107</v>
      </c>
      <c r="AV6" s="4">
        <v>160</v>
      </c>
      <c r="AW6" s="8">
        <v>26737.97</v>
      </c>
      <c r="AX6" s="4">
        <v>92</v>
      </c>
      <c r="AY6" s="8">
        <v>21057.81</v>
      </c>
      <c r="AZ6" s="7">
        <v>0.7391</v>
      </c>
      <c r="BA6" s="7">
        <v>0.2697</v>
      </c>
      <c r="BB6" s="7">
        <v>0.3403</v>
      </c>
      <c r="BC6" s="4">
        <v>242</v>
      </c>
      <c r="BD6" s="8">
        <v>41467.56</v>
      </c>
      <c r="BE6" s="4">
        <v>118</v>
      </c>
      <c r="BF6" s="8">
        <v>27655.38</v>
      </c>
      <c r="BG6" s="7">
        <v>1.0508</v>
      </c>
      <c r="BH6" s="7">
        <v>0.4994</v>
      </c>
      <c r="BI6" s="7">
        <v>0.6448</v>
      </c>
      <c r="BJ6" s="4">
        <v>62</v>
      </c>
      <c r="BK6" s="8">
        <v>9209.14</v>
      </c>
      <c r="BL6" s="2" t="s">
        <v>152</v>
      </c>
      <c r="BM6" s="7">
        <v>0.9839</v>
      </c>
      <c r="BN6" s="7">
        <v>0.988</v>
      </c>
      <c r="BO6" s="4">
        <v>28</v>
      </c>
      <c r="BP6" s="8">
        <v>4917.4</v>
      </c>
      <c r="BQ6" s="4">
        <v>8</v>
      </c>
      <c r="BR6" s="8">
        <v>1566.08</v>
      </c>
      <c r="BS6" s="7">
        <v>2.5</v>
      </c>
      <c r="BT6" s="7">
        <v>2.1399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11</v>
      </c>
      <c r="CC6" s="8">
        <v>1528.89</v>
      </c>
      <c r="CD6" s="4">
        <v>15</v>
      </c>
      <c r="CE6" s="8">
        <v>2895.6</v>
      </c>
      <c r="CF6" s="7">
        <v>-0.2667</v>
      </c>
      <c r="CG6" s="7">
        <v>-0.472</v>
      </c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20</v>
      </c>
      <c r="CP6" s="8">
        <v>2258.74</v>
      </c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200.19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>
        <v>1</v>
      </c>
      <c r="EC6" s="8">
        <v>193.04</v>
      </c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162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>
        <v>3</v>
      </c>
      <c r="FE6" s="8">
        <v>563.04</v>
      </c>
      <c r="FF6" s="7">
        <v>-1</v>
      </c>
      <c r="FG6" s="7">
        <v>-1</v>
      </c>
      <c r="FH6" s="2" t="s">
        <v>153</v>
      </c>
      <c r="FI6" s="2" t="s">
        <v>143</v>
      </c>
      <c r="FJ6" s="2" t="s">
        <v>162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146</v>
      </c>
      <c r="FV6" s="2" t="s">
        <v>146</v>
      </c>
      <c r="FW6" s="2" t="s">
        <v>146</v>
      </c>
      <c r="FX6" s="2" t="s">
        <v>146</v>
      </c>
      <c r="FY6" s="2" t="s">
        <v>146</v>
      </c>
      <c r="FZ6" s="2" t="s">
        <v>146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162</v>
      </c>
      <c r="GK6" s="2" t="s">
        <v>168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153</v>
      </c>
      <c r="GV6" s="2" t="s">
        <v>143</v>
      </c>
      <c r="GW6" s="2" t="s">
        <v>162</v>
      </c>
      <c r="GX6" s="2" t="s">
        <v>169</v>
      </c>
      <c r="GY6" s="2" t="s">
        <v>155</v>
      </c>
      <c r="GZ6" s="2" t="s">
        <v>155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153</v>
      </c>
      <c r="LI6" s="2" t="s">
        <v>143</v>
      </c>
      <c r="LJ6" s="2" t="s">
        <v>146</v>
      </c>
      <c r="LK6" s="2" t="s">
        <v>146</v>
      </c>
      <c r="LL6" s="2" t="s">
        <v>155</v>
      </c>
      <c r="LM6" s="2" t="s">
        <v>155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>
        <v>69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139</v>
      </c>
      <c r="AA7" s="4">
        <f>=ROUNDDOWN(13.9,0)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47</v>
      </c>
      <c r="AQ7" s="8">
        <v>8139.73</v>
      </c>
      <c r="AR7" s="4">
        <v>47</v>
      </c>
      <c r="AS7" s="8">
        <v>11260.72</v>
      </c>
      <c r="AT7" s="7"/>
      <c r="AU7" s="7">
        <v>-0.2772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0.3044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47</v>
      </c>
      <c r="BK7" s="8">
        <v>8139.73</v>
      </c>
      <c r="BL7" s="2" t="s">
        <v>172</v>
      </c>
      <c r="BM7" s="7">
        <v>1</v>
      </c>
      <c r="BN7" s="7">
        <v>1</v>
      </c>
      <c r="BO7" s="4">
        <v>15</v>
      </c>
      <c r="BP7" s="8">
        <v>2800.22</v>
      </c>
      <c r="BQ7" s="4">
        <v>29</v>
      </c>
      <c r="BR7" s="8">
        <v>6812.68</v>
      </c>
      <c r="BS7" s="7">
        <v>-0.4828</v>
      </c>
      <c r="BT7" s="7">
        <v>-0.589</v>
      </c>
      <c r="BU7" s="2" t="s">
        <v>153</v>
      </c>
      <c r="BV7" s="2" t="s">
        <v>143</v>
      </c>
      <c r="BW7" s="2" t="s">
        <v>146</v>
      </c>
      <c r="BX7" s="2" t="s">
        <v>154</v>
      </c>
      <c r="BY7" s="2" t="s">
        <v>155</v>
      </c>
      <c r="BZ7" s="2" t="s">
        <v>155</v>
      </c>
      <c r="CA7" s="2" t="s">
        <v>146</v>
      </c>
      <c r="CB7" s="4">
        <v>11</v>
      </c>
      <c r="CC7" s="8">
        <v>1834.69</v>
      </c>
      <c r="CD7" s="4">
        <v>17</v>
      </c>
      <c r="CE7" s="8">
        <v>3938.05</v>
      </c>
      <c r="CF7" s="7">
        <v>-0.3529</v>
      </c>
      <c r="CG7" s="7">
        <v>-0.5341</v>
      </c>
      <c r="CH7" s="2" t="s">
        <v>153</v>
      </c>
      <c r="CI7" s="2" t="s">
        <v>143</v>
      </c>
      <c r="CJ7" s="2" t="s">
        <v>156</v>
      </c>
      <c r="CK7" s="2" t="s">
        <v>173</v>
      </c>
      <c r="CL7" s="2" t="s">
        <v>155</v>
      </c>
      <c r="CM7" s="2" t="s">
        <v>155</v>
      </c>
      <c r="CN7" s="2" t="s">
        <v>146</v>
      </c>
      <c r="CO7" s="4">
        <v>17</v>
      </c>
      <c r="CP7" s="8">
        <v>2401.4</v>
      </c>
      <c r="CQ7" s="4"/>
      <c r="CR7" s="8"/>
      <c r="CS7" s="7"/>
      <c r="CT7" s="7"/>
      <c r="CU7" s="2" t="s">
        <v>153</v>
      </c>
      <c r="CV7" s="2" t="s">
        <v>143</v>
      </c>
      <c r="CW7" s="2" t="s">
        <v>158</v>
      </c>
      <c r="CX7" s="2" t="s">
        <v>167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174</v>
      </c>
      <c r="DL7" s="2" t="s">
        <v>155</v>
      </c>
      <c r="DM7" s="2" t="s">
        <v>155</v>
      </c>
      <c r="DN7" s="2" t="s">
        <v>146</v>
      </c>
      <c r="DO7" s="4">
        <v>2</v>
      </c>
      <c r="DP7" s="8">
        <v>640.11</v>
      </c>
      <c r="DQ7" s="4">
        <v>1</v>
      </c>
      <c r="DR7" s="8">
        <v>509.99</v>
      </c>
      <c r="DS7" s="7">
        <v>1</v>
      </c>
      <c r="DT7" s="7">
        <v>0.2551</v>
      </c>
      <c r="DU7" s="2" t="s">
        <v>153</v>
      </c>
      <c r="DV7" s="2" t="s">
        <v>143</v>
      </c>
      <c r="DW7" s="2" t="s">
        <v>162</v>
      </c>
      <c r="DX7" s="2" t="s">
        <v>175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176</v>
      </c>
      <c r="EK7" s="2" t="s">
        <v>177</v>
      </c>
      <c r="EL7" s="2" t="s">
        <v>155</v>
      </c>
      <c r="EM7" s="2" t="s">
        <v>155</v>
      </c>
      <c r="EN7" s="2" t="s">
        <v>146</v>
      </c>
      <c r="EO7" s="4">
        <v>1</v>
      </c>
      <c r="EP7" s="8">
        <v>231.66</v>
      </c>
      <c r="EQ7" s="4"/>
      <c r="ER7" s="8"/>
      <c r="ES7" s="7"/>
      <c r="ET7" s="7"/>
      <c r="EU7" s="2" t="s">
        <v>153</v>
      </c>
      <c r="EV7" s="2" t="s">
        <v>143</v>
      </c>
      <c r="EW7" s="2" t="s">
        <v>162</v>
      </c>
      <c r="EX7" s="2" t="s">
        <v>178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179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146</v>
      </c>
      <c r="FV7" s="2" t="s">
        <v>146</v>
      </c>
      <c r="FW7" s="2" t="s">
        <v>146</v>
      </c>
      <c r="FX7" s="2" t="s">
        <v>146</v>
      </c>
      <c r="FY7" s="2" t="s">
        <v>146</v>
      </c>
      <c r="FZ7" s="2" t="s">
        <v>146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162</v>
      </c>
      <c r="GK7" s="2" t="s">
        <v>180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153</v>
      </c>
      <c r="GV7" s="2" t="s">
        <v>143</v>
      </c>
      <c r="GW7" s="2" t="s">
        <v>162</v>
      </c>
      <c r="GX7" s="2" t="s">
        <v>146</v>
      </c>
      <c r="GY7" s="2" t="s">
        <v>155</v>
      </c>
      <c r="GZ7" s="2" t="s">
        <v>155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181</v>
      </c>
      <c r="LI7" s="2" t="s">
        <v>143</v>
      </c>
      <c r="LJ7" s="2" t="s">
        <v>146</v>
      </c>
      <c r="LK7" s="2" t="s">
        <v>146</v>
      </c>
      <c r="LL7" s="2" t="s">
        <v>155</v>
      </c>
      <c r="LM7" s="2" t="s">
        <v>155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>
        <v>10</v>
      </c>
      <c r="QC7" s="4">
        <v>2</v>
      </c>
      <c r="QD7" s="4"/>
      <c r="QE7" s="4">
        <v>127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33</v>
      </c>
      <c r="AA8" s="4">
        <f>=ROUNDDOWN(4.125,0)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52</v>
      </c>
      <c r="AQ8" s="8">
        <v>9499.98</v>
      </c>
      <c r="AR8" s="4">
        <v>19</v>
      </c>
      <c r="AS8" s="8">
        <v>4772.37</v>
      </c>
      <c r="AT8" s="7">
        <v>1.7368</v>
      </c>
      <c r="AU8" s="7">
        <v>0.9906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0.3553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52</v>
      </c>
      <c r="BK8" s="8">
        <v>9499.98</v>
      </c>
      <c r="BL8" s="2" t="s">
        <v>184</v>
      </c>
      <c r="BM8" s="7">
        <v>1</v>
      </c>
      <c r="BN8" s="7">
        <v>1</v>
      </c>
      <c r="BO8" s="4">
        <v>39</v>
      </c>
      <c r="BP8" s="8">
        <v>7602</v>
      </c>
      <c r="BQ8" s="4">
        <v>10</v>
      </c>
      <c r="BR8" s="8">
        <v>2349.2</v>
      </c>
      <c r="BS8" s="7">
        <v>2.9</v>
      </c>
      <c r="BT8" s="7">
        <v>2.236</v>
      </c>
      <c r="BU8" s="2" t="s">
        <v>153</v>
      </c>
      <c r="BV8" s="2" t="s">
        <v>143</v>
      </c>
      <c r="BW8" s="2" t="s">
        <v>146</v>
      </c>
      <c r="BX8" s="2" t="s">
        <v>154</v>
      </c>
      <c r="BY8" s="2" t="s">
        <v>155</v>
      </c>
      <c r="BZ8" s="2" t="s">
        <v>155</v>
      </c>
      <c r="CA8" s="2" t="s">
        <v>146</v>
      </c>
      <c r="CB8" s="4">
        <v>8</v>
      </c>
      <c r="CC8" s="8">
        <v>1334.32</v>
      </c>
      <c r="CD8" s="4">
        <v>5</v>
      </c>
      <c r="CE8" s="8">
        <v>1158.25</v>
      </c>
      <c r="CF8" s="7">
        <v>0.6</v>
      </c>
      <c r="CG8" s="7">
        <v>0.152</v>
      </c>
      <c r="CH8" s="2" t="s">
        <v>153</v>
      </c>
      <c r="CI8" s="2" t="s">
        <v>143</v>
      </c>
      <c r="CJ8" s="2" t="s">
        <v>156</v>
      </c>
      <c r="CK8" s="2" t="s">
        <v>180</v>
      </c>
      <c r="CL8" s="2" t="s">
        <v>155</v>
      </c>
      <c r="CM8" s="2" t="s">
        <v>155</v>
      </c>
      <c r="CN8" s="2" t="s">
        <v>146</v>
      </c>
      <c r="CO8" s="4">
        <v>5</v>
      </c>
      <c r="CP8" s="8">
        <v>563.66</v>
      </c>
      <c r="CQ8" s="4">
        <v>1</v>
      </c>
      <c r="CR8" s="8">
        <v>214.49</v>
      </c>
      <c r="CS8" s="7">
        <v>4</v>
      </c>
      <c r="CT8" s="7">
        <v>1.6279</v>
      </c>
      <c r="CU8" s="2" t="s">
        <v>153</v>
      </c>
      <c r="CV8" s="2" t="s">
        <v>143</v>
      </c>
      <c r="CW8" s="2" t="s">
        <v>158</v>
      </c>
      <c r="CX8" s="2" t="s">
        <v>185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175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187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162</v>
      </c>
      <c r="EX8" s="2" t="s">
        <v>188</v>
      </c>
      <c r="EY8" s="2" t="s">
        <v>155</v>
      </c>
      <c r="EZ8" s="2" t="s">
        <v>155</v>
      </c>
      <c r="FA8" s="2" t="s">
        <v>146</v>
      </c>
      <c r="FB8" s="4"/>
      <c r="FC8" s="8"/>
      <c r="FD8" s="4">
        <v>2</v>
      </c>
      <c r="FE8" s="8">
        <v>450.44</v>
      </c>
      <c r="FF8" s="7">
        <v>-1</v>
      </c>
      <c r="FG8" s="7">
        <v>-1</v>
      </c>
      <c r="FH8" s="2" t="s">
        <v>153</v>
      </c>
      <c r="FI8" s="2" t="s">
        <v>143</v>
      </c>
      <c r="FJ8" s="2" t="s">
        <v>162</v>
      </c>
      <c r="FK8" s="2" t="s">
        <v>189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146</v>
      </c>
      <c r="FV8" s="2" t="s">
        <v>146</v>
      </c>
      <c r="FW8" s="2" t="s">
        <v>146</v>
      </c>
      <c r="FX8" s="2" t="s">
        <v>146</v>
      </c>
      <c r="FY8" s="2" t="s">
        <v>146</v>
      </c>
      <c r="FZ8" s="2" t="s">
        <v>146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162</v>
      </c>
      <c r="GK8" s="2" t="s">
        <v>146</v>
      </c>
      <c r="GL8" s="2" t="s">
        <v>155</v>
      </c>
      <c r="GM8" s="2" t="s">
        <v>155</v>
      </c>
      <c r="GN8" s="2" t="s">
        <v>146</v>
      </c>
      <c r="GO8" s="4"/>
      <c r="GP8" s="8"/>
      <c r="GQ8" s="4">
        <v>1</v>
      </c>
      <c r="GR8" s="8">
        <v>599.99</v>
      </c>
      <c r="GS8" s="7">
        <v>-1</v>
      </c>
      <c r="GT8" s="7">
        <v>-1</v>
      </c>
      <c r="GU8" s="2" t="s">
        <v>153</v>
      </c>
      <c r="GV8" s="2" t="s">
        <v>143</v>
      </c>
      <c r="GW8" s="2" t="s">
        <v>162</v>
      </c>
      <c r="GX8" s="2" t="s">
        <v>190</v>
      </c>
      <c r="GY8" s="2" t="s">
        <v>155</v>
      </c>
      <c r="GZ8" s="2" t="s">
        <v>155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181</v>
      </c>
      <c r="LI8" s="2" t="s">
        <v>143</v>
      </c>
      <c r="LJ8" s="2" t="s">
        <v>146</v>
      </c>
      <c r="LK8" s="2" t="s">
        <v>146</v>
      </c>
      <c r="LL8" s="2" t="s">
        <v>155</v>
      </c>
      <c r="LM8" s="2" t="s">
        <v>155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>
        <v>33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>
        <v>168</v>
      </c>
      <c r="AA9" s="4">
        <f>=ROUNDDOWN(36.5217391304348,0)</f>
      </c>
      <c r="AB9" s="5">
        <v>4.6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16</v>
      </c>
      <c r="AQ9" s="8">
        <v>2414.68</v>
      </c>
      <c r="AR9" s="4"/>
      <c r="AS9" s="8"/>
      <c r="AT9" s="7"/>
      <c r="AU9" s="7"/>
      <c r="AV9" s="4">
        <v>82</v>
      </c>
      <c r="AW9" s="8">
        <v>14729.59</v>
      </c>
      <c r="AX9" s="4">
        <v>26</v>
      </c>
      <c r="AY9" s="8">
        <v>6597.57</v>
      </c>
      <c r="AZ9" s="7">
        <v>2.1538</v>
      </c>
      <c r="BA9" s="7">
        <v>1.2326</v>
      </c>
      <c r="BB9" s="7">
        <v>0.1639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0.3552</v>
      </c>
      <c r="BJ9" s="4">
        <v>16</v>
      </c>
      <c r="BK9" s="8">
        <v>2414.68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195</v>
      </c>
      <c r="BY9" s="2" t="s">
        <v>155</v>
      </c>
      <c r="BZ9" s="2" t="s">
        <v>155</v>
      </c>
      <c r="CA9" s="2" t="s">
        <v>146</v>
      </c>
      <c r="CB9" s="4">
        <v>7</v>
      </c>
      <c r="CC9" s="8">
        <v>972.93</v>
      </c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196</v>
      </c>
      <c r="CL9" s="2" t="s">
        <v>155</v>
      </c>
      <c r="CM9" s="2" t="s">
        <v>155</v>
      </c>
      <c r="CN9" s="2" t="s">
        <v>146</v>
      </c>
      <c r="CO9" s="4">
        <v>3</v>
      </c>
      <c r="CP9" s="8">
        <v>353.93</v>
      </c>
      <c r="CQ9" s="4"/>
      <c r="CR9" s="8"/>
      <c r="CS9" s="7"/>
      <c r="CT9" s="7"/>
      <c r="CU9" s="2" t="s">
        <v>153</v>
      </c>
      <c r="CV9" s="2" t="s">
        <v>143</v>
      </c>
      <c r="CW9" s="2" t="s">
        <v>197</v>
      </c>
      <c r="CX9" s="2" t="s">
        <v>198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288.28</v>
      </c>
      <c r="DD9" s="4"/>
      <c r="DE9" s="8"/>
      <c r="DF9" s="7"/>
      <c r="DG9" s="7"/>
      <c r="DH9" s="2" t="s">
        <v>153</v>
      </c>
      <c r="DI9" s="2" t="s">
        <v>143</v>
      </c>
      <c r="DJ9" s="2" t="s">
        <v>199</v>
      </c>
      <c r="DK9" s="2" t="s">
        <v>200</v>
      </c>
      <c r="DL9" s="2" t="s">
        <v>155</v>
      </c>
      <c r="DM9" s="2" t="s">
        <v>155</v>
      </c>
      <c r="DN9" s="2" t="s">
        <v>146</v>
      </c>
      <c r="DO9" s="4">
        <v>1</v>
      </c>
      <c r="DP9" s="8">
        <v>240.08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193</v>
      </c>
      <c r="DX9" s="2" t="s">
        <v>201</v>
      </c>
      <c r="DY9" s="2" t="s">
        <v>155</v>
      </c>
      <c r="DZ9" s="2" t="s">
        <v>155</v>
      </c>
      <c r="EA9" s="2" t="s">
        <v>146</v>
      </c>
      <c r="EB9" s="4">
        <v>1</v>
      </c>
      <c r="EC9" s="8">
        <v>193.04</v>
      </c>
      <c r="ED9" s="4"/>
      <c r="EE9" s="8"/>
      <c r="EF9" s="7"/>
      <c r="EG9" s="7"/>
      <c r="EH9" s="2" t="s">
        <v>153</v>
      </c>
      <c r="EI9" s="2" t="s">
        <v>143</v>
      </c>
      <c r="EJ9" s="2" t="s">
        <v>202</v>
      </c>
      <c r="EK9" s="2" t="s">
        <v>203</v>
      </c>
      <c r="EL9" s="2" t="s">
        <v>155</v>
      </c>
      <c r="EM9" s="2" t="s">
        <v>155</v>
      </c>
      <c r="EN9" s="2" t="s">
        <v>146</v>
      </c>
      <c r="EO9" s="4">
        <v>1</v>
      </c>
      <c r="EP9" s="8">
        <v>178.74</v>
      </c>
      <c r="EQ9" s="4"/>
      <c r="ER9" s="8"/>
      <c r="ES9" s="7"/>
      <c r="ET9" s="7"/>
      <c r="EU9" s="2" t="s">
        <v>153</v>
      </c>
      <c r="EV9" s="2" t="s">
        <v>143</v>
      </c>
      <c r="EW9" s="2" t="s">
        <v>193</v>
      </c>
      <c r="EX9" s="2" t="s">
        <v>204</v>
      </c>
      <c r="EY9" s="2" t="s">
        <v>155</v>
      </c>
      <c r="EZ9" s="2" t="s">
        <v>155</v>
      </c>
      <c r="FA9" s="2" t="s">
        <v>146</v>
      </c>
      <c r="FB9" s="4">
        <v>1</v>
      </c>
      <c r="FC9" s="8">
        <v>187.68</v>
      </c>
      <c r="FD9" s="4"/>
      <c r="FE9" s="8"/>
      <c r="FF9" s="7"/>
      <c r="FG9" s="7"/>
      <c r="FH9" s="2" t="s">
        <v>153</v>
      </c>
      <c r="FI9" s="2" t="s">
        <v>143</v>
      </c>
      <c r="FJ9" s="2" t="s">
        <v>205</v>
      </c>
      <c r="FK9" s="2" t="s">
        <v>206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207</v>
      </c>
      <c r="FX9" s="2" t="s">
        <v>146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208</v>
      </c>
      <c r="GK9" s="2" t="s">
        <v>209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153</v>
      </c>
      <c r="GV9" s="2" t="s">
        <v>143</v>
      </c>
      <c r="GW9" s="2" t="s">
        <v>210</v>
      </c>
      <c r="GX9" s="2" t="s">
        <v>146</v>
      </c>
      <c r="GY9" s="2" t="s">
        <v>155</v>
      </c>
      <c r="GZ9" s="2" t="s">
        <v>155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146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>
        <v>6</v>
      </c>
      <c r="QC9" s="4"/>
      <c r="QD9" s="4"/>
      <c r="QE9" s="4">
        <v>162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>
        <v>170</v>
      </c>
      <c r="AA10" s="4">
        <f>=ROUNDDOWN(21.7948717948718,0)</f>
      </c>
      <c r="AB10" s="5">
        <v>7.8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51</v>
      </c>
      <c r="AQ10" s="8">
        <v>9432.36</v>
      </c>
      <c r="AR10" s="4">
        <v>26</v>
      </c>
      <c r="AS10" s="8">
        <v>6597.57</v>
      </c>
      <c r="AT10" s="7">
        <v>0.9615</v>
      </c>
      <c r="AU10" s="7">
        <v>0.4297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0.6404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52</v>
      </c>
      <c r="BK10" s="8">
        <v>9556.35</v>
      </c>
      <c r="BL10" s="2" t="s">
        <v>214</v>
      </c>
      <c r="BM10" s="7">
        <v>0.9808</v>
      </c>
      <c r="BN10" s="7">
        <v>0.987</v>
      </c>
      <c r="BO10" s="4">
        <v>24</v>
      </c>
      <c r="BP10" s="8">
        <v>4914.5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215</v>
      </c>
      <c r="BY10" s="2" t="s">
        <v>155</v>
      </c>
      <c r="BZ10" s="2" t="s">
        <v>155</v>
      </c>
      <c r="CA10" s="2" t="s">
        <v>146</v>
      </c>
      <c r="CB10" s="4">
        <v>9</v>
      </c>
      <c r="CC10" s="8">
        <v>1501.11</v>
      </c>
      <c r="CD10" s="4">
        <v>21</v>
      </c>
      <c r="CE10" s="8">
        <v>4864.65</v>
      </c>
      <c r="CF10" s="7">
        <v>-0.5714</v>
      </c>
      <c r="CG10" s="7">
        <v>-0.6914</v>
      </c>
      <c r="CH10" s="2" t="s">
        <v>153</v>
      </c>
      <c r="CI10" s="2" t="s">
        <v>143</v>
      </c>
      <c r="CJ10" s="2" t="s">
        <v>156</v>
      </c>
      <c r="CK10" s="2" t="s">
        <v>157</v>
      </c>
      <c r="CL10" s="2" t="s">
        <v>155</v>
      </c>
      <c r="CM10" s="2" t="s">
        <v>155</v>
      </c>
      <c r="CN10" s="2" t="s">
        <v>146</v>
      </c>
      <c r="CO10" s="4">
        <v>10</v>
      </c>
      <c r="CP10" s="8">
        <v>1250.87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197</v>
      </c>
      <c r="CX10" s="2" t="s">
        <v>216</v>
      </c>
      <c r="CY10" s="2" t="s">
        <v>155</v>
      </c>
      <c r="CZ10" s="2" t="s">
        <v>155</v>
      </c>
      <c r="DA10" s="2" t="s">
        <v>146</v>
      </c>
      <c r="DB10" s="4">
        <v>5</v>
      </c>
      <c r="DC10" s="8">
        <v>1066.63</v>
      </c>
      <c r="DD10" s="4">
        <v>1</v>
      </c>
      <c r="DE10" s="8">
        <v>240.23</v>
      </c>
      <c r="DF10" s="7">
        <v>4</v>
      </c>
      <c r="DG10" s="7">
        <v>3.44</v>
      </c>
      <c r="DH10" s="2" t="s">
        <v>153</v>
      </c>
      <c r="DI10" s="2" t="s">
        <v>143</v>
      </c>
      <c r="DJ10" s="2" t="s">
        <v>199</v>
      </c>
      <c r="DK10" s="2" t="s">
        <v>217</v>
      </c>
      <c r="DL10" s="2" t="s">
        <v>155</v>
      </c>
      <c r="DM10" s="2" t="s">
        <v>155</v>
      </c>
      <c r="DN10" s="2" t="s">
        <v>146</v>
      </c>
      <c r="DO10" s="4"/>
      <c r="DP10" s="8"/>
      <c r="DQ10" s="4">
        <v>2</v>
      </c>
      <c r="DR10" s="8">
        <v>1019.98</v>
      </c>
      <c r="DS10" s="7">
        <v>-1</v>
      </c>
      <c r="DT10" s="7">
        <v>-1</v>
      </c>
      <c r="DU10" s="2" t="s">
        <v>153</v>
      </c>
      <c r="DV10" s="2" t="s">
        <v>143</v>
      </c>
      <c r="DW10" s="2" t="s">
        <v>193</v>
      </c>
      <c r="DX10" s="2" t="s">
        <v>218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231.65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176</v>
      </c>
      <c r="EK10" s="2" t="s">
        <v>219</v>
      </c>
      <c r="EL10" s="2" t="s">
        <v>155</v>
      </c>
      <c r="EM10" s="2" t="s">
        <v>155</v>
      </c>
      <c r="EN10" s="2" t="s">
        <v>146</v>
      </c>
      <c r="EO10" s="4">
        <v>1</v>
      </c>
      <c r="EP10" s="8">
        <v>242.38</v>
      </c>
      <c r="EQ10" s="4">
        <v>1</v>
      </c>
      <c r="ER10" s="8">
        <v>247.49</v>
      </c>
      <c r="ES10" s="7"/>
      <c r="ET10" s="7">
        <v>-0.0206</v>
      </c>
      <c r="EU10" s="2" t="s">
        <v>153</v>
      </c>
      <c r="EV10" s="2" t="s">
        <v>143</v>
      </c>
      <c r="EW10" s="2" t="s">
        <v>193</v>
      </c>
      <c r="EX10" s="2" t="s">
        <v>220</v>
      </c>
      <c r="EY10" s="2" t="s">
        <v>155</v>
      </c>
      <c r="EZ10" s="2" t="s">
        <v>155</v>
      </c>
      <c r="FA10" s="2" t="s">
        <v>146</v>
      </c>
      <c r="FB10" s="4">
        <v>1</v>
      </c>
      <c r="FC10" s="8">
        <v>225.22</v>
      </c>
      <c r="FD10" s="4">
        <v>1</v>
      </c>
      <c r="FE10" s="8">
        <v>225.22</v>
      </c>
      <c r="FF10" s="7"/>
      <c r="FG10" s="7"/>
      <c r="FH10" s="2" t="s">
        <v>153</v>
      </c>
      <c r="FI10" s="2" t="s">
        <v>143</v>
      </c>
      <c r="FJ10" s="2" t="s">
        <v>205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207</v>
      </c>
      <c r="FX10" s="2" t="s">
        <v>146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208</v>
      </c>
      <c r="GK10" s="2" t="s">
        <v>217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153</v>
      </c>
      <c r="GV10" s="2" t="s">
        <v>143</v>
      </c>
      <c r="GW10" s="2" t="s">
        <v>210</v>
      </c>
      <c r="GX10" s="2" t="s">
        <v>146</v>
      </c>
      <c r="GY10" s="2" t="s">
        <v>155</v>
      </c>
      <c r="GZ10" s="2" t="s">
        <v>155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181</v>
      </c>
      <c r="LI10" s="2" t="s">
        <v>143</v>
      </c>
      <c r="LJ10" s="2" t="s">
        <v>146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>
        <v>30</v>
      </c>
      <c r="QC10" s="4"/>
      <c r="QD10" s="4"/>
      <c r="QE10" s="4">
        <v>140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>
        <v>104</v>
      </c>
      <c r="AA11" s="4">
        <f>=ROUNDDOWN(30.5882352941176,0)</f>
      </c>
      <c r="AB11" s="5">
        <v>3.4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15</v>
      </c>
      <c r="AQ11" s="8">
        <v>2882.55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0.1957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15</v>
      </c>
      <c r="BK11" s="8">
        <v>2882.55</v>
      </c>
      <c r="BL11" s="2" t="s">
        <v>223</v>
      </c>
      <c r="BM11" s="7">
        <v>1</v>
      </c>
      <c r="BN11" s="7">
        <v>1</v>
      </c>
      <c r="BO11" s="4">
        <v>8</v>
      </c>
      <c r="BP11" s="8">
        <v>1550.46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174</v>
      </c>
      <c r="BY11" s="2" t="s">
        <v>155</v>
      </c>
      <c r="BZ11" s="2" t="s">
        <v>155</v>
      </c>
      <c r="CA11" s="2" t="s">
        <v>146</v>
      </c>
      <c r="CB11" s="4">
        <v>4</v>
      </c>
      <c r="CC11" s="8">
        <v>667.16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224</v>
      </c>
      <c r="CK11" s="2" t="s">
        <v>225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197</v>
      </c>
      <c r="CX11" s="2" t="s">
        <v>226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202</v>
      </c>
      <c r="DK11" s="2" t="s">
        <v>165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193</v>
      </c>
      <c r="DX11" s="2" t="s">
        <v>227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202</v>
      </c>
      <c r="EK11" s="2" t="s">
        <v>228</v>
      </c>
      <c r="EL11" s="2" t="s">
        <v>155</v>
      </c>
      <c r="EM11" s="2" t="s">
        <v>155</v>
      </c>
      <c r="EN11" s="2" t="s">
        <v>146</v>
      </c>
      <c r="EO11" s="4">
        <v>1</v>
      </c>
      <c r="EP11" s="8">
        <v>214.49</v>
      </c>
      <c r="EQ11" s="4"/>
      <c r="ER11" s="8"/>
      <c r="ES11" s="7"/>
      <c r="ET11" s="7"/>
      <c r="EU11" s="2" t="s">
        <v>153</v>
      </c>
      <c r="EV11" s="2" t="s">
        <v>143</v>
      </c>
      <c r="EW11" s="2" t="s">
        <v>193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>
        <v>2</v>
      </c>
      <c r="FC11" s="8">
        <v>450.44</v>
      </c>
      <c r="FD11" s="4"/>
      <c r="FE11" s="8"/>
      <c r="FF11" s="7"/>
      <c r="FG11" s="7"/>
      <c r="FH11" s="2" t="s">
        <v>153</v>
      </c>
      <c r="FI11" s="2" t="s">
        <v>143</v>
      </c>
      <c r="FJ11" s="2" t="s">
        <v>205</v>
      </c>
      <c r="FK11" s="2" t="s">
        <v>230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207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208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153</v>
      </c>
      <c r="GV11" s="2" t="s">
        <v>143</v>
      </c>
      <c r="GW11" s="2" t="s">
        <v>231</v>
      </c>
      <c r="GX11" s="2" t="s">
        <v>146</v>
      </c>
      <c r="GY11" s="2" t="s">
        <v>155</v>
      </c>
      <c r="GZ11" s="2" t="s">
        <v>155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181</v>
      </c>
      <c r="LI11" s="2" t="s">
        <v>143</v>
      </c>
      <c r="LJ11" s="2" t="s">
        <v>146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232</v>
      </c>
      <c r="NI11" s="2" t="s">
        <v>211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>
        <v>104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232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232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232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232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232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232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232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232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153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232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232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232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232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240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232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232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232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232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232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232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232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232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232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232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232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232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171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232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232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232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232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232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232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232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232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153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232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232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232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232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240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232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232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232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232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232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232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232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232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232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232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232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232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183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232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232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232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232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232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232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232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232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153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232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232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232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240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232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232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232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232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232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232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232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232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232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232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232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232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247</v>
      </c>
      <c r="Z15" s="4">
        <v>26</v>
      </c>
      <c r="AA15" s="4">
        <f>=ROUNDDOWN(2,0)</f>
      </c>
      <c r="AB15" s="5">
        <v>13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57</v>
      </c>
      <c r="AQ15" s="8">
        <v>7989.9</v>
      </c>
      <c r="AR15" s="4"/>
      <c r="AS15" s="8"/>
      <c r="AT15" s="7"/>
      <c r="AU15" s="7"/>
      <c r="AV15" s="4">
        <v>129</v>
      </c>
      <c r="AW15" s="8">
        <v>20629.45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0.3873</v>
      </c>
      <c r="BC15" s="4">
        <v>236</v>
      </c>
      <c r="BD15" s="8">
        <v>38285.71</v>
      </c>
      <c r="BE15" s="4">
        <v>1</v>
      </c>
      <c r="BF15" s="8">
        <v>509.99</v>
      </c>
      <c r="BG15" s="7">
        <v>235</v>
      </c>
      <c r="BH15" s="7">
        <v>74.0715</v>
      </c>
      <c r="BI15" s="7">
        <v>0.5388</v>
      </c>
      <c r="BJ15" s="4">
        <v>57</v>
      </c>
      <c r="BK15" s="8">
        <v>7989.9</v>
      </c>
      <c r="BL15" s="2" t="s">
        <v>248</v>
      </c>
      <c r="BM15" s="7">
        <v>1</v>
      </c>
      <c r="BN15" s="7">
        <v>1</v>
      </c>
      <c r="BO15" s="4">
        <v>9</v>
      </c>
      <c r="BP15" s="8">
        <v>1585.62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249</v>
      </c>
      <c r="BY15" s="2" t="s">
        <v>155</v>
      </c>
      <c r="BZ15" s="2" t="s">
        <v>155</v>
      </c>
      <c r="CA15" s="2" t="s">
        <v>146</v>
      </c>
      <c r="CB15" s="4">
        <v>15</v>
      </c>
      <c r="CC15" s="8">
        <v>2084.85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156</v>
      </c>
      <c r="CK15" s="2" t="s">
        <v>250</v>
      </c>
      <c r="CL15" s="2" t="s">
        <v>155</v>
      </c>
      <c r="CM15" s="2" t="s">
        <v>155</v>
      </c>
      <c r="CN15" s="2" t="s">
        <v>146</v>
      </c>
      <c r="CO15" s="4">
        <v>22</v>
      </c>
      <c r="CP15" s="8">
        <v>2355.29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197</v>
      </c>
      <c r="CX15" s="2" t="s">
        <v>251</v>
      </c>
      <c r="CY15" s="2" t="s">
        <v>155</v>
      </c>
      <c r="CZ15" s="2" t="s">
        <v>155</v>
      </c>
      <c r="DA15" s="2" t="s">
        <v>146</v>
      </c>
      <c r="DB15" s="4">
        <v>3</v>
      </c>
      <c r="DC15" s="8">
        <v>488.47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199</v>
      </c>
      <c r="DK15" s="2" t="s">
        <v>252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229</v>
      </c>
      <c r="DX15" s="2" t="s">
        <v>218</v>
      </c>
      <c r="DY15" s="2" t="s">
        <v>155</v>
      </c>
      <c r="DZ15" s="2" t="s">
        <v>155</v>
      </c>
      <c r="EA15" s="2" t="s">
        <v>146</v>
      </c>
      <c r="EB15" s="4">
        <v>3</v>
      </c>
      <c r="EC15" s="8">
        <v>579.12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176</v>
      </c>
      <c r="EK15" s="2" t="s">
        <v>253</v>
      </c>
      <c r="EL15" s="2" t="s">
        <v>155</v>
      </c>
      <c r="EM15" s="2" t="s">
        <v>155</v>
      </c>
      <c r="EN15" s="2" t="s">
        <v>146</v>
      </c>
      <c r="EO15" s="4">
        <v>4</v>
      </c>
      <c r="EP15" s="8">
        <v>761.42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229</v>
      </c>
      <c r="EX15" s="2" t="s">
        <v>254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205</v>
      </c>
      <c r="FK15" s="2" t="s">
        <v>255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207</v>
      </c>
      <c r="FX15" s="2" t="s">
        <v>256</v>
      </c>
      <c r="FY15" s="2" t="s">
        <v>155</v>
      </c>
      <c r="FZ15" s="2" t="s">
        <v>155</v>
      </c>
      <c r="GA15" s="2" t="s">
        <v>146</v>
      </c>
      <c r="GB15" s="4">
        <v>1</v>
      </c>
      <c r="GC15" s="8">
        <v>135.13</v>
      </c>
      <c r="GD15" s="4"/>
      <c r="GE15" s="8"/>
      <c r="GF15" s="7"/>
      <c r="GG15" s="7"/>
      <c r="GH15" s="2" t="s">
        <v>153</v>
      </c>
      <c r="GI15" s="2" t="s">
        <v>143</v>
      </c>
      <c r="GJ15" s="2" t="s">
        <v>208</v>
      </c>
      <c r="GK15" s="2" t="s">
        <v>257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153</v>
      </c>
      <c r="GV15" s="2" t="s">
        <v>143</v>
      </c>
      <c r="GW15" s="2" t="s">
        <v>210</v>
      </c>
      <c r="GX15" s="2" t="s">
        <v>146</v>
      </c>
      <c r="GY15" s="2" t="s">
        <v>155</v>
      </c>
      <c r="GZ15" s="2" t="s">
        <v>155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146</v>
      </c>
      <c r="LK15" s="2" t="s">
        <v>146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155</v>
      </c>
      <c r="NM15" s="2" t="s">
        <v>155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>
        <v>26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258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247</v>
      </c>
      <c r="Z16" s="4">
        <v>82</v>
      </c>
      <c r="AA16" s="4">
        <f>=ROUNDDOWN(5.46666666666667,0)</f>
      </c>
      <c r="AB16" s="5">
        <v>15</v>
      </c>
      <c r="AC16" s="2" t="s">
        <v>151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47</v>
      </c>
      <c r="AQ16" s="8">
        <v>7965.12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0.3861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50</v>
      </c>
      <c r="BK16" s="8">
        <v>8764.29</v>
      </c>
      <c r="BL16" s="2" t="s">
        <v>259</v>
      </c>
      <c r="BM16" s="7">
        <v>0.94</v>
      </c>
      <c r="BN16" s="7">
        <v>0.9088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177</v>
      </c>
      <c r="BY16" s="2" t="s">
        <v>155</v>
      </c>
      <c r="BZ16" s="2" t="s">
        <v>155</v>
      </c>
      <c r="CA16" s="2" t="s">
        <v>146</v>
      </c>
      <c r="CB16" s="4">
        <v>33</v>
      </c>
      <c r="CC16" s="8">
        <v>5504.07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156</v>
      </c>
      <c r="CK16" s="2" t="s">
        <v>167</v>
      </c>
      <c r="CL16" s="2" t="s">
        <v>155</v>
      </c>
      <c r="CM16" s="2" t="s">
        <v>155</v>
      </c>
      <c r="CN16" s="2" t="s">
        <v>146</v>
      </c>
      <c r="CO16" s="4">
        <v>8</v>
      </c>
      <c r="CP16" s="8">
        <v>1111.9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197</v>
      </c>
      <c r="CX16" s="2" t="s">
        <v>260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199</v>
      </c>
      <c r="DK16" s="2" t="s">
        <v>261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229</v>
      </c>
      <c r="DX16" s="2" t="s">
        <v>262</v>
      </c>
      <c r="DY16" s="2" t="s">
        <v>155</v>
      </c>
      <c r="DZ16" s="2" t="s">
        <v>155</v>
      </c>
      <c r="EA16" s="2" t="s">
        <v>146</v>
      </c>
      <c r="EB16" s="4">
        <v>2</v>
      </c>
      <c r="EC16" s="8">
        <v>463.3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176</v>
      </c>
      <c r="EK16" s="2" t="s">
        <v>252</v>
      </c>
      <c r="EL16" s="2" t="s">
        <v>155</v>
      </c>
      <c r="EM16" s="2" t="s">
        <v>155</v>
      </c>
      <c r="EN16" s="2" t="s">
        <v>146</v>
      </c>
      <c r="EO16" s="4">
        <v>3</v>
      </c>
      <c r="EP16" s="8">
        <v>660.63</v>
      </c>
      <c r="EQ16" s="4"/>
      <c r="ER16" s="8"/>
      <c r="ES16" s="7"/>
      <c r="ET16" s="7"/>
      <c r="EU16" s="2" t="s">
        <v>153</v>
      </c>
      <c r="EV16" s="2" t="s">
        <v>143</v>
      </c>
      <c r="EW16" s="2" t="s">
        <v>229</v>
      </c>
      <c r="EX16" s="2" t="s">
        <v>227</v>
      </c>
      <c r="EY16" s="2" t="s">
        <v>155</v>
      </c>
      <c r="EZ16" s="2" t="s">
        <v>155</v>
      </c>
      <c r="FA16" s="2" t="s">
        <v>146</v>
      </c>
      <c r="FB16" s="4">
        <v>1</v>
      </c>
      <c r="FC16" s="8">
        <v>225.22</v>
      </c>
      <c r="FD16" s="4"/>
      <c r="FE16" s="8"/>
      <c r="FF16" s="7"/>
      <c r="FG16" s="7"/>
      <c r="FH16" s="2" t="s">
        <v>153</v>
      </c>
      <c r="FI16" s="2" t="s">
        <v>143</v>
      </c>
      <c r="FJ16" s="2" t="s">
        <v>205</v>
      </c>
      <c r="FK16" s="2" t="s">
        <v>263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207</v>
      </c>
      <c r="FX16" s="2" t="s">
        <v>146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208</v>
      </c>
      <c r="GK16" s="2" t="s">
        <v>264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153</v>
      </c>
      <c r="GV16" s="2" t="s">
        <v>143</v>
      </c>
      <c r="GW16" s="2" t="s">
        <v>210</v>
      </c>
      <c r="GX16" s="2" t="s">
        <v>146</v>
      </c>
      <c r="GY16" s="2" t="s">
        <v>155</v>
      </c>
      <c r="GZ16" s="2" t="s">
        <v>155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181</v>
      </c>
      <c r="LI16" s="2" t="s">
        <v>143</v>
      </c>
      <c r="LJ16" s="2" t="s">
        <v>146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155</v>
      </c>
      <c r="NM16" s="2" t="s">
        <v>155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>
        <v>82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140</v>
      </c>
      <c r="QR16" s="4"/>
    </row>
    <row r="17">
      <c r="A17" s="2" t="s">
        <v>265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183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247</v>
      </c>
      <c r="Z17" s="4">
        <v>44</v>
      </c>
      <c r="AA17" s="4">
        <f>=ROUNDDOWN(8.8,0)</f>
      </c>
      <c r="AB17" s="5">
        <v>5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25</v>
      </c>
      <c r="AQ17" s="8">
        <v>4674.43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0.2266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25</v>
      </c>
      <c r="BK17" s="8">
        <v>4674.43</v>
      </c>
      <c r="BL17" s="2" t="s">
        <v>266</v>
      </c>
      <c r="BM17" s="7">
        <v>1</v>
      </c>
      <c r="BN17" s="7">
        <v>1</v>
      </c>
      <c r="BO17" s="4">
        <v>9</v>
      </c>
      <c r="BP17" s="8">
        <v>1902.87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267</v>
      </c>
      <c r="BY17" s="2" t="s">
        <v>155</v>
      </c>
      <c r="BZ17" s="2" t="s">
        <v>155</v>
      </c>
      <c r="CA17" s="2" t="s">
        <v>146</v>
      </c>
      <c r="CB17" s="4">
        <v>5</v>
      </c>
      <c r="CC17" s="8">
        <v>833.95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176</v>
      </c>
      <c r="CK17" s="2" t="s">
        <v>268</v>
      </c>
      <c r="CL17" s="2" t="s">
        <v>155</v>
      </c>
      <c r="CM17" s="2" t="s">
        <v>155</v>
      </c>
      <c r="CN17" s="2" t="s">
        <v>146</v>
      </c>
      <c r="CO17" s="4">
        <v>8</v>
      </c>
      <c r="CP17" s="8">
        <v>1065.58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197</v>
      </c>
      <c r="CX17" s="2" t="s">
        <v>269</v>
      </c>
      <c r="CY17" s="2" t="s">
        <v>155</v>
      </c>
      <c r="CZ17" s="2" t="s">
        <v>155</v>
      </c>
      <c r="DA17" s="2" t="s">
        <v>146</v>
      </c>
      <c r="DB17" s="4">
        <v>1</v>
      </c>
      <c r="DC17" s="8">
        <v>240.23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270</v>
      </c>
      <c r="DK17" s="2" t="s">
        <v>271</v>
      </c>
      <c r="DL17" s="2" t="s">
        <v>155</v>
      </c>
      <c r="DM17" s="2" t="s">
        <v>155</v>
      </c>
      <c r="DN17" s="2" t="s">
        <v>146</v>
      </c>
      <c r="DO17" s="4">
        <v>1</v>
      </c>
      <c r="DP17" s="8">
        <v>400.15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229</v>
      </c>
      <c r="DX17" s="2" t="s">
        <v>272</v>
      </c>
      <c r="DY17" s="2" t="s">
        <v>155</v>
      </c>
      <c r="DZ17" s="2" t="s">
        <v>155</v>
      </c>
      <c r="EA17" s="2" t="s">
        <v>146</v>
      </c>
      <c r="EB17" s="4">
        <v>1</v>
      </c>
      <c r="EC17" s="8">
        <v>231.65</v>
      </c>
      <c r="ED17" s="4"/>
      <c r="EE17" s="8"/>
      <c r="EF17" s="7"/>
      <c r="EG17" s="7"/>
      <c r="EH17" s="2" t="s">
        <v>153</v>
      </c>
      <c r="EI17" s="2" t="s">
        <v>143</v>
      </c>
      <c r="EJ17" s="2" t="s">
        <v>176</v>
      </c>
      <c r="EK17" s="2" t="s">
        <v>273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229</v>
      </c>
      <c r="EX17" s="2" t="s">
        <v>274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270</v>
      </c>
      <c r="FK17" s="2" t="s">
        <v>275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207</v>
      </c>
      <c r="FX17" s="2" t="s">
        <v>146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208</v>
      </c>
      <c r="GK17" s="2" t="s">
        <v>276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153</v>
      </c>
      <c r="GV17" s="2" t="s">
        <v>143</v>
      </c>
      <c r="GW17" s="2" t="s">
        <v>231</v>
      </c>
      <c r="GX17" s="2" t="s">
        <v>146</v>
      </c>
      <c r="GY17" s="2" t="s">
        <v>155</v>
      </c>
      <c r="GZ17" s="2" t="s">
        <v>155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181</v>
      </c>
      <c r="LI17" s="2" t="s">
        <v>143</v>
      </c>
      <c r="LJ17" s="2" t="s">
        <v>146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232</v>
      </c>
      <c r="NI17" s="2" t="s">
        <v>211</v>
      </c>
      <c r="NJ17" s="2" t="s">
        <v>146</v>
      </c>
      <c r="NK17" s="2" t="s">
        <v>146</v>
      </c>
      <c r="NL17" s="2" t="s">
        <v>155</v>
      </c>
      <c r="NM17" s="2" t="s">
        <v>155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>
        <v>44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277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193</v>
      </c>
      <c r="Z18" s="4">
        <v>116</v>
      </c>
      <c r="AA18" s="4">
        <f>=ROUNDDOWN(12.8888888888889,0)</f>
      </c>
      <c r="AB18" s="5">
        <v>9</v>
      </c>
      <c r="AC18" s="2" t="s">
        <v>151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38</v>
      </c>
      <c r="AQ18" s="8">
        <v>4997.54</v>
      </c>
      <c r="AR18" s="4"/>
      <c r="AS18" s="8"/>
      <c r="AT18" s="7"/>
      <c r="AU18" s="7"/>
      <c r="AV18" s="4">
        <v>107</v>
      </c>
      <c r="AW18" s="8">
        <v>17656.26</v>
      </c>
      <c r="AX18" s="4">
        <v>1</v>
      </c>
      <c r="AY18" s="8">
        <v>509.99</v>
      </c>
      <c r="AZ18" s="7">
        <v>106</v>
      </c>
      <c r="BA18" s="7">
        <v>33.6208</v>
      </c>
      <c r="BB18" s="7">
        <v>0.283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0.4612</v>
      </c>
      <c r="BJ18" s="4">
        <v>38</v>
      </c>
      <c r="BK18" s="8">
        <v>4997.54</v>
      </c>
      <c r="BL18" s="2" t="s">
        <v>279</v>
      </c>
      <c r="BM18" s="7">
        <v>1</v>
      </c>
      <c r="BN18" s="7">
        <v>1</v>
      </c>
      <c r="BO18" s="4">
        <v>7</v>
      </c>
      <c r="BP18" s="8">
        <v>1233.26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280</v>
      </c>
      <c r="BY18" s="2" t="s">
        <v>155</v>
      </c>
      <c r="BZ18" s="2" t="s">
        <v>155</v>
      </c>
      <c r="CA18" s="2" t="s">
        <v>146</v>
      </c>
      <c r="CB18" s="4">
        <v>4</v>
      </c>
      <c r="CC18" s="8">
        <v>555.96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167</v>
      </c>
      <c r="CL18" s="2" t="s">
        <v>155</v>
      </c>
      <c r="CM18" s="2" t="s">
        <v>155</v>
      </c>
      <c r="CN18" s="2" t="s">
        <v>146</v>
      </c>
      <c r="CO18" s="4">
        <v>24</v>
      </c>
      <c r="CP18" s="8">
        <v>2683.46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197</v>
      </c>
      <c r="CX18" s="2" t="s">
        <v>216</v>
      </c>
      <c r="CY18" s="2" t="s">
        <v>155</v>
      </c>
      <c r="CZ18" s="2" t="s">
        <v>155</v>
      </c>
      <c r="DA18" s="2" t="s">
        <v>146</v>
      </c>
      <c r="DB18" s="4">
        <v>1</v>
      </c>
      <c r="DC18" s="8">
        <v>144.14</v>
      </c>
      <c r="DD18" s="4"/>
      <c r="DE18" s="8"/>
      <c r="DF18" s="7"/>
      <c r="DG18" s="7"/>
      <c r="DH18" s="2" t="s">
        <v>153</v>
      </c>
      <c r="DI18" s="2" t="s">
        <v>143</v>
      </c>
      <c r="DJ18" s="2" t="s">
        <v>199</v>
      </c>
      <c r="DK18" s="2" t="s">
        <v>281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193</v>
      </c>
      <c r="DX18" s="2" t="s">
        <v>282</v>
      </c>
      <c r="DY18" s="2" t="s">
        <v>155</v>
      </c>
      <c r="DZ18" s="2" t="s">
        <v>155</v>
      </c>
      <c r="EA18" s="2" t="s">
        <v>146</v>
      </c>
      <c r="EB18" s="4">
        <v>1</v>
      </c>
      <c r="EC18" s="8">
        <v>193.04</v>
      </c>
      <c r="ED18" s="4"/>
      <c r="EE18" s="8"/>
      <c r="EF18" s="7"/>
      <c r="EG18" s="7"/>
      <c r="EH18" s="2" t="s">
        <v>153</v>
      </c>
      <c r="EI18" s="2" t="s">
        <v>143</v>
      </c>
      <c r="EJ18" s="2" t="s">
        <v>176</v>
      </c>
      <c r="EK18" s="2" t="s">
        <v>283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193</v>
      </c>
      <c r="EX18" s="2" t="s">
        <v>284</v>
      </c>
      <c r="EY18" s="2" t="s">
        <v>155</v>
      </c>
      <c r="EZ18" s="2" t="s">
        <v>155</v>
      </c>
      <c r="FA18" s="2" t="s">
        <v>146</v>
      </c>
      <c r="FB18" s="4">
        <v>1</v>
      </c>
      <c r="FC18" s="8">
        <v>187.68</v>
      </c>
      <c r="FD18" s="4"/>
      <c r="FE18" s="8"/>
      <c r="FF18" s="7"/>
      <c r="FG18" s="7"/>
      <c r="FH18" s="2" t="s">
        <v>153</v>
      </c>
      <c r="FI18" s="2" t="s">
        <v>143</v>
      </c>
      <c r="FJ18" s="2" t="s">
        <v>205</v>
      </c>
      <c r="FK18" s="2" t="s">
        <v>285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207</v>
      </c>
      <c r="FX18" s="2" t="s">
        <v>286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208</v>
      </c>
      <c r="GK18" s="2" t="s">
        <v>287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153</v>
      </c>
      <c r="GV18" s="2" t="s">
        <v>143</v>
      </c>
      <c r="GW18" s="2" t="s">
        <v>210</v>
      </c>
      <c r="GX18" s="2" t="s">
        <v>146</v>
      </c>
      <c r="GY18" s="2" t="s">
        <v>155</v>
      </c>
      <c r="GZ18" s="2" t="s">
        <v>155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146</v>
      </c>
      <c r="LK18" s="2" t="s">
        <v>146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>
        <v>45</v>
      </c>
      <c r="QC18" s="4">
        <v>71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120</v>
      </c>
      <c r="QR18" s="4"/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171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289</v>
      </c>
      <c r="Z19" s="4">
        <v>12</v>
      </c>
      <c r="AA19" s="4">
        <f>=ROUNDDOWN(0.666666666666667,0)</f>
      </c>
      <c r="AB19" s="5">
        <v>18</v>
      </c>
      <c r="AC19" s="2" t="s">
        <v>151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33</v>
      </c>
      <c r="AQ19" s="8">
        <v>6885.94</v>
      </c>
      <c r="AR19" s="4">
        <v>1</v>
      </c>
      <c r="AS19" s="8">
        <v>509.99</v>
      </c>
      <c r="AT19" s="7">
        <v>32</v>
      </c>
      <c r="AU19" s="7">
        <v>12.5021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0.39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33</v>
      </c>
      <c r="BK19" s="8">
        <v>6885.94</v>
      </c>
      <c r="BL19" s="2" t="s">
        <v>290</v>
      </c>
      <c r="BM19" s="7">
        <v>1</v>
      </c>
      <c r="BN19" s="7">
        <v>1</v>
      </c>
      <c r="BO19" s="4">
        <v>30</v>
      </c>
      <c r="BP19" s="8">
        <v>6413.37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177</v>
      </c>
      <c r="BY19" s="2" t="s">
        <v>155</v>
      </c>
      <c r="BZ19" s="2" t="s">
        <v>155</v>
      </c>
      <c r="CA19" s="2" t="s">
        <v>146</v>
      </c>
      <c r="CB19" s="4">
        <v>2</v>
      </c>
      <c r="CC19" s="8">
        <v>333.58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167</v>
      </c>
      <c r="CL19" s="2" t="s">
        <v>155</v>
      </c>
      <c r="CM19" s="2" t="s">
        <v>155</v>
      </c>
      <c r="CN19" s="2" t="s">
        <v>146</v>
      </c>
      <c r="CO19" s="4">
        <v>1</v>
      </c>
      <c r="CP19" s="8">
        <v>138.99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197</v>
      </c>
      <c r="CX19" s="2" t="s">
        <v>291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199</v>
      </c>
      <c r="DK19" s="2" t="s">
        <v>292</v>
      </c>
      <c r="DL19" s="2" t="s">
        <v>155</v>
      </c>
      <c r="DM19" s="2" t="s">
        <v>155</v>
      </c>
      <c r="DN19" s="2" t="s">
        <v>146</v>
      </c>
      <c r="DO19" s="4"/>
      <c r="DP19" s="8"/>
      <c r="DQ19" s="4">
        <v>1</v>
      </c>
      <c r="DR19" s="8">
        <v>509.99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289</v>
      </c>
      <c r="DX19" s="2" t="s">
        <v>293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176</v>
      </c>
      <c r="EK19" s="2" t="s">
        <v>294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289</v>
      </c>
      <c r="EX19" s="2" t="s">
        <v>229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205</v>
      </c>
      <c r="FK19" s="2" t="s">
        <v>295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207</v>
      </c>
      <c r="FX19" s="2" t="s">
        <v>146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208</v>
      </c>
      <c r="GK19" s="2" t="s">
        <v>296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153</v>
      </c>
      <c r="GV19" s="2" t="s">
        <v>143</v>
      </c>
      <c r="GW19" s="2" t="s">
        <v>210</v>
      </c>
      <c r="GX19" s="2" t="s">
        <v>146</v>
      </c>
      <c r="GY19" s="2" t="s">
        <v>155</v>
      </c>
      <c r="GZ19" s="2" t="s">
        <v>155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181</v>
      </c>
      <c r="LI19" s="2" t="s">
        <v>143</v>
      </c>
      <c r="LJ19" s="2" t="s">
        <v>146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>
        <v>12</v>
      </c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200</v>
      </c>
      <c r="QR19" s="4"/>
    </row>
    <row r="20">
      <c r="A20" s="2" t="s">
        <v>297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183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289</v>
      </c>
      <c r="Z20" s="4">
        <v>38</v>
      </c>
      <c r="AA20" s="4">
        <f>=ROUNDDOWN(6.33333333333333,0)</f>
      </c>
      <c r="AB20" s="5">
        <v>6</v>
      </c>
      <c r="AC20" s="2" t="s">
        <v>151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36</v>
      </c>
      <c r="AQ20" s="8">
        <v>5772.78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0.327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36</v>
      </c>
      <c r="BK20" s="8">
        <v>5772.78</v>
      </c>
      <c r="BL20" s="2" t="s">
        <v>298</v>
      </c>
      <c r="BM20" s="7">
        <v>1</v>
      </c>
      <c r="BN20" s="7">
        <v>1</v>
      </c>
      <c r="BO20" s="4">
        <v>7</v>
      </c>
      <c r="BP20" s="8">
        <v>1183.98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275</v>
      </c>
      <c r="BY20" s="2" t="s">
        <v>155</v>
      </c>
      <c r="BZ20" s="2" t="s">
        <v>155</v>
      </c>
      <c r="CA20" s="2" t="s">
        <v>146</v>
      </c>
      <c r="CB20" s="4">
        <v>11</v>
      </c>
      <c r="CC20" s="8">
        <v>1834.69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176</v>
      </c>
      <c r="CK20" s="2" t="s">
        <v>268</v>
      </c>
      <c r="CL20" s="2" t="s">
        <v>155</v>
      </c>
      <c r="CM20" s="2" t="s">
        <v>155</v>
      </c>
      <c r="CN20" s="2" t="s">
        <v>146</v>
      </c>
      <c r="CO20" s="4">
        <v>14</v>
      </c>
      <c r="CP20" s="8">
        <v>1884.04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197</v>
      </c>
      <c r="CX20" s="2" t="s">
        <v>226</v>
      </c>
      <c r="CY20" s="2" t="s">
        <v>155</v>
      </c>
      <c r="CZ20" s="2" t="s">
        <v>155</v>
      </c>
      <c r="DA20" s="2" t="s">
        <v>146</v>
      </c>
      <c r="DB20" s="4">
        <v>2</v>
      </c>
      <c r="DC20" s="8">
        <v>413.2</v>
      </c>
      <c r="DD20" s="4"/>
      <c r="DE20" s="8"/>
      <c r="DF20" s="7"/>
      <c r="DG20" s="7"/>
      <c r="DH20" s="2" t="s">
        <v>153</v>
      </c>
      <c r="DI20" s="2" t="s">
        <v>143</v>
      </c>
      <c r="DJ20" s="2" t="s">
        <v>270</v>
      </c>
      <c r="DK20" s="2" t="s">
        <v>299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289</v>
      </c>
      <c r="DX20" s="2" t="s">
        <v>227</v>
      </c>
      <c r="DY20" s="2" t="s">
        <v>155</v>
      </c>
      <c r="DZ20" s="2" t="s">
        <v>155</v>
      </c>
      <c r="EA20" s="2" t="s">
        <v>146</v>
      </c>
      <c r="EB20" s="4">
        <v>1</v>
      </c>
      <c r="EC20" s="8">
        <v>231.65</v>
      </c>
      <c r="ED20" s="4"/>
      <c r="EE20" s="8"/>
      <c r="EF20" s="7"/>
      <c r="EG20" s="7"/>
      <c r="EH20" s="2" t="s">
        <v>153</v>
      </c>
      <c r="EI20" s="2" t="s">
        <v>143</v>
      </c>
      <c r="EJ20" s="2" t="s">
        <v>176</v>
      </c>
      <c r="EK20" s="2" t="s">
        <v>300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289</v>
      </c>
      <c r="EX20" s="2" t="s">
        <v>301</v>
      </c>
      <c r="EY20" s="2" t="s">
        <v>155</v>
      </c>
      <c r="EZ20" s="2" t="s">
        <v>155</v>
      </c>
      <c r="FA20" s="2" t="s">
        <v>146</v>
      </c>
      <c r="FB20" s="4">
        <v>1</v>
      </c>
      <c r="FC20" s="8">
        <v>225.22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270</v>
      </c>
      <c r="FK20" s="2" t="s">
        <v>302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207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208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153</v>
      </c>
      <c r="GV20" s="2" t="s">
        <v>143</v>
      </c>
      <c r="GW20" s="2" t="s">
        <v>231</v>
      </c>
      <c r="GX20" s="2" t="s">
        <v>146</v>
      </c>
      <c r="GY20" s="2" t="s">
        <v>155</v>
      </c>
      <c r="GZ20" s="2" t="s">
        <v>155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181</v>
      </c>
      <c r="LI20" s="2" t="s">
        <v>143</v>
      </c>
      <c r="LJ20" s="2" t="s">
        <v>146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232</v>
      </c>
      <c r="NI20" s="2" t="s">
        <v>211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>
        <v>29</v>
      </c>
      <c r="QC20" s="4">
        <v>9</v>
      </c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</row>
    <row r="21">
      <c r="A21" s="2" t="s">
        <v>303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234</v>
      </c>
      <c r="J21" s="2" t="s">
        <v>141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232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232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232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232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232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232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232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232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153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232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232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232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232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240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232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232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232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232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232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232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232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232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232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232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232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232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305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234</v>
      </c>
      <c r="J22" s="2" t="s">
        <v>171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232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232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232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232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232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232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232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232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153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232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232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232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232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240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232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232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232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232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232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232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232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232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232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232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232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232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306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234</v>
      </c>
      <c r="J23" s="2" t="s">
        <v>183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232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232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232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232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232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232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232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232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153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232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232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232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232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240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232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232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232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232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232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232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232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232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232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232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232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232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307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308</v>
      </c>
      <c r="G24" s="2" t="s">
        <v>308</v>
      </c>
      <c r="H24" s="2" t="s">
        <v>308</v>
      </c>
      <c r="I24" s="2" t="s">
        <v>140</v>
      </c>
      <c r="J24" s="2" t="s">
        <v>141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309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218</v>
      </c>
      <c r="Z24" s="4">
        <v>65</v>
      </c>
      <c r="AA24" s="4">
        <f>=ROUNDDOWN(21.6666666666667,0)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6</v>
      </c>
      <c r="AQ24" s="8">
        <v>1220.38</v>
      </c>
      <c r="AR24" s="4">
        <v>15</v>
      </c>
      <c r="AS24" s="8">
        <v>3146.59</v>
      </c>
      <c r="AT24" s="7">
        <v>-0.6</v>
      </c>
      <c r="AU24" s="7">
        <v>-0.6122</v>
      </c>
      <c r="AV24" s="4">
        <v>33</v>
      </c>
      <c r="AW24" s="8">
        <v>7148.51</v>
      </c>
      <c r="AX24" s="4">
        <v>39</v>
      </c>
      <c r="AY24" s="8">
        <v>9055.02</v>
      </c>
      <c r="AZ24" s="7">
        <v>-0.1538</v>
      </c>
      <c r="BA24" s="7">
        <v>-0.2105</v>
      </c>
      <c r="BB24" s="7">
        <v>0.1707</v>
      </c>
      <c r="BC24" s="4">
        <v>33</v>
      </c>
      <c r="BD24" s="8">
        <v>7148.51</v>
      </c>
      <c r="BE24" s="4">
        <v>39</v>
      </c>
      <c r="BF24" s="8">
        <v>9055.02</v>
      </c>
      <c r="BG24" s="7">
        <v>-0.1538</v>
      </c>
      <c r="BH24" s="7">
        <v>-0.2105</v>
      </c>
      <c r="BI24" s="7">
        <v>1</v>
      </c>
      <c r="BJ24" s="4">
        <v>6</v>
      </c>
      <c r="BK24" s="8">
        <v>1220.38</v>
      </c>
      <c r="BL24" s="2" t="s">
        <v>310</v>
      </c>
      <c r="BM24" s="7">
        <v>1</v>
      </c>
      <c r="BN24" s="7">
        <v>1</v>
      </c>
      <c r="BO24" s="4"/>
      <c r="BP24" s="8"/>
      <c r="BQ24" s="4">
        <v>7</v>
      </c>
      <c r="BR24" s="8">
        <v>1370.32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154</v>
      </c>
      <c r="BY24" s="2" t="s">
        <v>155</v>
      </c>
      <c r="BZ24" s="2" t="s">
        <v>155</v>
      </c>
      <c r="CA24" s="2" t="s">
        <v>146</v>
      </c>
      <c r="CB24" s="4">
        <v>1</v>
      </c>
      <c r="CC24" s="8">
        <v>193.04</v>
      </c>
      <c r="CD24" s="4">
        <v>7</v>
      </c>
      <c r="CE24" s="8">
        <v>1351.28</v>
      </c>
      <c r="CF24" s="7">
        <v>-0.8571</v>
      </c>
      <c r="CG24" s="7">
        <v>-0.8571</v>
      </c>
      <c r="CH24" s="2" t="s">
        <v>153</v>
      </c>
      <c r="CI24" s="2" t="s">
        <v>143</v>
      </c>
      <c r="CJ24" s="2" t="s">
        <v>185</v>
      </c>
      <c r="CK24" s="2" t="s">
        <v>311</v>
      </c>
      <c r="CL24" s="2" t="s">
        <v>155</v>
      </c>
      <c r="CM24" s="2" t="s">
        <v>155</v>
      </c>
      <c r="CN24" s="2" t="s">
        <v>146</v>
      </c>
      <c r="CO24" s="4">
        <v>2</v>
      </c>
      <c r="CP24" s="8">
        <v>214.48</v>
      </c>
      <c r="CQ24" s="4"/>
      <c r="CR24" s="8"/>
      <c r="CS24" s="7"/>
      <c r="CT24" s="7"/>
      <c r="CU24" s="2" t="s">
        <v>153</v>
      </c>
      <c r="CV24" s="2" t="s">
        <v>143</v>
      </c>
      <c r="CW24" s="2" t="s">
        <v>197</v>
      </c>
      <c r="CX24" s="2" t="s">
        <v>312</v>
      </c>
      <c r="CY24" s="2" t="s">
        <v>155</v>
      </c>
      <c r="CZ24" s="2" t="s">
        <v>155</v>
      </c>
      <c r="DA24" s="2" t="s">
        <v>146</v>
      </c>
      <c r="DB24" s="4">
        <v>1</v>
      </c>
      <c r="DC24" s="8">
        <v>200.19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199</v>
      </c>
      <c r="DK24" s="2" t="s">
        <v>200</v>
      </c>
      <c r="DL24" s="2" t="s">
        <v>155</v>
      </c>
      <c r="DM24" s="2" t="s">
        <v>155</v>
      </c>
      <c r="DN24" s="2" t="s">
        <v>146</v>
      </c>
      <c r="DO24" s="4">
        <v>1</v>
      </c>
      <c r="DP24" s="8">
        <v>424.99</v>
      </c>
      <c r="DQ24" s="4">
        <v>1</v>
      </c>
      <c r="DR24" s="8">
        <v>424.99</v>
      </c>
      <c r="DS24" s="7"/>
      <c r="DT24" s="7"/>
      <c r="DU24" s="2" t="s">
        <v>153</v>
      </c>
      <c r="DV24" s="2" t="s">
        <v>143</v>
      </c>
      <c r="DW24" s="2" t="s">
        <v>218</v>
      </c>
      <c r="DX24" s="2" t="s">
        <v>313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176</v>
      </c>
      <c r="EK24" s="2" t="s">
        <v>314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218</v>
      </c>
      <c r="EX24" s="2" t="s">
        <v>315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205</v>
      </c>
      <c r="FK24" s="2" t="s">
        <v>180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207</v>
      </c>
      <c r="FX24" s="2" t="s">
        <v>316</v>
      </c>
      <c r="FY24" s="2" t="s">
        <v>155</v>
      </c>
      <c r="FZ24" s="2" t="s">
        <v>155</v>
      </c>
      <c r="GA24" s="2" t="s">
        <v>146</v>
      </c>
      <c r="GB24" s="4">
        <v>1</v>
      </c>
      <c r="GC24" s="8">
        <v>187.68</v>
      </c>
      <c r="GD24" s="4"/>
      <c r="GE24" s="8"/>
      <c r="GF24" s="7"/>
      <c r="GG24" s="7"/>
      <c r="GH24" s="2" t="s">
        <v>153</v>
      </c>
      <c r="GI24" s="2" t="s">
        <v>143</v>
      </c>
      <c r="GJ24" s="2" t="s">
        <v>208</v>
      </c>
      <c r="GK24" s="2" t="s">
        <v>287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153</v>
      </c>
      <c r="GV24" s="2" t="s">
        <v>143</v>
      </c>
      <c r="GW24" s="2" t="s">
        <v>210</v>
      </c>
      <c r="GX24" s="2" t="s">
        <v>178</v>
      </c>
      <c r="GY24" s="2" t="s">
        <v>155</v>
      </c>
      <c r="GZ24" s="2" t="s">
        <v>155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>
        <v>65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317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308</v>
      </c>
      <c r="G25" s="2" t="s">
        <v>308</v>
      </c>
      <c r="H25" s="2" t="s">
        <v>308</v>
      </c>
      <c r="I25" s="2" t="s">
        <v>140</v>
      </c>
      <c r="J25" s="2" t="s">
        <v>171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309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218</v>
      </c>
      <c r="Z25" s="4">
        <v>183</v>
      </c>
      <c r="AA25" s="4">
        <f>=ROUNDDOWN(30.5,0)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21</v>
      </c>
      <c r="AQ25" s="8">
        <v>4495.84</v>
      </c>
      <c r="AR25" s="4">
        <v>24</v>
      </c>
      <c r="AS25" s="8">
        <v>5908.43</v>
      </c>
      <c r="AT25" s="7">
        <v>-0.125</v>
      </c>
      <c r="AU25" s="7">
        <v>-0.2391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0.6289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23</v>
      </c>
      <c r="BK25" s="8">
        <v>4767.16</v>
      </c>
      <c r="BL25" s="2" t="s">
        <v>318</v>
      </c>
      <c r="BM25" s="7">
        <v>0.913</v>
      </c>
      <c r="BN25" s="7">
        <v>0.9431</v>
      </c>
      <c r="BO25" s="4">
        <v>12</v>
      </c>
      <c r="BP25" s="8">
        <v>2819.04</v>
      </c>
      <c r="BQ25" s="4">
        <v>10</v>
      </c>
      <c r="BR25" s="8">
        <v>2349.2</v>
      </c>
      <c r="BS25" s="7">
        <v>0.2</v>
      </c>
      <c r="BT25" s="7">
        <v>0.2</v>
      </c>
      <c r="BU25" s="2" t="s">
        <v>153</v>
      </c>
      <c r="BV25" s="2" t="s">
        <v>143</v>
      </c>
      <c r="BW25" s="2" t="s">
        <v>146</v>
      </c>
      <c r="BX25" s="2" t="s">
        <v>154</v>
      </c>
      <c r="BY25" s="2" t="s">
        <v>155</v>
      </c>
      <c r="BZ25" s="2" t="s">
        <v>155</v>
      </c>
      <c r="CA25" s="2" t="s">
        <v>146</v>
      </c>
      <c r="CB25" s="4">
        <v>1</v>
      </c>
      <c r="CC25" s="8">
        <v>231.65</v>
      </c>
      <c r="CD25" s="4">
        <v>7</v>
      </c>
      <c r="CE25" s="8">
        <v>1621.55</v>
      </c>
      <c r="CF25" s="7">
        <v>-0.8571</v>
      </c>
      <c r="CG25" s="7">
        <v>-0.8571</v>
      </c>
      <c r="CH25" s="2" t="s">
        <v>153</v>
      </c>
      <c r="CI25" s="2" t="s">
        <v>143</v>
      </c>
      <c r="CJ25" s="2" t="s">
        <v>185</v>
      </c>
      <c r="CK25" s="2" t="s">
        <v>319</v>
      </c>
      <c r="CL25" s="2" t="s">
        <v>155</v>
      </c>
      <c r="CM25" s="2" t="s">
        <v>155</v>
      </c>
      <c r="CN25" s="2" t="s">
        <v>146</v>
      </c>
      <c r="CO25" s="4">
        <v>3</v>
      </c>
      <c r="CP25" s="8">
        <v>386.07</v>
      </c>
      <c r="CQ25" s="4">
        <v>1</v>
      </c>
      <c r="CR25" s="8">
        <v>214.49</v>
      </c>
      <c r="CS25" s="7">
        <v>2</v>
      </c>
      <c r="CT25" s="7">
        <v>0.7999</v>
      </c>
      <c r="CU25" s="2" t="s">
        <v>153</v>
      </c>
      <c r="CV25" s="2" t="s">
        <v>143</v>
      </c>
      <c r="CW25" s="2" t="s">
        <v>197</v>
      </c>
      <c r="CX25" s="2" t="s">
        <v>320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240.23</v>
      </c>
      <c r="DD25" s="4">
        <v>3</v>
      </c>
      <c r="DE25" s="8">
        <v>720.69</v>
      </c>
      <c r="DF25" s="7">
        <v>-0.6667</v>
      </c>
      <c r="DG25" s="7">
        <v>-0.6667</v>
      </c>
      <c r="DH25" s="2" t="s">
        <v>153</v>
      </c>
      <c r="DI25" s="2" t="s">
        <v>143</v>
      </c>
      <c r="DJ25" s="2" t="s">
        <v>199</v>
      </c>
      <c r="DK25" s="2" t="s">
        <v>200</v>
      </c>
      <c r="DL25" s="2" t="s">
        <v>155</v>
      </c>
      <c r="DM25" s="2" t="s">
        <v>155</v>
      </c>
      <c r="DN25" s="2" t="s">
        <v>146</v>
      </c>
      <c r="DO25" s="4"/>
      <c r="DP25" s="8"/>
      <c r="DQ25" s="4">
        <v>1</v>
      </c>
      <c r="DR25" s="8">
        <v>509.99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218</v>
      </c>
      <c r="DX25" s="2" t="s">
        <v>274</v>
      </c>
      <c r="DY25" s="2" t="s">
        <v>155</v>
      </c>
      <c r="DZ25" s="2" t="s">
        <v>155</v>
      </c>
      <c r="EA25" s="2" t="s">
        <v>146</v>
      </c>
      <c r="EB25" s="4">
        <v>1</v>
      </c>
      <c r="EC25" s="8">
        <v>231.65</v>
      </c>
      <c r="ED25" s="4"/>
      <c r="EE25" s="8"/>
      <c r="EF25" s="7"/>
      <c r="EG25" s="7"/>
      <c r="EH25" s="2" t="s">
        <v>153</v>
      </c>
      <c r="EI25" s="2" t="s">
        <v>143</v>
      </c>
      <c r="EJ25" s="2" t="s">
        <v>176</v>
      </c>
      <c r="EK25" s="2" t="s">
        <v>316</v>
      </c>
      <c r="EL25" s="2" t="s">
        <v>155</v>
      </c>
      <c r="EM25" s="2" t="s">
        <v>155</v>
      </c>
      <c r="EN25" s="2" t="s">
        <v>146</v>
      </c>
      <c r="EO25" s="4"/>
      <c r="EP25" s="8"/>
      <c r="EQ25" s="4">
        <v>1</v>
      </c>
      <c r="ER25" s="8">
        <v>267.29</v>
      </c>
      <c r="ES25" s="7">
        <v>-1</v>
      </c>
      <c r="ET25" s="7">
        <v>-1</v>
      </c>
      <c r="EU25" s="2" t="s">
        <v>153</v>
      </c>
      <c r="EV25" s="2" t="s">
        <v>143</v>
      </c>
      <c r="EW25" s="2" t="s">
        <v>218</v>
      </c>
      <c r="EX25" s="2" t="s">
        <v>321</v>
      </c>
      <c r="EY25" s="2" t="s">
        <v>155</v>
      </c>
      <c r="EZ25" s="2" t="s">
        <v>155</v>
      </c>
      <c r="FA25" s="2" t="s">
        <v>146</v>
      </c>
      <c r="FB25" s="4">
        <v>1</v>
      </c>
      <c r="FC25" s="8">
        <v>225.22</v>
      </c>
      <c r="FD25" s="4"/>
      <c r="FE25" s="8"/>
      <c r="FF25" s="7"/>
      <c r="FG25" s="7"/>
      <c r="FH25" s="2" t="s">
        <v>153</v>
      </c>
      <c r="FI25" s="2" t="s">
        <v>143</v>
      </c>
      <c r="FJ25" s="2" t="s">
        <v>205</v>
      </c>
      <c r="FK25" s="2" t="s">
        <v>322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207</v>
      </c>
      <c r="FX25" s="2" t="s">
        <v>323</v>
      </c>
      <c r="FY25" s="2" t="s">
        <v>155</v>
      </c>
      <c r="FZ25" s="2" t="s">
        <v>155</v>
      </c>
      <c r="GA25" s="2" t="s">
        <v>146</v>
      </c>
      <c r="GB25" s="4"/>
      <c r="GC25" s="8"/>
      <c r="GD25" s="4">
        <v>1</v>
      </c>
      <c r="GE25" s="8">
        <v>225.22</v>
      </c>
      <c r="GF25" s="7">
        <v>-1</v>
      </c>
      <c r="GG25" s="7">
        <v>-1</v>
      </c>
      <c r="GH25" s="2" t="s">
        <v>153</v>
      </c>
      <c r="GI25" s="2" t="s">
        <v>143</v>
      </c>
      <c r="GJ25" s="2" t="s">
        <v>208</v>
      </c>
      <c r="GK25" s="2" t="s">
        <v>324</v>
      </c>
      <c r="GL25" s="2" t="s">
        <v>155</v>
      </c>
      <c r="GM25" s="2" t="s">
        <v>155</v>
      </c>
      <c r="GN25" s="2" t="s">
        <v>146</v>
      </c>
      <c r="GO25" s="4">
        <v>2</v>
      </c>
      <c r="GP25" s="8">
        <v>361.98</v>
      </c>
      <c r="GQ25" s="4"/>
      <c r="GR25" s="8"/>
      <c r="GS25" s="7"/>
      <c r="GT25" s="7"/>
      <c r="GU25" s="2" t="s">
        <v>153</v>
      </c>
      <c r="GV25" s="2" t="s">
        <v>143</v>
      </c>
      <c r="GW25" s="2" t="s">
        <v>210</v>
      </c>
      <c r="GX25" s="2" t="s">
        <v>325</v>
      </c>
      <c r="GY25" s="2" t="s">
        <v>155</v>
      </c>
      <c r="GZ25" s="2" t="s">
        <v>155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326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>
        <v>183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327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308</v>
      </c>
      <c r="G26" s="2" t="s">
        <v>308</v>
      </c>
      <c r="H26" s="2" t="s">
        <v>308</v>
      </c>
      <c r="I26" s="2" t="s">
        <v>140</v>
      </c>
      <c r="J26" s="2" t="s">
        <v>183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309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218</v>
      </c>
      <c r="Z26" s="4">
        <v>16</v>
      </c>
      <c r="AA26" s="4">
        <f>=ROUNDDOWN(16,0)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6</v>
      </c>
      <c r="AQ26" s="8">
        <v>1432.29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0.2004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7</v>
      </c>
      <c r="BK26" s="8">
        <v>1567.95</v>
      </c>
      <c r="BL26" s="2" t="s">
        <v>328</v>
      </c>
      <c r="BM26" s="7">
        <v>0.8571</v>
      </c>
      <c r="BN26" s="7">
        <v>0.9135</v>
      </c>
      <c r="BO26" s="4"/>
      <c r="BP26" s="8"/>
      <c r="BQ26" s="4"/>
      <c r="BR26" s="8"/>
      <c r="BS26" s="7"/>
      <c r="BT26" s="7"/>
      <c r="BU26" s="2" t="s">
        <v>232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231.65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185</v>
      </c>
      <c r="CK26" s="2" t="s">
        <v>163</v>
      </c>
      <c r="CL26" s="2" t="s">
        <v>155</v>
      </c>
      <c r="CM26" s="2" t="s">
        <v>155</v>
      </c>
      <c r="CN26" s="2" t="s">
        <v>146</v>
      </c>
      <c r="CO26" s="4">
        <v>3</v>
      </c>
      <c r="CP26" s="8">
        <v>450.42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197</v>
      </c>
      <c r="CX26" s="2" t="s">
        <v>329</v>
      </c>
      <c r="CY26" s="2" t="s">
        <v>155</v>
      </c>
      <c r="CZ26" s="2" t="s">
        <v>155</v>
      </c>
      <c r="DA26" s="2" t="s">
        <v>146</v>
      </c>
      <c r="DB26" s="4">
        <v>1</v>
      </c>
      <c r="DC26" s="8">
        <v>240.23</v>
      </c>
      <c r="DD26" s="4"/>
      <c r="DE26" s="8"/>
      <c r="DF26" s="7"/>
      <c r="DG26" s="7"/>
      <c r="DH26" s="2" t="s">
        <v>153</v>
      </c>
      <c r="DI26" s="2" t="s">
        <v>143</v>
      </c>
      <c r="DJ26" s="2" t="s">
        <v>199</v>
      </c>
      <c r="DK26" s="2" t="s">
        <v>273</v>
      </c>
      <c r="DL26" s="2" t="s">
        <v>155</v>
      </c>
      <c r="DM26" s="2" t="s">
        <v>155</v>
      </c>
      <c r="DN26" s="2" t="s">
        <v>146</v>
      </c>
      <c r="DO26" s="4">
        <v>1</v>
      </c>
      <c r="DP26" s="8">
        <v>509.99</v>
      </c>
      <c r="DQ26" s="4"/>
      <c r="DR26" s="8"/>
      <c r="DS26" s="7"/>
      <c r="DT26" s="7"/>
      <c r="DU26" s="2" t="s">
        <v>153</v>
      </c>
      <c r="DV26" s="2" t="s">
        <v>143</v>
      </c>
      <c r="DW26" s="2" t="s">
        <v>218</v>
      </c>
      <c r="DX26" s="2" t="s">
        <v>330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228</v>
      </c>
      <c r="EK26" s="2" t="s">
        <v>331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218</v>
      </c>
      <c r="EX26" s="2" t="s">
        <v>332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205</v>
      </c>
      <c r="FK26" s="2" t="s">
        <v>230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207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208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153</v>
      </c>
      <c r="GV26" s="2" t="s">
        <v>143</v>
      </c>
      <c r="GW26" s="2" t="s">
        <v>231</v>
      </c>
      <c r="GX26" s="2" t="s">
        <v>146</v>
      </c>
      <c r="GY26" s="2" t="s">
        <v>155</v>
      </c>
      <c r="GZ26" s="2" t="s">
        <v>155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232</v>
      </c>
      <c r="NI26" s="2" t="s">
        <v>211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>
        <v>16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309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289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0.0357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7</v>
      </c>
      <c r="AQ27" s="8">
        <v>1244.76</v>
      </c>
      <c r="AR27" s="4">
        <v>23</v>
      </c>
      <c r="AS27" s="8">
        <v>4723.55</v>
      </c>
      <c r="AT27" s="7">
        <v>-0.6957</v>
      </c>
      <c r="AU27" s="7">
        <v>-0.7365</v>
      </c>
      <c r="AV27" s="4">
        <v>15</v>
      </c>
      <c r="AW27" s="8">
        <v>3550.6</v>
      </c>
      <c r="AX27" s="4">
        <v>51</v>
      </c>
      <c r="AY27" s="8">
        <v>11522.76</v>
      </c>
      <c r="AZ27" s="7">
        <v>-0.7059</v>
      </c>
      <c r="BA27" s="7">
        <v>-0.6919</v>
      </c>
      <c r="BB27" s="7">
        <v>0.3506</v>
      </c>
      <c r="BC27" s="4">
        <v>15</v>
      </c>
      <c r="BD27" s="8">
        <v>3550.6</v>
      </c>
      <c r="BE27" s="4">
        <v>51</v>
      </c>
      <c r="BF27" s="8">
        <v>11522.76</v>
      </c>
      <c r="BG27" s="7">
        <v>-0.7059</v>
      </c>
      <c r="BH27" s="7">
        <v>-0.6919</v>
      </c>
      <c r="BI27" s="7">
        <v>1</v>
      </c>
      <c r="BJ27" s="4">
        <v>7</v>
      </c>
      <c r="BK27" s="8">
        <v>1244.76</v>
      </c>
      <c r="BL27" s="2" t="s">
        <v>337</v>
      </c>
      <c r="BM27" s="7">
        <v>1</v>
      </c>
      <c r="BN27" s="7">
        <v>1</v>
      </c>
      <c r="BO27" s="4">
        <v>6</v>
      </c>
      <c r="BP27" s="8">
        <v>1057.08</v>
      </c>
      <c r="BQ27" s="4">
        <v>19</v>
      </c>
      <c r="BR27" s="8">
        <v>3719.44</v>
      </c>
      <c r="BS27" s="7">
        <v>-0.6842</v>
      </c>
      <c r="BT27" s="7">
        <v>-0.7158</v>
      </c>
      <c r="BU27" s="2" t="s">
        <v>153</v>
      </c>
      <c r="BV27" s="2" t="s">
        <v>211</v>
      </c>
      <c r="BW27" s="2" t="s">
        <v>146</v>
      </c>
      <c r="BX27" s="2" t="s">
        <v>154</v>
      </c>
      <c r="BY27" s="2" t="s">
        <v>155</v>
      </c>
      <c r="BZ27" s="2" t="s">
        <v>155</v>
      </c>
      <c r="CA27" s="2" t="s">
        <v>146</v>
      </c>
      <c r="CB27" s="4"/>
      <c r="CC27" s="8"/>
      <c r="CD27" s="4">
        <v>3</v>
      </c>
      <c r="CE27" s="8">
        <v>579.12</v>
      </c>
      <c r="CF27" s="7">
        <v>-1</v>
      </c>
      <c r="CG27" s="7">
        <v>-1</v>
      </c>
      <c r="CH27" s="2" t="s">
        <v>153</v>
      </c>
      <c r="CI27" s="2" t="s">
        <v>211</v>
      </c>
      <c r="CJ27" s="2" t="s">
        <v>178</v>
      </c>
      <c r="CK27" s="2" t="s">
        <v>338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211</v>
      </c>
      <c r="CW27" s="2" t="s">
        <v>197</v>
      </c>
      <c r="CX27" s="2" t="s">
        <v>251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199</v>
      </c>
      <c r="DK27" s="2" t="s">
        <v>261</v>
      </c>
      <c r="DL27" s="2" t="s">
        <v>339</v>
      </c>
      <c r="DM27" s="2" t="s">
        <v>155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211</v>
      </c>
      <c r="DW27" s="2" t="s">
        <v>289</v>
      </c>
      <c r="DX27" s="2" t="s">
        <v>315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176</v>
      </c>
      <c r="EK27" s="2" t="s">
        <v>146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289</v>
      </c>
      <c r="EX27" s="2" t="s">
        <v>229</v>
      </c>
      <c r="EY27" s="2" t="s">
        <v>155</v>
      </c>
      <c r="EZ27" s="2" t="s">
        <v>155</v>
      </c>
      <c r="FA27" s="2" t="s">
        <v>146</v>
      </c>
      <c r="FB27" s="4">
        <v>1</v>
      </c>
      <c r="FC27" s="8">
        <v>187.68</v>
      </c>
      <c r="FD27" s="4"/>
      <c r="FE27" s="8"/>
      <c r="FF27" s="7"/>
      <c r="FG27" s="7"/>
      <c r="FH27" s="2" t="s">
        <v>153</v>
      </c>
      <c r="FI27" s="2" t="s">
        <v>211</v>
      </c>
      <c r="FJ27" s="2" t="s">
        <v>205</v>
      </c>
      <c r="FK27" s="2" t="s">
        <v>340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207</v>
      </c>
      <c r="FX27" s="2" t="s">
        <v>146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211</v>
      </c>
      <c r="GJ27" s="2" t="s">
        <v>208</v>
      </c>
      <c r="GK27" s="2" t="s">
        <v>341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153</v>
      </c>
      <c r="GV27" s="2" t="s">
        <v>211</v>
      </c>
      <c r="GW27" s="2" t="s">
        <v>210</v>
      </c>
      <c r="GX27" s="2" t="s">
        <v>146</v>
      </c>
      <c r="GY27" s="2" t="s">
        <v>155</v>
      </c>
      <c r="GZ27" s="2" t="s">
        <v>155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171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309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289</v>
      </c>
      <c r="Z28" s="4">
        <v>247</v>
      </c>
      <c r="AA28" s="4">
        <f>=ROUNDDOWN(49.4,0)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7</v>
      </c>
      <c r="AQ28" s="8">
        <v>2155.7</v>
      </c>
      <c r="AR28" s="4">
        <v>28</v>
      </c>
      <c r="AS28" s="8">
        <v>6799.21</v>
      </c>
      <c r="AT28" s="7">
        <v>-0.75</v>
      </c>
      <c r="AU28" s="7">
        <v>-0.6829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0.6071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7</v>
      </c>
      <c r="BK28" s="8">
        <v>2155.7</v>
      </c>
      <c r="BL28" s="2" t="s">
        <v>343</v>
      </c>
      <c r="BM28" s="7">
        <v>1</v>
      </c>
      <c r="BN28" s="7">
        <v>1</v>
      </c>
      <c r="BO28" s="4">
        <v>1</v>
      </c>
      <c r="BP28" s="8">
        <v>234.92</v>
      </c>
      <c r="BQ28" s="4">
        <v>16</v>
      </c>
      <c r="BR28" s="8">
        <v>3758.72</v>
      </c>
      <c r="BS28" s="7">
        <v>-0.9375</v>
      </c>
      <c r="BT28" s="7">
        <v>-0.9375</v>
      </c>
      <c r="BU28" s="2" t="s">
        <v>153</v>
      </c>
      <c r="BV28" s="2" t="s">
        <v>143</v>
      </c>
      <c r="BW28" s="2" t="s">
        <v>146</v>
      </c>
      <c r="BX28" s="2" t="s">
        <v>154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231.65</v>
      </c>
      <c r="CD28" s="4">
        <v>5</v>
      </c>
      <c r="CE28" s="8">
        <v>1158.25</v>
      </c>
      <c r="CF28" s="7">
        <v>-0.8</v>
      </c>
      <c r="CG28" s="7">
        <v>-0.8</v>
      </c>
      <c r="CH28" s="2" t="s">
        <v>153</v>
      </c>
      <c r="CI28" s="2" t="s">
        <v>143</v>
      </c>
      <c r="CJ28" s="2" t="s">
        <v>178</v>
      </c>
      <c r="CK28" s="2" t="s">
        <v>344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128.69</v>
      </c>
      <c r="CQ28" s="4">
        <v>2</v>
      </c>
      <c r="CR28" s="8">
        <v>396.81</v>
      </c>
      <c r="CS28" s="7">
        <v>-0.5</v>
      </c>
      <c r="CT28" s="7">
        <v>-0.6757</v>
      </c>
      <c r="CU28" s="2" t="s">
        <v>153</v>
      </c>
      <c r="CV28" s="2" t="s">
        <v>143</v>
      </c>
      <c r="CW28" s="2" t="s">
        <v>197</v>
      </c>
      <c r="CX28" s="2" t="s">
        <v>345</v>
      </c>
      <c r="CY28" s="2" t="s">
        <v>155</v>
      </c>
      <c r="CZ28" s="2" t="s">
        <v>155</v>
      </c>
      <c r="DA28" s="2" t="s">
        <v>146</v>
      </c>
      <c r="DB28" s="4">
        <v>2</v>
      </c>
      <c r="DC28" s="8">
        <v>480.46</v>
      </c>
      <c r="DD28" s="4">
        <v>2</v>
      </c>
      <c r="DE28" s="8">
        <v>480.46</v>
      </c>
      <c r="DF28" s="7"/>
      <c r="DG28" s="7"/>
      <c r="DH28" s="2" t="s">
        <v>153</v>
      </c>
      <c r="DI28" s="2" t="s">
        <v>143</v>
      </c>
      <c r="DJ28" s="2" t="s">
        <v>199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>
        <v>2</v>
      </c>
      <c r="DP28" s="8">
        <v>1079.98</v>
      </c>
      <c r="DQ28" s="4">
        <v>1</v>
      </c>
      <c r="DR28" s="8">
        <v>509.99</v>
      </c>
      <c r="DS28" s="7">
        <v>1</v>
      </c>
      <c r="DT28" s="7">
        <v>1.1176</v>
      </c>
      <c r="DU28" s="2" t="s">
        <v>153</v>
      </c>
      <c r="DV28" s="2" t="s">
        <v>143</v>
      </c>
      <c r="DW28" s="2" t="s">
        <v>289</v>
      </c>
      <c r="DX28" s="2" t="s">
        <v>218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176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>
        <v>2</v>
      </c>
      <c r="ER28" s="8">
        <v>494.98</v>
      </c>
      <c r="ES28" s="7">
        <v>-1</v>
      </c>
      <c r="ET28" s="7">
        <v>-1</v>
      </c>
      <c r="EU28" s="2" t="s">
        <v>153</v>
      </c>
      <c r="EV28" s="2" t="s">
        <v>143</v>
      </c>
      <c r="EW28" s="2" t="s">
        <v>289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205</v>
      </c>
      <c r="FK28" s="2" t="s">
        <v>206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207</v>
      </c>
      <c r="FX28" s="2" t="s">
        <v>146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208</v>
      </c>
      <c r="GK28" s="2" t="s">
        <v>349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153</v>
      </c>
      <c r="GV28" s="2" t="s">
        <v>143</v>
      </c>
      <c r="GW28" s="2" t="s">
        <v>210</v>
      </c>
      <c r="GX28" s="2" t="s">
        <v>146</v>
      </c>
      <c r="GY28" s="2" t="s">
        <v>155</v>
      </c>
      <c r="GZ28" s="2" t="s">
        <v>155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>
        <v>247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350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183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309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289</v>
      </c>
      <c r="Z29" s="4">
        <v>57</v>
      </c>
      <c r="AA29" s="4">
        <f>=ROUNDDOWN(57,0)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0.0423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>
        <v>150.14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232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178</v>
      </c>
      <c r="CK29" s="2" t="s">
        <v>351</v>
      </c>
      <c r="CL29" s="2" t="s">
        <v>155</v>
      </c>
      <c r="CM29" s="2" t="s">
        <v>155</v>
      </c>
      <c r="CN29" s="2" t="s">
        <v>146</v>
      </c>
      <c r="CO29" s="4">
        <v>1</v>
      </c>
      <c r="CP29" s="8">
        <v>150.14</v>
      </c>
      <c r="CQ29" s="4"/>
      <c r="CR29" s="8"/>
      <c r="CS29" s="7"/>
      <c r="CT29" s="7"/>
      <c r="CU29" s="2" t="s">
        <v>153</v>
      </c>
      <c r="CV29" s="2" t="s">
        <v>143</v>
      </c>
      <c r="CW29" s="2" t="s">
        <v>197</v>
      </c>
      <c r="CX29" s="2" t="s">
        <v>352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199</v>
      </c>
      <c r="DK29" s="2" t="s">
        <v>146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289</v>
      </c>
      <c r="DX29" s="2" t="s">
        <v>287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353</v>
      </c>
      <c r="EK29" s="2" t="s">
        <v>354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289</v>
      </c>
      <c r="EX29" s="2" t="s">
        <v>330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205</v>
      </c>
      <c r="FK29" s="2" t="s">
        <v>168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207</v>
      </c>
      <c r="FX29" s="2" t="s">
        <v>146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208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153</v>
      </c>
      <c r="GV29" s="2" t="s">
        <v>143</v>
      </c>
      <c r="GW29" s="2" t="s">
        <v>231</v>
      </c>
      <c r="GX29" s="2" t="s">
        <v>146</v>
      </c>
      <c r="GY29" s="2" t="s">
        <v>155</v>
      </c>
      <c r="GZ29" s="2" t="s">
        <v>155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232</v>
      </c>
      <c r="NI29" s="2" t="s">
        <v>211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355</v>
      </c>
      <c r="B30" s="2" t="s">
        <v>135</v>
      </c>
      <c r="C30" s="2" t="s">
        <v>136</v>
      </c>
      <c r="D30" s="2" t="s">
        <v>356</v>
      </c>
      <c r="E30" s="2" t="s">
        <v>357</v>
      </c>
      <c r="F30" s="2" t="s">
        <v>358</v>
      </c>
      <c r="G30" s="2" t="s">
        <v>358</v>
      </c>
      <c r="H30" s="2" t="s">
        <v>358</v>
      </c>
      <c r="I30" s="2" t="s">
        <v>359</v>
      </c>
      <c r="J30" s="2" t="s">
        <v>141</v>
      </c>
      <c r="K30" s="2" t="s">
        <v>360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309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361</v>
      </c>
      <c r="V30" s="2" t="s">
        <v>362</v>
      </c>
      <c r="W30" s="2" t="s">
        <v>149</v>
      </c>
      <c r="X30" s="2" t="s">
        <v>146</v>
      </c>
      <c r="Y30" s="2" t="s">
        <v>247</v>
      </c>
      <c r="Z30" s="4">
        <v>75</v>
      </c>
      <c r="AA30" s="4">
        <f>=ROUNDDOWN(75,0)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400.4</v>
      </c>
      <c r="AR30" s="4">
        <v>2</v>
      </c>
      <c r="AS30" s="8">
        <v>196.63</v>
      </c>
      <c r="AT30" s="7">
        <v>1</v>
      </c>
      <c r="AU30" s="7">
        <v>1.0363</v>
      </c>
      <c r="AV30" s="4">
        <v>15</v>
      </c>
      <c r="AW30" s="8">
        <v>1898.77</v>
      </c>
      <c r="AX30" s="4">
        <v>6</v>
      </c>
      <c r="AY30" s="8">
        <v>662.25</v>
      </c>
      <c r="AZ30" s="7">
        <v>1.5</v>
      </c>
      <c r="BA30" s="7">
        <v>1.8671</v>
      </c>
      <c r="BB30" s="7">
        <v>0.2109</v>
      </c>
      <c r="BC30" s="4">
        <v>23</v>
      </c>
      <c r="BD30" s="8">
        <v>3113.3</v>
      </c>
      <c r="BE30" s="4">
        <v>14</v>
      </c>
      <c r="BF30" s="8">
        <v>1518.82</v>
      </c>
      <c r="BG30" s="7">
        <v>0.6429</v>
      </c>
      <c r="BH30" s="7">
        <v>1.0498</v>
      </c>
      <c r="BI30" s="7">
        <v>0.6099</v>
      </c>
      <c r="BJ30" s="4">
        <v>4</v>
      </c>
      <c r="BK30" s="8">
        <v>400.4</v>
      </c>
      <c r="BL30" s="2" t="s">
        <v>363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232</v>
      </c>
      <c r="BV30" s="2" t="s">
        <v>143</v>
      </c>
      <c r="BW30" s="2" t="s">
        <v>146</v>
      </c>
      <c r="BX30" s="2" t="s">
        <v>146</v>
      </c>
      <c r="BY30" s="2" t="s">
        <v>155</v>
      </c>
      <c r="BZ30" s="2" t="s">
        <v>155</v>
      </c>
      <c r="CA30" s="2" t="s">
        <v>146</v>
      </c>
      <c r="CB30" s="4"/>
      <c r="CC30" s="8"/>
      <c r="CD30" s="4">
        <v>1</v>
      </c>
      <c r="CE30" s="8">
        <v>96.53</v>
      </c>
      <c r="CF30" s="7">
        <v>-1</v>
      </c>
      <c r="CG30" s="7">
        <v>-1</v>
      </c>
      <c r="CH30" s="2" t="s">
        <v>153</v>
      </c>
      <c r="CI30" s="2" t="s">
        <v>143</v>
      </c>
      <c r="CJ30" s="2" t="s">
        <v>364</v>
      </c>
      <c r="CK30" s="2" t="s">
        <v>180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197</v>
      </c>
      <c r="CX30" s="2" t="s">
        <v>198</v>
      </c>
      <c r="CY30" s="2" t="s">
        <v>155</v>
      </c>
      <c r="CZ30" s="2" t="s">
        <v>155</v>
      </c>
      <c r="DA30" s="2" t="s">
        <v>146</v>
      </c>
      <c r="DB30" s="4">
        <v>4</v>
      </c>
      <c r="DC30" s="8">
        <v>400.4</v>
      </c>
      <c r="DD30" s="4">
        <v>1</v>
      </c>
      <c r="DE30" s="8">
        <v>100.1</v>
      </c>
      <c r="DF30" s="7">
        <v>3</v>
      </c>
      <c r="DG30" s="7">
        <v>3</v>
      </c>
      <c r="DH30" s="2" t="s">
        <v>153</v>
      </c>
      <c r="DI30" s="2" t="s">
        <v>143</v>
      </c>
      <c r="DJ30" s="2" t="s">
        <v>199</v>
      </c>
      <c r="DK30" s="2" t="s">
        <v>365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229</v>
      </c>
      <c r="DX30" s="2" t="s">
        <v>366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367</v>
      </c>
      <c r="EK30" s="2" t="s">
        <v>314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247</v>
      </c>
      <c r="EX30" s="2" t="s">
        <v>368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205</v>
      </c>
      <c r="FK30" s="2" t="s">
        <v>162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207</v>
      </c>
      <c r="FX30" s="2" t="s">
        <v>369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208</v>
      </c>
      <c r="GK30" s="2" t="s">
        <v>180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153</v>
      </c>
      <c r="GV30" s="2" t="s">
        <v>143</v>
      </c>
      <c r="GW30" s="2" t="s">
        <v>210</v>
      </c>
      <c r="GX30" s="2" t="s">
        <v>146</v>
      </c>
      <c r="GY30" s="2" t="s">
        <v>155</v>
      </c>
      <c r="GZ30" s="2" t="s">
        <v>155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>
        <v>75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370</v>
      </c>
      <c r="B31" s="2" t="s">
        <v>135</v>
      </c>
      <c r="C31" s="2" t="s">
        <v>136</v>
      </c>
      <c r="D31" s="2" t="s">
        <v>356</v>
      </c>
      <c r="E31" s="2" t="s">
        <v>357</v>
      </c>
      <c r="F31" s="2" t="s">
        <v>358</v>
      </c>
      <c r="G31" s="2" t="s">
        <v>358</v>
      </c>
      <c r="H31" s="2" t="s">
        <v>358</v>
      </c>
      <c r="I31" s="2" t="s">
        <v>359</v>
      </c>
      <c r="J31" s="2" t="s">
        <v>171</v>
      </c>
      <c r="K31" s="2" t="s">
        <v>360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309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361</v>
      </c>
      <c r="V31" s="2" t="s">
        <v>362</v>
      </c>
      <c r="W31" s="2" t="s">
        <v>149</v>
      </c>
      <c r="X31" s="2" t="s">
        <v>146</v>
      </c>
      <c r="Y31" s="2" t="s">
        <v>247</v>
      </c>
      <c r="Z31" s="4">
        <v>135</v>
      </c>
      <c r="AA31" s="4">
        <f>=ROUNDDOWN(75,0)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11</v>
      </c>
      <c r="AQ31" s="8">
        <v>1498.37</v>
      </c>
      <c r="AR31" s="4">
        <v>4</v>
      </c>
      <c r="AS31" s="8">
        <v>465.62</v>
      </c>
      <c r="AT31" s="7">
        <v>1.75</v>
      </c>
      <c r="AU31" s="7">
        <v>2.218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0.7891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11</v>
      </c>
      <c r="BK31" s="8">
        <v>1498.37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232</v>
      </c>
      <c r="BV31" s="2" t="s">
        <v>143</v>
      </c>
      <c r="BW31" s="2" t="s">
        <v>146</v>
      </c>
      <c r="BX31" s="2" t="s">
        <v>146</v>
      </c>
      <c r="BY31" s="2" t="s">
        <v>155</v>
      </c>
      <c r="BZ31" s="2" t="s">
        <v>155</v>
      </c>
      <c r="CA31" s="2" t="s">
        <v>146</v>
      </c>
      <c r="CB31" s="4">
        <v>1</v>
      </c>
      <c r="CC31" s="8">
        <v>115.83</v>
      </c>
      <c r="CD31" s="4">
        <v>1</v>
      </c>
      <c r="CE31" s="8">
        <v>115.83</v>
      </c>
      <c r="CF31" s="7"/>
      <c r="CG31" s="7"/>
      <c r="CH31" s="2" t="s">
        <v>153</v>
      </c>
      <c r="CI31" s="2" t="s">
        <v>143</v>
      </c>
      <c r="CJ31" s="2" t="s">
        <v>364</v>
      </c>
      <c r="CK31" s="2" t="s">
        <v>196</v>
      </c>
      <c r="CL31" s="2" t="s">
        <v>155</v>
      </c>
      <c r="CM31" s="2" t="s">
        <v>155</v>
      </c>
      <c r="CN31" s="2" t="s">
        <v>146</v>
      </c>
      <c r="CO31" s="4">
        <v>3</v>
      </c>
      <c r="CP31" s="8">
        <v>225.21</v>
      </c>
      <c r="CQ31" s="4">
        <v>1</v>
      </c>
      <c r="CR31" s="8">
        <v>107.25</v>
      </c>
      <c r="CS31" s="7">
        <v>2</v>
      </c>
      <c r="CT31" s="7">
        <v>1.0999</v>
      </c>
      <c r="CU31" s="2" t="s">
        <v>153</v>
      </c>
      <c r="CV31" s="2" t="s">
        <v>143</v>
      </c>
      <c r="CW31" s="2" t="s">
        <v>197</v>
      </c>
      <c r="CX31" s="2" t="s">
        <v>372</v>
      </c>
      <c r="CY31" s="2" t="s">
        <v>155</v>
      </c>
      <c r="CZ31" s="2" t="s">
        <v>155</v>
      </c>
      <c r="DA31" s="2" t="s">
        <v>146</v>
      </c>
      <c r="DB31" s="4">
        <v>3</v>
      </c>
      <c r="DC31" s="8">
        <v>360.36</v>
      </c>
      <c r="DD31" s="4"/>
      <c r="DE31" s="8"/>
      <c r="DF31" s="7"/>
      <c r="DG31" s="7"/>
      <c r="DH31" s="2" t="s">
        <v>153</v>
      </c>
      <c r="DI31" s="2" t="s">
        <v>143</v>
      </c>
      <c r="DJ31" s="2" t="s">
        <v>199</v>
      </c>
      <c r="DK31" s="2" t="s">
        <v>200</v>
      </c>
      <c r="DL31" s="2" t="s">
        <v>155</v>
      </c>
      <c r="DM31" s="2" t="s">
        <v>155</v>
      </c>
      <c r="DN31" s="2" t="s">
        <v>146</v>
      </c>
      <c r="DO31" s="4">
        <v>2</v>
      </c>
      <c r="DP31" s="8">
        <v>565.31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229</v>
      </c>
      <c r="DX31" s="2" t="s">
        <v>373</v>
      </c>
      <c r="DY31" s="2" t="s">
        <v>155</v>
      </c>
      <c r="DZ31" s="2" t="s">
        <v>155</v>
      </c>
      <c r="EA31" s="2" t="s">
        <v>146</v>
      </c>
      <c r="EB31" s="4">
        <v>1</v>
      </c>
      <c r="EC31" s="8">
        <v>115.83</v>
      </c>
      <c r="ED31" s="4"/>
      <c r="EE31" s="8"/>
      <c r="EF31" s="7"/>
      <c r="EG31" s="7"/>
      <c r="EH31" s="2" t="s">
        <v>153</v>
      </c>
      <c r="EI31" s="2" t="s">
        <v>143</v>
      </c>
      <c r="EJ31" s="2" t="s">
        <v>367</v>
      </c>
      <c r="EK31" s="2" t="s">
        <v>294</v>
      </c>
      <c r="EL31" s="2" t="s">
        <v>155</v>
      </c>
      <c r="EM31" s="2" t="s">
        <v>155</v>
      </c>
      <c r="EN31" s="2" t="s">
        <v>146</v>
      </c>
      <c r="EO31" s="4"/>
      <c r="EP31" s="8"/>
      <c r="EQ31" s="4">
        <v>1</v>
      </c>
      <c r="ER31" s="8">
        <v>129.93</v>
      </c>
      <c r="ES31" s="7">
        <v>-1</v>
      </c>
      <c r="ET31" s="7">
        <v>-1</v>
      </c>
      <c r="EU31" s="2" t="s">
        <v>153</v>
      </c>
      <c r="EV31" s="2" t="s">
        <v>143</v>
      </c>
      <c r="EW31" s="2" t="s">
        <v>247</v>
      </c>
      <c r="EX31" s="2" t="s">
        <v>229</v>
      </c>
      <c r="EY31" s="2" t="s">
        <v>155</v>
      </c>
      <c r="EZ31" s="2" t="s">
        <v>155</v>
      </c>
      <c r="FA31" s="2" t="s">
        <v>146</v>
      </c>
      <c r="FB31" s="4"/>
      <c r="FC31" s="8"/>
      <c r="FD31" s="4">
        <v>1</v>
      </c>
      <c r="FE31" s="8">
        <v>112.61</v>
      </c>
      <c r="FF31" s="7">
        <v>-1</v>
      </c>
      <c r="FG31" s="7">
        <v>-1</v>
      </c>
      <c r="FH31" s="2" t="s">
        <v>153</v>
      </c>
      <c r="FI31" s="2" t="s">
        <v>143</v>
      </c>
      <c r="FJ31" s="2" t="s">
        <v>205</v>
      </c>
      <c r="FK31" s="2" t="s">
        <v>374</v>
      </c>
      <c r="FL31" s="2" t="s">
        <v>155</v>
      </c>
      <c r="FM31" s="2" t="s">
        <v>155</v>
      </c>
      <c r="FN31" s="2" t="s">
        <v>146</v>
      </c>
      <c r="FO31" s="4">
        <v>1</v>
      </c>
      <c r="FP31" s="8">
        <v>115.83</v>
      </c>
      <c r="FQ31" s="4"/>
      <c r="FR31" s="8"/>
      <c r="FS31" s="7"/>
      <c r="FT31" s="7"/>
      <c r="FU31" s="2" t="s">
        <v>153</v>
      </c>
      <c r="FV31" s="2" t="s">
        <v>143</v>
      </c>
      <c r="FW31" s="2" t="s">
        <v>207</v>
      </c>
      <c r="FX31" s="2" t="s">
        <v>375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208</v>
      </c>
      <c r="GK31" s="2" t="s">
        <v>376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153</v>
      </c>
      <c r="GV31" s="2" t="s">
        <v>143</v>
      </c>
      <c r="GW31" s="2" t="s">
        <v>210</v>
      </c>
      <c r="GX31" s="2" t="s">
        <v>146</v>
      </c>
      <c r="GY31" s="2" t="s">
        <v>155</v>
      </c>
      <c r="GZ31" s="2" t="s">
        <v>155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>
        <v>135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377</v>
      </c>
      <c r="B32" s="2" t="s">
        <v>135</v>
      </c>
      <c r="C32" s="2" t="s">
        <v>136</v>
      </c>
      <c r="D32" s="2" t="s">
        <v>356</v>
      </c>
      <c r="E32" s="2" t="s">
        <v>357</v>
      </c>
      <c r="F32" s="2" t="s">
        <v>358</v>
      </c>
      <c r="G32" s="2" t="s">
        <v>358</v>
      </c>
      <c r="H32" s="2" t="s">
        <v>358</v>
      </c>
      <c r="I32" s="2" t="s">
        <v>359</v>
      </c>
      <c r="J32" s="2" t="s">
        <v>141</v>
      </c>
      <c r="K32" s="2" t="s">
        <v>378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309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361</v>
      </c>
      <c r="V32" s="2" t="s">
        <v>362</v>
      </c>
      <c r="W32" s="2" t="s">
        <v>149</v>
      </c>
      <c r="X32" s="2" t="s">
        <v>146</v>
      </c>
      <c r="Y32" s="2" t="s">
        <v>247</v>
      </c>
      <c r="Z32" s="4">
        <v>150</v>
      </c>
      <c r="AA32" s="4">
        <f>=ROUNDDOWN(187.5,0)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294.04</v>
      </c>
      <c r="AR32" s="4">
        <v>2</v>
      </c>
      <c r="AS32" s="8">
        <v>194.42</v>
      </c>
      <c r="AT32" s="7">
        <v>0.5</v>
      </c>
      <c r="AU32" s="7">
        <v>0.5124</v>
      </c>
      <c r="AV32" s="4">
        <v>8</v>
      </c>
      <c r="AW32" s="8">
        <v>1214.53</v>
      </c>
      <c r="AX32" s="4">
        <v>8</v>
      </c>
      <c r="AY32" s="8">
        <v>856.57</v>
      </c>
      <c r="AZ32" s="7" t="s">
        <v>146</v>
      </c>
      <c r="BA32" s="7">
        <v>0.4179</v>
      </c>
      <c r="BB32" s="7">
        <v>0.2421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0.3901</v>
      </c>
      <c r="BJ32" s="4">
        <v>3</v>
      </c>
      <c r="BK32" s="8">
        <v>294.04</v>
      </c>
      <c r="BL32" s="2" t="s">
        <v>379</v>
      </c>
      <c r="BM32" s="7">
        <v>1</v>
      </c>
      <c r="BN32" s="7">
        <v>1</v>
      </c>
      <c r="BO32" s="4"/>
      <c r="BP32" s="8"/>
      <c r="BQ32" s="4">
        <v>1</v>
      </c>
      <c r="BR32" s="8">
        <v>97.89</v>
      </c>
      <c r="BS32" s="7">
        <v>-1</v>
      </c>
      <c r="BT32" s="7">
        <v>-1</v>
      </c>
      <c r="BU32" s="2" t="s">
        <v>153</v>
      </c>
      <c r="BV32" s="2" t="s">
        <v>143</v>
      </c>
      <c r="BW32" s="2" t="s">
        <v>146</v>
      </c>
      <c r="BX32" s="2" t="s">
        <v>380</v>
      </c>
      <c r="BY32" s="2" t="s">
        <v>155</v>
      </c>
      <c r="BZ32" s="2" t="s">
        <v>155</v>
      </c>
      <c r="CA32" s="2" t="s">
        <v>146</v>
      </c>
      <c r="CB32" s="4"/>
      <c r="CC32" s="8"/>
      <c r="CD32" s="4">
        <v>1</v>
      </c>
      <c r="CE32" s="8">
        <v>96.53</v>
      </c>
      <c r="CF32" s="7">
        <v>-1</v>
      </c>
      <c r="CG32" s="7">
        <v>-1</v>
      </c>
      <c r="CH32" s="2" t="s">
        <v>153</v>
      </c>
      <c r="CI32" s="2" t="s">
        <v>143</v>
      </c>
      <c r="CJ32" s="2" t="s">
        <v>364</v>
      </c>
      <c r="CK32" s="2" t="s">
        <v>221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197</v>
      </c>
      <c r="CX32" s="2" t="s">
        <v>381</v>
      </c>
      <c r="CY32" s="2" t="s">
        <v>155</v>
      </c>
      <c r="CZ32" s="2" t="s">
        <v>155</v>
      </c>
      <c r="DA32" s="2" t="s">
        <v>146</v>
      </c>
      <c r="DB32" s="4">
        <v>2</v>
      </c>
      <c r="DC32" s="8">
        <v>200.2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199</v>
      </c>
      <c r="DK32" s="2" t="s">
        <v>382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229</v>
      </c>
      <c r="DX32" s="2" t="s">
        <v>315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367</v>
      </c>
      <c r="EK32" s="2" t="s">
        <v>383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247</v>
      </c>
      <c r="EX32" s="2" t="s">
        <v>384</v>
      </c>
      <c r="EY32" s="2" t="s">
        <v>155</v>
      </c>
      <c r="EZ32" s="2" t="s">
        <v>155</v>
      </c>
      <c r="FA32" s="2" t="s">
        <v>146</v>
      </c>
      <c r="FB32" s="4">
        <v>1</v>
      </c>
      <c r="FC32" s="8">
        <v>93.84</v>
      </c>
      <c r="FD32" s="4"/>
      <c r="FE32" s="8"/>
      <c r="FF32" s="7"/>
      <c r="FG32" s="7"/>
      <c r="FH32" s="2" t="s">
        <v>153</v>
      </c>
      <c r="FI32" s="2" t="s">
        <v>143</v>
      </c>
      <c r="FJ32" s="2" t="s">
        <v>205</v>
      </c>
      <c r="FK32" s="2" t="s">
        <v>385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207</v>
      </c>
      <c r="FX32" s="2" t="s">
        <v>146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208</v>
      </c>
      <c r="GK32" s="2" t="s">
        <v>386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153</v>
      </c>
      <c r="GV32" s="2" t="s">
        <v>143</v>
      </c>
      <c r="GW32" s="2" t="s">
        <v>231</v>
      </c>
      <c r="GX32" s="2" t="s">
        <v>146</v>
      </c>
      <c r="GY32" s="2" t="s">
        <v>155</v>
      </c>
      <c r="GZ32" s="2" t="s">
        <v>155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>
        <v>150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387</v>
      </c>
      <c r="B33" s="2" t="s">
        <v>135</v>
      </c>
      <c r="C33" s="2" t="s">
        <v>136</v>
      </c>
      <c r="D33" s="2" t="s">
        <v>356</v>
      </c>
      <c r="E33" s="2" t="s">
        <v>357</v>
      </c>
      <c r="F33" s="2" t="s">
        <v>358</v>
      </c>
      <c r="G33" s="2" t="s">
        <v>358</v>
      </c>
      <c r="H33" s="2" t="s">
        <v>358</v>
      </c>
      <c r="I33" s="2" t="s">
        <v>359</v>
      </c>
      <c r="J33" s="2" t="s">
        <v>171</v>
      </c>
      <c r="K33" s="2" t="s">
        <v>378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309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361</v>
      </c>
      <c r="V33" s="2" t="s">
        <v>362</v>
      </c>
      <c r="W33" s="2" t="s">
        <v>149</v>
      </c>
      <c r="X33" s="2" t="s">
        <v>146</v>
      </c>
      <c r="Y33" s="2" t="s">
        <v>247</v>
      </c>
      <c r="Z33" s="4">
        <v>163</v>
      </c>
      <c r="AA33" s="4">
        <f>=ROUNDDOWN(125.384615384615,0)</f>
      </c>
      <c r="AB33" s="5">
        <v>1.3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5</v>
      </c>
      <c r="AQ33" s="8">
        <v>920.49</v>
      </c>
      <c r="AR33" s="4">
        <v>6</v>
      </c>
      <c r="AS33" s="8">
        <v>662.15</v>
      </c>
      <c r="AT33" s="7">
        <v>-0.1667</v>
      </c>
      <c r="AU33" s="7">
        <v>0.3902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0.7579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5</v>
      </c>
      <c r="BK33" s="8">
        <v>920.49</v>
      </c>
      <c r="BL33" s="2" t="s">
        <v>388</v>
      </c>
      <c r="BM33" s="7">
        <v>1</v>
      </c>
      <c r="BN33" s="7">
        <v>1</v>
      </c>
      <c r="BO33" s="4"/>
      <c r="BP33" s="8"/>
      <c r="BQ33" s="4">
        <v>2</v>
      </c>
      <c r="BR33" s="8">
        <v>234.92</v>
      </c>
      <c r="BS33" s="7">
        <v>-1</v>
      </c>
      <c r="BT33" s="7">
        <v>-1</v>
      </c>
      <c r="BU33" s="2" t="s">
        <v>153</v>
      </c>
      <c r="BV33" s="2" t="s">
        <v>143</v>
      </c>
      <c r="BW33" s="2" t="s">
        <v>146</v>
      </c>
      <c r="BX33" s="2" t="s">
        <v>389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364</v>
      </c>
      <c r="CK33" s="2" t="s">
        <v>349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76.95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197</v>
      </c>
      <c r="CX33" s="2" t="s">
        <v>390</v>
      </c>
      <c r="CY33" s="2" t="s">
        <v>155</v>
      </c>
      <c r="CZ33" s="2" t="s">
        <v>155</v>
      </c>
      <c r="DA33" s="2" t="s">
        <v>146</v>
      </c>
      <c r="DB33" s="4">
        <v>2</v>
      </c>
      <c r="DC33" s="8">
        <v>240.24</v>
      </c>
      <c r="DD33" s="4">
        <v>1</v>
      </c>
      <c r="DE33" s="8">
        <v>120.12</v>
      </c>
      <c r="DF33" s="7">
        <v>1</v>
      </c>
      <c r="DG33" s="7">
        <v>1</v>
      </c>
      <c r="DH33" s="2" t="s">
        <v>153</v>
      </c>
      <c r="DI33" s="2" t="s">
        <v>143</v>
      </c>
      <c r="DJ33" s="2" t="s">
        <v>199</v>
      </c>
      <c r="DK33" s="2" t="s">
        <v>391</v>
      </c>
      <c r="DL33" s="2" t="s">
        <v>155</v>
      </c>
      <c r="DM33" s="2" t="s">
        <v>155</v>
      </c>
      <c r="DN33" s="2" t="s">
        <v>146</v>
      </c>
      <c r="DO33" s="4">
        <v>2</v>
      </c>
      <c r="DP33" s="8">
        <v>564.42</v>
      </c>
      <c r="DQ33" s="4"/>
      <c r="DR33" s="8"/>
      <c r="DS33" s="7"/>
      <c r="DT33" s="7"/>
      <c r="DU33" s="2" t="s">
        <v>153</v>
      </c>
      <c r="DV33" s="2" t="s">
        <v>143</v>
      </c>
      <c r="DW33" s="2" t="s">
        <v>229</v>
      </c>
      <c r="DX33" s="2" t="s">
        <v>392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367</v>
      </c>
      <c r="EK33" s="2" t="s">
        <v>393</v>
      </c>
      <c r="EL33" s="2" t="s">
        <v>155</v>
      </c>
      <c r="EM33" s="2" t="s">
        <v>155</v>
      </c>
      <c r="EN33" s="2" t="s">
        <v>146</v>
      </c>
      <c r="EO33" s="4"/>
      <c r="EP33" s="8"/>
      <c r="EQ33" s="4">
        <v>1</v>
      </c>
      <c r="ER33" s="8">
        <v>117.55</v>
      </c>
      <c r="ES33" s="7">
        <v>-1</v>
      </c>
      <c r="ET33" s="7">
        <v>-1</v>
      </c>
      <c r="EU33" s="2" t="s">
        <v>153</v>
      </c>
      <c r="EV33" s="2" t="s">
        <v>143</v>
      </c>
      <c r="EW33" s="2" t="s">
        <v>247</v>
      </c>
      <c r="EX33" s="2" t="s">
        <v>293</v>
      </c>
      <c r="EY33" s="2" t="s">
        <v>155</v>
      </c>
      <c r="EZ33" s="2" t="s">
        <v>155</v>
      </c>
      <c r="FA33" s="2" t="s">
        <v>146</v>
      </c>
      <c r="FB33" s="4"/>
      <c r="FC33" s="8"/>
      <c r="FD33" s="4">
        <v>1</v>
      </c>
      <c r="FE33" s="8">
        <v>112.61</v>
      </c>
      <c r="FF33" s="7">
        <v>-1</v>
      </c>
      <c r="FG33" s="7">
        <v>-1</v>
      </c>
      <c r="FH33" s="2" t="s">
        <v>153</v>
      </c>
      <c r="FI33" s="2" t="s">
        <v>143</v>
      </c>
      <c r="FJ33" s="2" t="s">
        <v>205</v>
      </c>
      <c r="FK33" s="2" t="s">
        <v>185</v>
      </c>
      <c r="FL33" s="2" t="s">
        <v>155</v>
      </c>
      <c r="FM33" s="2" t="s">
        <v>155</v>
      </c>
      <c r="FN33" s="2" t="s">
        <v>146</v>
      </c>
      <c r="FO33" s="4">
        <v>1</v>
      </c>
      <c r="FP33" s="8">
        <v>115.83</v>
      </c>
      <c r="FQ33" s="4"/>
      <c r="FR33" s="8"/>
      <c r="FS33" s="7"/>
      <c r="FT33" s="7"/>
      <c r="FU33" s="2" t="s">
        <v>153</v>
      </c>
      <c r="FV33" s="2" t="s">
        <v>143</v>
      </c>
      <c r="FW33" s="2" t="s">
        <v>207</v>
      </c>
      <c r="FX33" s="2" t="s">
        <v>375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208</v>
      </c>
      <c r="GK33" s="2" t="s">
        <v>376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153</v>
      </c>
      <c r="GV33" s="2" t="s">
        <v>143</v>
      </c>
      <c r="GW33" s="2" t="s">
        <v>231</v>
      </c>
      <c r="GX33" s="2" t="s">
        <v>146</v>
      </c>
      <c r="GY33" s="2" t="s">
        <v>155</v>
      </c>
      <c r="GZ33" s="2" t="s">
        <v>155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>
        <v>163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394</v>
      </c>
      <c r="B34" s="2" t="s">
        <v>135</v>
      </c>
      <c r="C34" s="2" t="s">
        <v>136</v>
      </c>
      <c r="D34" s="2" t="s">
        <v>395</v>
      </c>
      <c r="E34" s="2" t="s">
        <v>396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304</v>
      </c>
      <c r="L34" s="3">
        <v>30.95</v>
      </c>
      <c r="M34" s="3">
        <v>32.5</v>
      </c>
      <c r="N34" s="3">
        <v>99.99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400</v>
      </c>
      <c r="V34" s="2" t="s">
        <v>148</v>
      </c>
      <c r="W34" s="2" t="s">
        <v>149</v>
      </c>
      <c r="X34" s="2" t="s">
        <v>146</v>
      </c>
      <c r="Y34" s="2" t="s">
        <v>229</v>
      </c>
      <c r="Z34" s="4">
        <v>192</v>
      </c>
      <c r="AA34" s="4">
        <f>=ROUNDDOWN(91.4285714285714,0)</f>
      </c>
      <c r="AB34" s="5">
        <v>2.1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11</v>
      </c>
      <c r="AQ34" s="8">
        <v>464.11</v>
      </c>
      <c r="AR34" s="4">
        <v>8</v>
      </c>
      <c r="AS34" s="8">
        <v>382.2</v>
      </c>
      <c r="AT34" s="7">
        <v>0.375</v>
      </c>
      <c r="AU34" s="7">
        <v>0.2143</v>
      </c>
      <c r="AV34" s="4">
        <v>11</v>
      </c>
      <c r="AW34" s="8">
        <v>464.11</v>
      </c>
      <c r="AX34" s="4">
        <v>8</v>
      </c>
      <c r="AY34" s="8">
        <v>382.2</v>
      </c>
      <c r="AZ34" s="7">
        <v>0.375</v>
      </c>
      <c r="BA34" s="7">
        <v>0.2143</v>
      </c>
      <c r="BB34" s="7">
        <v>1</v>
      </c>
      <c r="BC34" s="4">
        <v>36</v>
      </c>
      <c r="BD34" s="8">
        <v>1209</v>
      </c>
      <c r="BE34" s="4">
        <v>23</v>
      </c>
      <c r="BF34" s="8">
        <v>996.78</v>
      </c>
      <c r="BG34" s="7">
        <v>0.5652</v>
      </c>
      <c r="BH34" s="7">
        <v>0.2129</v>
      </c>
      <c r="BI34" s="7">
        <v>0.3839</v>
      </c>
      <c r="BJ34" s="4">
        <v>11</v>
      </c>
      <c r="BK34" s="8">
        <v>464.11</v>
      </c>
      <c r="BL34" s="2" t="s">
        <v>401</v>
      </c>
      <c r="BM34" s="7">
        <v>1</v>
      </c>
      <c r="BN34" s="7">
        <v>1</v>
      </c>
      <c r="BO34" s="4">
        <v>2</v>
      </c>
      <c r="BP34" s="8">
        <v>71.18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402</v>
      </c>
      <c r="BY34" s="2" t="s">
        <v>155</v>
      </c>
      <c r="BZ34" s="2" t="s">
        <v>155</v>
      </c>
      <c r="CA34" s="2" t="s">
        <v>146</v>
      </c>
      <c r="CB34" s="4"/>
      <c r="CC34" s="8"/>
      <c r="CD34" s="4">
        <v>1</v>
      </c>
      <c r="CE34" s="8">
        <v>35.1</v>
      </c>
      <c r="CF34" s="7">
        <v>-1</v>
      </c>
      <c r="CG34" s="7">
        <v>-1</v>
      </c>
      <c r="CH34" s="2" t="s">
        <v>153</v>
      </c>
      <c r="CI34" s="2" t="s">
        <v>143</v>
      </c>
      <c r="CJ34" s="2" t="s">
        <v>403</v>
      </c>
      <c r="CK34" s="2" t="s">
        <v>311</v>
      </c>
      <c r="CL34" s="2" t="s">
        <v>155</v>
      </c>
      <c r="CM34" s="2" t="s">
        <v>155</v>
      </c>
      <c r="CN34" s="2" t="s">
        <v>146</v>
      </c>
      <c r="CO34" s="4">
        <v>4</v>
      </c>
      <c r="CP34" s="8">
        <v>113.75</v>
      </c>
      <c r="CQ34" s="4">
        <v>2</v>
      </c>
      <c r="CR34" s="8">
        <v>65</v>
      </c>
      <c r="CS34" s="7">
        <v>1</v>
      </c>
      <c r="CT34" s="7">
        <v>0.75</v>
      </c>
      <c r="CU34" s="2" t="s">
        <v>153</v>
      </c>
      <c r="CV34" s="2" t="s">
        <v>143</v>
      </c>
      <c r="CW34" s="2" t="s">
        <v>207</v>
      </c>
      <c r="CX34" s="2" t="s">
        <v>404</v>
      </c>
      <c r="CY34" s="2" t="s">
        <v>155</v>
      </c>
      <c r="CZ34" s="2" t="s">
        <v>155</v>
      </c>
      <c r="DA34" s="2" t="s">
        <v>146</v>
      </c>
      <c r="DB34" s="4">
        <v>3</v>
      </c>
      <c r="DC34" s="8">
        <v>109.2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199</v>
      </c>
      <c r="DK34" s="2" t="s">
        <v>405</v>
      </c>
      <c r="DL34" s="2" t="s">
        <v>155</v>
      </c>
      <c r="DM34" s="2" t="s">
        <v>155</v>
      </c>
      <c r="DN34" s="2" t="s">
        <v>146</v>
      </c>
      <c r="DO34" s="4">
        <v>2</v>
      </c>
      <c r="DP34" s="8">
        <v>169.98</v>
      </c>
      <c r="DQ34" s="4">
        <v>2</v>
      </c>
      <c r="DR34" s="8">
        <v>169.98</v>
      </c>
      <c r="DS34" s="7"/>
      <c r="DT34" s="7"/>
      <c r="DU34" s="2" t="s">
        <v>153</v>
      </c>
      <c r="DV34" s="2" t="s">
        <v>143</v>
      </c>
      <c r="DW34" s="2" t="s">
        <v>247</v>
      </c>
      <c r="DX34" s="2" t="s">
        <v>330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269</v>
      </c>
      <c r="EK34" s="2" t="s">
        <v>406</v>
      </c>
      <c r="EL34" s="2" t="s">
        <v>155</v>
      </c>
      <c r="EM34" s="2" t="s">
        <v>155</v>
      </c>
      <c r="EN34" s="2" t="s">
        <v>146</v>
      </c>
      <c r="EO34" s="4"/>
      <c r="EP34" s="8"/>
      <c r="EQ34" s="4">
        <v>2</v>
      </c>
      <c r="ER34" s="8">
        <v>78</v>
      </c>
      <c r="ES34" s="7">
        <v>-1</v>
      </c>
      <c r="ET34" s="7">
        <v>-1</v>
      </c>
      <c r="EU34" s="2" t="s">
        <v>153</v>
      </c>
      <c r="EV34" s="2" t="s">
        <v>143</v>
      </c>
      <c r="EW34" s="2" t="s">
        <v>247</v>
      </c>
      <c r="EX34" s="2" t="s">
        <v>407</v>
      </c>
      <c r="EY34" s="2" t="s">
        <v>155</v>
      </c>
      <c r="EZ34" s="2" t="s">
        <v>155</v>
      </c>
      <c r="FA34" s="2" t="s">
        <v>146</v>
      </c>
      <c r="FB34" s="4"/>
      <c r="FC34" s="8"/>
      <c r="FD34" s="4">
        <v>1</v>
      </c>
      <c r="FE34" s="8">
        <v>34.12</v>
      </c>
      <c r="FF34" s="7">
        <v>-1</v>
      </c>
      <c r="FG34" s="7">
        <v>-1</v>
      </c>
      <c r="FH34" s="2" t="s">
        <v>153</v>
      </c>
      <c r="FI34" s="2" t="s">
        <v>143</v>
      </c>
      <c r="FJ34" s="2" t="s">
        <v>408</v>
      </c>
      <c r="FK34" s="2" t="s">
        <v>409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410</v>
      </c>
      <c r="FX34" s="2" t="s">
        <v>146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411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153</v>
      </c>
      <c r="GV34" s="2" t="s">
        <v>143</v>
      </c>
      <c r="GW34" s="2" t="s">
        <v>231</v>
      </c>
      <c r="GX34" s="2" t="s">
        <v>146</v>
      </c>
      <c r="GY34" s="2" t="s">
        <v>155</v>
      </c>
      <c r="GZ34" s="2" t="s">
        <v>155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>
        <v>192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412</v>
      </c>
      <c r="B35" s="2" t="s">
        <v>135</v>
      </c>
      <c r="C35" s="2" t="s">
        <v>136</v>
      </c>
      <c r="D35" s="2" t="s">
        <v>395</v>
      </c>
      <c r="E35" s="2" t="s">
        <v>396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245</v>
      </c>
      <c r="L35" s="3">
        <v>30.95</v>
      </c>
      <c r="M35" s="3">
        <v>32.5</v>
      </c>
      <c r="N35" s="3">
        <v>99.99</v>
      </c>
      <c r="O35" s="2" t="s">
        <v>143</v>
      </c>
      <c r="P35" s="2" t="s">
        <v>309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400</v>
      </c>
      <c r="V35" s="2" t="s">
        <v>148</v>
      </c>
      <c r="W35" s="2" t="s">
        <v>149</v>
      </c>
      <c r="X35" s="2" t="s">
        <v>146</v>
      </c>
      <c r="Y35" s="2" t="s">
        <v>229</v>
      </c>
      <c r="Z35" s="4">
        <v>61</v>
      </c>
      <c r="AA35" s="4">
        <f>=ROUNDDOWN(20.3333333333333,0)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14</v>
      </c>
      <c r="AQ35" s="8">
        <v>365.95</v>
      </c>
      <c r="AR35" s="4">
        <v>3</v>
      </c>
      <c r="AS35" s="8">
        <v>106.6</v>
      </c>
      <c r="AT35" s="7">
        <v>3.6667</v>
      </c>
      <c r="AU35" s="7">
        <v>2.4329</v>
      </c>
      <c r="AV35" s="4">
        <v>14</v>
      </c>
      <c r="AW35" s="8">
        <v>365.95</v>
      </c>
      <c r="AX35" s="4">
        <v>3</v>
      </c>
      <c r="AY35" s="8">
        <v>106.6</v>
      </c>
      <c r="AZ35" s="7">
        <v>3.6667</v>
      </c>
      <c r="BA35" s="7">
        <v>2.4329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0.3027</v>
      </c>
      <c r="BJ35" s="4">
        <v>14</v>
      </c>
      <c r="BK35" s="8">
        <v>365.95</v>
      </c>
      <c r="BL35" s="2" t="s">
        <v>413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174</v>
      </c>
      <c r="BY35" s="2" t="s">
        <v>155</v>
      </c>
      <c r="BZ35" s="2" t="s">
        <v>155</v>
      </c>
      <c r="CA35" s="2" t="s">
        <v>146</v>
      </c>
      <c r="CB35" s="4"/>
      <c r="CC35" s="8"/>
      <c r="CD35" s="4">
        <v>2</v>
      </c>
      <c r="CE35" s="8">
        <v>70.2</v>
      </c>
      <c r="CF35" s="7">
        <v>-1</v>
      </c>
      <c r="CG35" s="7">
        <v>-1</v>
      </c>
      <c r="CH35" s="2" t="s">
        <v>153</v>
      </c>
      <c r="CI35" s="2" t="s">
        <v>143</v>
      </c>
      <c r="CJ35" s="2" t="s">
        <v>403</v>
      </c>
      <c r="CK35" s="2" t="s">
        <v>160</v>
      </c>
      <c r="CL35" s="2" t="s">
        <v>155</v>
      </c>
      <c r="CM35" s="2" t="s">
        <v>155</v>
      </c>
      <c r="CN35" s="2" t="s">
        <v>146</v>
      </c>
      <c r="CO35" s="4">
        <v>7</v>
      </c>
      <c r="CP35" s="8">
        <v>113.75</v>
      </c>
      <c r="CQ35" s="4"/>
      <c r="CR35" s="8"/>
      <c r="CS35" s="7"/>
      <c r="CT35" s="7"/>
      <c r="CU35" s="2" t="s">
        <v>153</v>
      </c>
      <c r="CV35" s="2" t="s">
        <v>143</v>
      </c>
      <c r="CW35" s="2" t="s">
        <v>207</v>
      </c>
      <c r="CX35" s="2" t="s">
        <v>414</v>
      </c>
      <c r="CY35" s="2" t="s">
        <v>155</v>
      </c>
      <c r="CZ35" s="2" t="s">
        <v>155</v>
      </c>
      <c r="DA35" s="2" t="s">
        <v>146</v>
      </c>
      <c r="DB35" s="4">
        <v>5</v>
      </c>
      <c r="DC35" s="8">
        <v>182</v>
      </c>
      <c r="DD35" s="4">
        <v>1</v>
      </c>
      <c r="DE35" s="8">
        <v>36.4</v>
      </c>
      <c r="DF35" s="7">
        <v>4</v>
      </c>
      <c r="DG35" s="7">
        <v>4</v>
      </c>
      <c r="DH35" s="2" t="s">
        <v>153</v>
      </c>
      <c r="DI35" s="2" t="s">
        <v>143</v>
      </c>
      <c r="DJ35" s="2" t="s">
        <v>199</v>
      </c>
      <c r="DK35" s="2" t="s">
        <v>382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247</v>
      </c>
      <c r="DX35" s="2" t="s">
        <v>218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269</v>
      </c>
      <c r="EK35" s="2" t="s">
        <v>415</v>
      </c>
      <c r="EL35" s="2" t="s">
        <v>155</v>
      </c>
      <c r="EM35" s="2" t="s">
        <v>155</v>
      </c>
      <c r="EN35" s="2" t="s">
        <v>146</v>
      </c>
      <c r="EO35" s="4">
        <v>2</v>
      </c>
      <c r="EP35" s="8">
        <v>70.2</v>
      </c>
      <c r="EQ35" s="4"/>
      <c r="ER35" s="8"/>
      <c r="ES35" s="7"/>
      <c r="ET35" s="7"/>
      <c r="EU35" s="2" t="s">
        <v>153</v>
      </c>
      <c r="EV35" s="2" t="s">
        <v>143</v>
      </c>
      <c r="EW35" s="2" t="s">
        <v>247</v>
      </c>
      <c r="EX35" s="2" t="s">
        <v>274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408</v>
      </c>
      <c r="FK35" s="2" t="s">
        <v>206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410</v>
      </c>
      <c r="FX35" s="2" t="s">
        <v>146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411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153</v>
      </c>
      <c r="GV35" s="2" t="s">
        <v>143</v>
      </c>
      <c r="GW35" s="2" t="s">
        <v>231</v>
      </c>
      <c r="GX35" s="2" t="s">
        <v>146</v>
      </c>
      <c r="GY35" s="2" t="s">
        <v>155</v>
      </c>
      <c r="GZ35" s="2" t="s">
        <v>155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>
        <v>61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416</v>
      </c>
      <c r="B36" s="2" t="s">
        <v>135</v>
      </c>
      <c r="C36" s="2" t="s">
        <v>136</v>
      </c>
      <c r="D36" s="2" t="s">
        <v>395</v>
      </c>
      <c r="E36" s="2" t="s">
        <v>396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417</v>
      </c>
      <c r="L36" s="3">
        <v>30.95</v>
      </c>
      <c r="M36" s="3">
        <v>32.5</v>
      </c>
      <c r="N36" s="3">
        <v>99.99</v>
      </c>
      <c r="O36" s="2" t="s">
        <v>143</v>
      </c>
      <c r="P36" s="2" t="s">
        <v>418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400</v>
      </c>
      <c r="V36" s="2" t="s">
        <v>148</v>
      </c>
      <c r="W36" s="2" t="s">
        <v>149</v>
      </c>
      <c r="X36" s="2" t="s">
        <v>146</v>
      </c>
      <c r="Y36" s="2" t="s">
        <v>289</v>
      </c>
      <c r="Z36" s="4">
        <v>109</v>
      </c>
      <c r="AA36" s="4">
        <f>=ROUNDDOWN(37.5862068965517,0)</f>
      </c>
      <c r="AB36" s="5">
        <v>2.9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8</v>
      </c>
      <c r="AQ36" s="8">
        <v>272.34</v>
      </c>
      <c r="AR36" s="4">
        <v>4</v>
      </c>
      <c r="AS36" s="8">
        <v>136.5</v>
      </c>
      <c r="AT36" s="7">
        <v>1</v>
      </c>
      <c r="AU36" s="7">
        <v>0.9952</v>
      </c>
      <c r="AV36" s="4">
        <v>8</v>
      </c>
      <c r="AW36" s="8">
        <v>272.34</v>
      </c>
      <c r="AX36" s="4">
        <v>4</v>
      </c>
      <c r="AY36" s="8">
        <v>136.5</v>
      </c>
      <c r="AZ36" s="7">
        <v>1</v>
      </c>
      <c r="BA36" s="7">
        <v>0.9952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0.2253</v>
      </c>
      <c r="BJ36" s="4">
        <v>8</v>
      </c>
      <c r="BK36" s="8">
        <v>272.34</v>
      </c>
      <c r="BL36" s="2" t="s">
        <v>419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420</v>
      </c>
      <c r="BY36" s="2" t="s">
        <v>155</v>
      </c>
      <c r="BZ36" s="2" t="s">
        <v>155</v>
      </c>
      <c r="CA36" s="2" t="s">
        <v>146</v>
      </c>
      <c r="CB36" s="4"/>
      <c r="CC36" s="8"/>
      <c r="CD36" s="4">
        <v>1</v>
      </c>
      <c r="CE36" s="8">
        <v>35.1</v>
      </c>
      <c r="CF36" s="7">
        <v>-1</v>
      </c>
      <c r="CG36" s="7">
        <v>-1</v>
      </c>
      <c r="CH36" s="2" t="s">
        <v>153</v>
      </c>
      <c r="CI36" s="2" t="s">
        <v>143</v>
      </c>
      <c r="CJ36" s="2" t="s">
        <v>403</v>
      </c>
      <c r="CK36" s="2" t="s">
        <v>421</v>
      </c>
      <c r="CL36" s="2" t="s">
        <v>155</v>
      </c>
      <c r="CM36" s="2" t="s">
        <v>155</v>
      </c>
      <c r="CN36" s="2" t="s">
        <v>146</v>
      </c>
      <c r="CO36" s="4">
        <v>1</v>
      </c>
      <c r="CP36" s="8">
        <v>24.38</v>
      </c>
      <c r="CQ36" s="4">
        <v>2</v>
      </c>
      <c r="CR36" s="8">
        <v>65</v>
      </c>
      <c r="CS36" s="7">
        <v>-0.5</v>
      </c>
      <c r="CT36" s="7">
        <v>-0.6249</v>
      </c>
      <c r="CU36" s="2" t="s">
        <v>153</v>
      </c>
      <c r="CV36" s="2" t="s">
        <v>143</v>
      </c>
      <c r="CW36" s="2" t="s">
        <v>207</v>
      </c>
      <c r="CX36" s="2" t="s">
        <v>422</v>
      </c>
      <c r="CY36" s="2" t="s">
        <v>155</v>
      </c>
      <c r="CZ36" s="2" t="s">
        <v>155</v>
      </c>
      <c r="DA36" s="2" t="s">
        <v>146</v>
      </c>
      <c r="DB36" s="4">
        <v>2</v>
      </c>
      <c r="DC36" s="8">
        <v>72.8</v>
      </c>
      <c r="DD36" s="4">
        <v>1</v>
      </c>
      <c r="DE36" s="8">
        <v>36.4</v>
      </c>
      <c r="DF36" s="7">
        <v>1</v>
      </c>
      <c r="DG36" s="7">
        <v>1</v>
      </c>
      <c r="DH36" s="2" t="s">
        <v>153</v>
      </c>
      <c r="DI36" s="2" t="s">
        <v>143</v>
      </c>
      <c r="DJ36" s="2" t="s">
        <v>199</v>
      </c>
      <c r="DK36" s="2" t="s">
        <v>423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247</v>
      </c>
      <c r="DX36" s="2" t="s">
        <v>424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269</v>
      </c>
      <c r="EK36" s="2" t="s">
        <v>425</v>
      </c>
      <c r="EL36" s="2" t="s">
        <v>155</v>
      </c>
      <c r="EM36" s="2" t="s">
        <v>155</v>
      </c>
      <c r="EN36" s="2" t="s">
        <v>146</v>
      </c>
      <c r="EO36" s="4">
        <v>1</v>
      </c>
      <c r="EP36" s="8">
        <v>36.72</v>
      </c>
      <c r="EQ36" s="4"/>
      <c r="ER36" s="8"/>
      <c r="ES36" s="7"/>
      <c r="ET36" s="7"/>
      <c r="EU36" s="2" t="s">
        <v>153</v>
      </c>
      <c r="EV36" s="2" t="s">
        <v>143</v>
      </c>
      <c r="EW36" s="2" t="s">
        <v>247</v>
      </c>
      <c r="EX36" s="2" t="s">
        <v>426</v>
      </c>
      <c r="EY36" s="2" t="s">
        <v>155</v>
      </c>
      <c r="EZ36" s="2" t="s">
        <v>155</v>
      </c>
      <c r="FA36" s="2" t="s">
        <v>146</v>
      </c>
      <c r="FB36" s="4">
        <v>2</v>
      </c>
      <c r="FC36" s="8">
        <v>68.24</v>
      </c>
      <c r="FD36" s="4"/>
      <c r="FE36" s="8"/>
      <c r="FF36" s="7"/>
      <c r="FG36" s="7"/>
      <c r="FH36" s="2" t="s">
        <v>153</v>
      </c>
      <c r="FI36" s="2" t="s">
        <v>143</v>
      </c>
      <c r="FJ36" s="2" t="s">
        <v>408</v>
      </c>
      <c r="FK36" s="2" t="s">
        <v>341</v>
      </c>
      <c r="FL36" s="2" t="s">
        <v>155</v>
      </c>
      <c r="FM36" s="2" t="s">
        <v>155</v>
      </c>
      <c r="FN36" s="2" t="s">
        <v>146</v>
      </c>
      <c r="FO36" s="4">
        <v>2</v>
      </c>
      <c r="FP36" s="8">
        <v>70.2</v>
      </c>
      <c r="FQ36" s="4"/>
      <c r="FR36" s="8"/>
      <c r="FS36" s="7"/>
      <c r="FT36" s="7"/>
      <c r="FU36" s="2" t="s">
        <v>153</v>
      </c>
      <c r="FV36" s="2" t="s">
        <v>143</v>
      </c>
      <c r="FW36" s="2" t="s">
        <v>410</v>
      </c>
      <c r="FX36" s="2" t="s">
        <v>375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411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153</v>
      </c>
      <c r="GV36" s="2" t="s">
        <v>143</v>
      </c>
      <c r="GW36" s="2" t="s">
        <v>231</v>
      </c>
      <c r="GX36" s="2" t="s">
        <v>146</v>
      </c>
      <c r="GY36" s="2" t="s">
        <v>155</v>
      </c>
      <c r="GZ36" s="2" t="s">
        <v>155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>
        <v>109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427</v>
      </c>
      <c r="B37" s="2" t="s">
        <v>135</v>
      </c>
      <c r="C37" s="2" t="s">
        <v>136</v>
      </c>
      <c r="D37" s="2" t="s">
        <v>395</v>
      </c>
      <c r="E37" s="2" t="s">
        <v>396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428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418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400</v>
      </c>
      <c r="V37" s="2" t="s">
        <v>148</v>
      </c>
      <c r="W37" s="2" t="s">
        <v>149</v>
      </c>
      <c r="X37" s="2" t="s">
        <v>146</v>
      </c>
      <c r="Y37" s="2" t="s">
        <v>289</v>
      </c>
      <c r="Z37" s="4">
        <v>160</v>
      </c>
      <c r="AA37" s="4">
        <f>=ROUNDDOWN(106.666666666667,0)</f>
      </c>
      <c r="AB37" s="5">
        <v>1.5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3</v>
      </c>
      <c r="AQ37" s="8">
        <v>106.6</v>
      </c>
      <c r="AR37" s="4">
        <v>5</v>
      </c>
      <c r="AS37" s="8">
        <v>166.4</v>
      </c>
      <c r="AT37" s="7">
        <v>-0.4</v>
      </c>
      <c r="AU37" s="7">
        <v>-0.3594</v>
      </c>
      <c r="AV37" s="4">
        <v>3</v>
      </c>
      <c r="AW37" s="8">
        <v>106.6</v>
      </c>
      <c r="AX37" s="4">
        <v>5</v>
      </c>
      <c r="AY37" s="8">
        <v>166.4</v>
      </c>
      <c r="AZ37" s="7">
        <v>-0.4</v>
      </c>
      <c r="BA37" s="7">
        <v>-0.3594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0.0882</v>
      </c>
      <c r="BJ37" s="4">
        <v>3</v>
      </c>
      <c r="BK37" s="8">
        <v>106.6</v>
      </c>
      <c r="BL37" s="2" t="s">
        <v>429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256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403</v>
      </c>
      <c r="CK37" s="2" t="s">
        <v>430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4</v>
      </c>
      <c r="CR37" s="8">
        <v>130</v>
      </c>
      <c r="CS37" s="7">
        <v>-1</v>
      </c>
      <c r="CT37" s="7">
        <v>-1</v>
      </c>
      <c r="CU37" s="2" t="s">
        <v>153</v>
      </c>
      <c r="CV37" s="2" t="s">
        <v>143</v>
      </c>
      <c r="CW37" s="2" t="s">
        <v>207</v>
      </c>
      <c r="CX37" s="2" t="s">
        <v>345</v>
      </c>
      <c r="CY37" s="2" t="s">
        <v>155</v>
      </c>
      <c r="CZ37" s="2" t="s">
        <v>155</v>
      </c>
      <c r="DA37" s="2" t="s">
        <v>146</v>
      </c>
      <c r="DB37" s="4">
        <v>1</v>
      </c>
      <c r="DC37" s="8">
        <v>36.4</v>
      </c>
      <c r="DD37" s="4">
        <v>1</v>
      </c>
      <c r="DE37" s="8">
        <v>36.4</v>
      </c>
      <c r="DF37" s="7"/>
      <c r="DG37" s="7"/>
      <c r="DH37" s="2" t="s">
        <v>153</v>
      </c>
      <c r="DI37" s="2" t="s">
        <v>143</v>
      </c>
      <c r="DJ37" s="2" t="s">
        <v>199</v>
      </c>
      <c r="DK37" s="2" t="s">
        <v>200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247</v>
      </c>
      <c r="DX37" s="2" t="s">
        <v>431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269</v>
      </c>
      <c r="EK37" s="2" t="s">
        <v>432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247</v>
      </c>
      <c r="EX37" s="2" t="s">
        <v>384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408</v>
      </c>
      <c r="FK37" s="2" t="s">
        <v>185</v>
      </c>
      <c r="FL37" s="2" t="s">
        <v>155</v>
      </c>
      <c r="FM37" s="2" t="s">
        <v>155</v>
      </c>
      <c r="FN37" s="2" t="s">
        <v>146</v>
      </c>
      <c r="FO37" s="4">
        <v>2</v>
      </c>
      <c r="FP37" s="8">
        <v>70.2</v>
      </c>
      <c r="FQ37" s="4"/>
      <c r="FR37" s="8"/>
      <c r="FS37" s="7"/>
      <c r="FT37" s="7"/>
      <c r="FU37" s="2" t="s">
        <v>153</v>
      </c>
      <c r="FV37" s="2" t="s">
        <v>143</v>
      </c>
      <c r="FW37" s="2" t="s">
        <v>410</v>
      </c>
      <c r="FX37" s="2" t="s">
        <v>375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411</v>
      </c>
      <c r="GK37" s="2" t="s">
        <v>433</v>
      </c>
      <c r="GL37" s="2" t="s">
        <v>155</v>
      </c>
      <c r="GM37" s="2" t="s">
        <v>155</v>
      </c>
      <c r="GN37" s="2" t="s">
        <v>146</v>
      </c>
      <c r="GO37" s="4"/>
      <c r="GP37" s="8"/>
      <c r="GQ37" s="4"/>
      <c r="GR37" s="8"/>
      <c r="GS37" s="7"/>
      <c r="GT37" s="7"/>
      <c r="GU37" s="2" t="s">
        <v>153</v>
      </c>
      <c r="GV37" s="2" t="s">
        <v>143</v>
      </c>
      <c r="GW37" s="2" t="s">
        <v>231</v>
      </c>
      <c r="GX37" s="2" t="s">
        <v>146</v>
      </c>
      <c r="GY37" s="2" t="s">
        <v>155</v>
      </c>
      <c r="GZ37" s="2" t="s">
        <v>155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>
        <v>160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434</v>
      </c>
      <c r="B38" s="2" t="s">
        <v>135</v>
      </c>
      <c r="C38" s="2" t="s">
        <v>136</v>
      </c>
      <c r="D38" s="2" t="s">
        <v>395</v>
      </c>
      <c r="E38" s="2" t="s">
        <v>396</v>
      </c>
      <c r="F38" s="2" t="s">
        <v>397</v>
      </c>
      <c r="G38" s="2" t="s">
        <v>397</v>
      </c>
      <c r="H38" s="2" t="s">
        <v>397</v>
      </c>
      <c r="I38" s="2" t="s">
        <v>398</v>
      </c>
      <c r="J38" s="2" t="s">
        <v>399</v>
      </c>
      <c r="K38" s="2" t="s">
        <v>192</v>
      </c>
      <c r="L38" s="3">
        <v>30.95</v>
      </c>
      <c r="M38" s="3">
        <v>32.5</v>
      </c>
      <c r="N38" s="3">
        <v>99.99</v>
      </c>
      <c r="O38" s="2" t="s">
        <v>336</v>
      </c>
      <c r="P38" s="2" t="s">
        <v>309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400</v>
      </c>
      <c r="V38" s="2" t="s">
        <v>148</v>
      </c>
      <c r="W38" s="2" t="s">
        <v>149</v>
      </c>
      <c r="X38" s="2" t="s">
        <v>146</v>
      </c>
      <c r="Y38" s="2" t="s">
        <v>289</v>
      </c>
      <c r="Z38" s="4"/>
      <c r="AA38" s="4">
        <f>=ROUNDDOWN({0},0)</f>
      </c>
      <c r="AB38" s="5">
        <v>0.6</v>
      </c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205.08</v>
      </c>
      <c r="AT38" s="7">
        <v>-1</v>
      </c>
      <c r="AU38" s="7">
        <v>-1</v>
      </c>
      <c r="AV38" s="4"/>
      <c r="AW38" s="8"/>
      <c r="AX38" s="4">
        <v>3</v>
      </c>
      <c r="AY38" s="8">
        <v>205.08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435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211</v>
      </c>
      <c r="BW38" s="2" t="s">
        <v>146</v>
      </c>
      <c r="BX38" s="2" t="s">
        <v>436</v>
      </c>
      <c r="BY38" s="2" t="s">
        <v>155</v>
      </c>
      <c r="BZ38" s="2" t="s">
        <v>155</v>
      </c>
      <c r="CA38" s="2" t="s">
        <v>146</v>
      </c>
      <c r="CB38" s="4"/>
      <c r="CC38" s="8"/>
      <c r="CD38" s="4">
        <v>1</v>
      </c>
      <c r="CE38" s="8">
        <v>35.1</v>
      </c>
      <c r="CF38" s="7">
        <v>-1</v>
      </c>
      <c r="CG38" s="7">
        <v>-1</v>
      </c>
      <c r="CH38" s="2" t="s">
        <v>153</v>
      </c>
      <c r="CI38" s="2" t="s">
        <v>211</v>
      </c>
      <c r="CJ38" s="2" t="s">
        <v>403</v>
      </c>
      <c r="CK38" s="2" t="s">
        <v>163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211</v>
      </c>
      <c r="CW38" s="2" t="s">
        <v>207</v>
      </c>
      <c r="CX38" s="2" t="s">
        <v>437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211</v>
      </c>
      <c r="DJ38" s="2" t="s">
        <v>199</v>
      </c>
      <c r="DK38" s="2" t="s">
        <v>365</v>
      </c>
      <c r="DL38" s="2" t="s">
        <v>155</v>
      </c>
      <c r="DM38" s="2" t="s">
        <v>155</v>
      </c>
      <c r="DN38" s="2" t="s">
        <v>146</v>
      </c>
      <c r="DO38" s="4"/>
      <c r="DP38" s="8"/>
      <c r="DQ38" s="4">
        <v>2</v>
      </c>
      <c r="DR38" s="8">
        <v>169.98</v>
      </c>
      <c r="DS38" s="7">
        <v>-1</v>
      </c>
      <c r="DT38" s="7">
        <v>-1</v>
      </c>
      <c r="DU38" s="2" t="s">
        <v>153</v>
      </c>
      <c r="DV38" s="2" t="s">
        <v>211</v>
      </c>
      <c r="DW38" s="2" t="s">
        <v>247</v>
      </c>
      <c r="DX38" s="2" t="s">
        <v>431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211</v>
      </c>
      <c r="EJ38" s="2" t="s">
        <v>269</v>
      </c>
      <c r="EK38" s="2" t="s">
        <v>420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211</v>
      </c>
      <c r="EW38" s="2" t="s">
        <v>247</v>
      </c>
      <c r="EX38" s="2" t="s">
        <v>229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211</v>
      </c>
      <c r="FJ38" s="2" t="s">
        <v>408</v>
      </c>
      <c r="FK38" s="2" t="s">
        <v>405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211</v>
      </c>
      <c r="FW38" s="2" t="s">
        <v>410</v>
      </c>
      <c r="FX38" s="2" t="s">
        <v>146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211</v>
      </c>
      <c r="GJ38" s="2" t="s">
        <v>411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153</v>
      </c>
      <c r="GV38" s="2" t="s">
        <v>211</v>
      </c>
      <c r="GW38" s="2" t="s">
        <v>231</v>
      </c>
      <c r="GX38" s="2" t="s">
        <v>146</v>
      </c>
      <c r="GY38" s="2" t="s">
        <v>155</v>
      </c>
      <c r="GZ38" s="2" t="s">
        <v>155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438</v>
      </c>
      <c r="B39" s="2" t="s">
        <v>135</v>
      </c>
      <c r="C39" s="2" t="s">
        <v>136</v>
      </c>
      <c r="D39" s="2" t="s">
        <v>395</v>
      </c>
      <c r="E39" s="2" t="s">
        <v>396</v>
      </c>
      <c r="F39" s="2" t="s">
        <v>439</v>
      </c>
      <c r="G39" s="2" t="s">
        <v>439</v>
      </c>
      <c r="H39" s="2" t="s">
        <v>439</v>
      </c>
      <c r="I39" s="2" t="s">
        <v>440</v>
      </c>
      <c r="J39" s="2" t="s">
        <v>441</v>
      </c>
      <c r="K39" s="2" t="s">
        <v>417</v>
      </c>
      <c r="L39" s="3">
        <v>34.04</v>
      </c>
      <c r="M39" s="3">
        <v>35.74</v>
      </c>
      <c r="N39" s="3">
        <v>109.99</v>
      </c>
      <c r="O39" s="2" t="s">
        <v>143</v>
      </c>
      <c r="P39" s="2" t="s">
        <v>418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400</v>
      </c>
      <c r="V39" s="2" t="s">
        <v>362</v>
      </c>
      <c r="W39" s="2" t="s">
        <v>149</v>
      </c>
      <c r="X39" s="2" t="s">
        <v>146</v>
      </c>
      <c r="Y39" s="2" t="s">
        <v>229</v>
      </c>
      <c r="Z39" s="4">
        <v>67</v>
      </c>
      <c r="AA39" s="4">
        <f>=ROUNDDOWN(22.3333333333333,0)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13</v>
      </c>
      <c r="AQ39" s="8">
        <v>500.59</v>
      </c>
      <c r="AR39" s="4">
        <v>12</v>
      </c>
      <c r="AS39" s="8">
        <v>568.34</v>
      </c>
      <c r="AT39" s="7">
        <v>0.0833</v>
      </c>
      <c r="AU39" s="7">
        <v>-0.1192</v>
      </c>
      <c r="AV39" s="4">
        <v>13</v>
      </c>
      <c r="AW39" s="8">
        <v>500.59</v>
      </c>
      <c r="AX39" s="4">
        <v>12</v>
      </c>
      <c r="AY39" s="8">
        <v>568.34</v>
      </c>
      <c r="AZ39" s="7">
        <v>0.0833</v>
      </c>
      <c r="BA39" s="7">
        <v>-0.1192</v>
      </c>
      <c r="BB39" s="7">
        <v>1</v>
      </c>
      <c r="BC39" s="4">
        <v>32</v>
      </c>
      <c r="BD39" s="8">
        <v>1208.27</v>
      </c>
      <c r="BE39" s="4">
        <v>17</v>
      </c>
      <c r="BF39" s="8">
        <v>825.61</v>
      </c>
      <c r="BG39" s="7">
        <v>0.8824</v>
      </c>
      <c r="BH39" s="7">
        <v>0.4635</v>
      </c>
      <c r="BI39" s="7">
        <v>0.4143</v>
      </c>
      <c r="BJ39" s="4">
        <v>13</v>
      </c>
      <c r="BK39" s="8">
        <v>500.59</v>
      </c>
      <c r="BL39" s="2" t="s">
        <v>442</v>
      </c>
      <c r="BM39" s="7">
        <v>1</v>
      </c>
      <c r="BN39" s="7">
        <v>1</v>
      </c>
      <c r="BO39" s="4">
        <v>3</v>
      </c>
      <c r="BP39" s="8">
        <v>117.45</v>
      </c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443</v>
      </c>
      <c r="BY39" s="2" t="s">
        <v>155</v>
      </c>
      <c r="BZ39" s="2" t="s">
        <v>155</v>
      </c>
      <c r="CA39" s="2" t="s">
        <v>146</v>
      </c>
      <c r="CB39" s="4"/>
      <c r="CC39" s="8"/>
      <c r="CD39" s="4">
        <v>3</v>
      </c>
      <c r="CE39" s="8">
        <v>115.8</v>
      </c>
      <c r="CF39" s="7">
        <v>-1</v>
      </c>
      <c r="CG39" s="7">
        <v>-1</v>
      </c>
      <c r="CH39" s="2" t="s">
        <v>153</v>
      </c>
      <c r="CI39" s="2" t="s">
        <v>143</v>
      </c>
      <c r="CJ39" s="2" t="s">
        <v>403</v>
      </c>
      <c r="CK39" s="2" t="s">
        <v>444</v>
      </c>
      <c r="CL39" s="2" t="s">
        <v>155</v>
      </c>
      <c r="CM39" s="2" t="s">
        <v>155</v>
      </c>
      <c r="CN39" s="2" t="s">
        <v>146</v>
      </c>
      <c r="CO39" s="4">
        <v>1</v>
      </c>
      <c r="CP39" s="8">
        <v>28.59</v>
      </c>
      <c r="CQ39" s="4">
        <v>1</v>
      </c>
      <c r="CR39" s="8">
        <v>30.38</v>
      </c>
      <c r="CS39" s="7"/>
      <c r="CT39" s="7">
        <v>-0.0589</v>
      </c>
      <c r="CU39" s="2" t="s">
        <v>153</v>
      </c>
      <c r="CV39" s="2" t="s">
        <v>143</v>
      </c>
      <c r="CW39" s="2" t="s">
        <v>197</v>
      </c>
      <c r="CX39" s="2" t="s">
        <v>322</v>
      </c>
      <c r="CY39" s="2" t="s">
        <v>155</v>
      </c>
      <c r="CZ39" s="2" t="s">
        <v>155</v>
      </c>
      <c r="DA39" s="2" t="s">
        <v>146</v>
      </c>
      <c r="DB39" s="4">
        <v>5</v>
      </c>
      <c r="DC39" s="8">
        <v>200.15</v>
      </c>
      <c r="DD39" s="4">
        <v>4</v>
      </c>
      <c r="DE39" s="8">
        <v>160.12</v>
      </c>
      <c r="DF39" s="7">
        <v>0.25</v>
      </c>
      <c r="DG39" s="7">
        <v>0.25</v>
      </c>
      <c r="DH39" s="2" t="s">
        <v>153</v>
      </c>
      <c r="DI39" s="2" t="s">
        <v>143</v>
      </c>
      <c r="DJ39" s="2" t="s">
        <v>199</v>
      </c>
      <c r="DK39" s="2" t="s">
        <v>200</v>
      </c>
      <c r="DL39" s="2" t="s">
        <v>155</v>
      </c>
      <c r="DM39" s="2" t="s">
        <v>155</v>
      </c>
      <c r="DN39" s="2" t="s">
        <v>146</v>
      </c>
      <c r="DO39" s="4"/>
      <c r="DP39" s="8"/>
      <c r="DQ39" s="4">
        <v>2</v>
      </c>
      <c r="DR39" s="8">
        <v>186.98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247</v>
      </c>
      <c r="DX39" s="2" t="s">
        <v>424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269</v>
      </c>
      <c r="EK39" s="2" t="s">
        <v>445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247</v>
      </c>
      <c r="EX39" s="2" t="s">
        <v>216</v>
      </c>
      <c r="EY39" s="2" t="s">
        <v>155</v>
      </c>
      <c r="EZ39" s="2" t="s">
        <v>155</v>
      </c>
      <c r="FA39" s="2" t="s">
        <v>146</v>
      </c>
      <c r="FB39" s="4"/>
      <c r="FC39" s="8"/>
      <c r="FD39" s="4">
        <v>2</v>
      </c>
      <c r="FE39" s="8">
        <v>75.06</v>
      </c>
      <c r="FF39" s="7">
        <v>-1</v>
      </c>
      <c r="FG39" s="7">
        <v>-1</v>
      </c>
      <c r="FH39" s="2" t="s">
        <v>153</v>
      </c>
      <c r="FI39" s="2" t="s">
        <v>143</v>
      </c>
      <c r="FJ39" s="2" t="s">
        <v>408</v>
      </c>
      <c r="FK39" s="2" t="s">
        <v>206</v>
      </c>
      <c r="FL39" s="2" t="s">
        <v>155</v>
      </c>
      <c r="FM39" s="2" t="s">
        <v>155</v>
      </c>
      <c r="FN39" s="2" t="s">
        <v>146</v>
      </c>
      <c r="FO39" s="4">
        <v>4</v>
      </c>
      <c r="FP39" s="8">
        <v>154.4</v>
      </c>
      <c r="FQ39" s="4"/>
      <c r="FR39" s="8"/>
      <c r="FS39" s="7"/>
      <c r="FT39" s="7"/>
      <c r="FU39" s="2" t="s">
        <v>153</v>
      </c>
      <c r="FV39" s="2" t="s">
        <v>143</v>
      </c>
      <c r="FW39" s="2" t="s">
        <v>410</v>
      </c>
      <c r="FX39" s="2" t="s">
        <v>375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411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153</v>
      </c>
      <c r="GV39" s="2" t="s">
        <v>143</v>
      </c>
      <c r="GW39" s="2" t="s">
        <v>231</v>
      </c>
      <c r="GX39" s="2" t="s">
        <v>146</v>
      </c>
      <c r="GY39" s="2" t="s">
        <v>155</v>
      </c>
      <c r="GZ39" s="2" t="s">
        <v>155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>
        <v>67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446</v>
      </c>
      <c r="B40" s="2" t="s">
        <v>135</v>
      </c>
      <c r="C40" s="2" t="s">
        <v>136</v>
      </c>
      <c r="D40" s="2" t="s">
        <v>395</v>
      </c>
      <c r="E40" s="2" t="s">
        <v>396</v>
      </c>
      <c r="F40" s="2" t="s">
        <v>439</v>
      </c>
      <c r="G40" s="2" t="s">
        <v>439</v>
      </c>
      <c r="H40" s="2" t="s">
        <v>439</v>
      </c>
      <c r="I40" s="2" t="s">
        <v>440</v>
      </c>
      <c r="J40" s="2" t="s">
        <v>441</v>
      </c>
      <c r="K40" s="2" t="s">
        <v>428</v>
      </c>
      <c r="L40" s="3">
        <v>34.04</v>
      </c>
      <c r="M40" s="3">
        <v>35.74</v>
      </c>
      <c r="N40" s="3">
        <v>109.99</v>
      </c>
      <c r="O40" s="2" t="s">
        <v>143</v>
      </c>
      <c r="P40" s="2" t="s">
        <v>418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400</v>
      </c>
      <c r="V40" s="2" t="s">
        <v>362</v>
      </c>
      <c r="W40" s="2" t="s">
        <v>149</v>
      </c>
      <c r="X40" s="2" t="s">
        <v>146</v>
      </c>
      <c r="Y40" s="2" t="s">
        <v>229</v>
      </c>
      <c r="Z40" s="4">
        <v>82</v>
      </c>
      <c r="AA40" s="4">
        <f>=ROUNDDOWN(34.1666666666667,0)</f>
      </c>
      <c r="AB40" s="5">
        <v>2.4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350.81</v>
      </c>
      <c r="AR40" s="4">
        <v>4</v>
      </c>
      <c r="AS40" s="8">
        <v>217.24</v>
      </c>
      <c r="AT40" s="7">
        <v>1.25</v>
      </c>
      <c r="AU40" s="7">
        <v>0.6148</v>
      </c>
      <c r="AV40" s="4">
        <v>9</v>
      </c>
      <c r="AW40" s="8">
        <v>350.81</v>
      </c>
      <c r="AX40" s="4">
        <v>4</v>
      </c>
      <c r="AY40" s="8">
        <v>217.24</v>
      </c>
      <c r="AZ40" s="7">
        <v>1.25</v>
      </c>
      <c r="BA40" s="7">
        <v>0.6148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0.2903</v>
      </c>
      <c r="BJ40" s="4">
        <v>9</v>
      </c>
      <c r="BK40" s="8">
        <v>350.81</v>
      </c>
      <c r="BL40" s="2" t="s">
        <v>447</v>
      </c>
      <c r="BM40" s="7">
        <v>1</v>
      </c>
      <c r="BN40" s="7">
        <v>1</v>
      </c>
      <c r="BO40" s="4">
        <v>1</v>
      </c>
      <c r="BP40" s="8">
        <v>39.15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448</v>
      </c>
      <c r="BY40" s="2" t="s">
        <v>155</v>
      </c>
      <c r="BZ40" s="2" t="s">
        <v>155</v>
      </c>
      <c r="CA40" s="2" t="s">
        <v>146</v>
      </c>
      <c r="CB40" s="4">
        <v>2</v>
      </c>
      <c r="CC40" s="8">
        <v>77.2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403</v>
      </c>
      <c r="CK40" s="2" t="s">
        <v>311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197</v>
      </c>
      <c r="CX40" s="2" t="s">
        <v>390</v>
      </c>
      <c r="CY40" s="2" t="s">
        <v>155</v>
      </c>
      <c r="CZ40" s="2" t="s">
        <v>155</v>
      </c>
      <c r="DA40" s="2" t="s">
        <v>146</v>
      </c>
      <c r="DB40" s="4">
        <v>2</v>
      </c>
      <c r="DC40" s="8">
        <v>80.06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199</v>
      </c>
      <c r="DK40" s="2" t="s">
        <v>449</v>
      </c>
      <c r="DL40" s="2" t="s">
        <v>155</v>
      </c>
      <c r="DM40" s="2" t="s">
        <v>155</v>
      </c>
      <c r="DN40" s="2" t="s">
        <v>146</v>
      </c>
      <c r="DO40" s="4"/>
      <c r="DP40" s="8"/>
      <c r="DQ40" s="4">
        <v>1</v>
      </c>
      <c r="DR40" s="8">
        <v>93.49</v>
      </c>
      <c r="DS40" s="7">
        <v>-1</v>
      </c>
      <c r="DT40" s="7">
        <v>-1</v>
      </c>
      <c r="DU40" s="2" t="s">
        <v>153</v>
      </c>
      <c r="DV40" s="2" t="s">
        <v>143</v>
      </c>
      <c r="DW40" s="2" t="s">
        <v>229</v>
      </c>
      <c r="DX40" s="2" t="s">
        <v>315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269</v>
      </c>
      <c r="EK40" s="2" t="s">
        <v>146</v>
      </c>
      <c r="EL40" s="2" t="s">
        <v>155</v>
      </c>
      <c r="EM40" s="2" t="s">
        <v>155</v>
      </c>
      <c r="EN40" s="2" t="s">
        <v>146</v>
      </c>
      <c r="EO40" s="4"/>
      <c r="EP40" s="8"/>
      <c r="EQ40" s="4">
        <v>3</v>
      </c>
      <c r="ER40" s="8">
        <v>123.75</v>
      </c>
      <c r="ES40" s="7">
        <v>-1</v>
      </c>
      <c r="ET40" s="7">
        <v>-1</v>
      </c>
      <c r="EU40" s="2" t="s">
        <v>153</v>
      </c>
      <c r="EV40" s="2" t="s">
        <v>143</v>
      </c>
      <c r="EW40" s="2" t="s">
        <v>247</v>
      </c>
      <c r="EX40" s="2" t="s">
        <v>229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408</v>
      </c>
      <c r="FK40" s="2" t="s">
        <v>450</v>
      </c>
      <c r="FL40" s="2" t="s">
        <v>155</v>
      </c>
      <c r="FM40" s="2" t="s">
        <v>155</v>
      </c>
      <c r="FN40" s="2" t="s">
        <v>146</v>
      </c>
      <c r="FO40" s="4">
        <v>4</v>
      </c>
      <c r="FP40" s="8">
        <v>154.4</v>
      </c>
      <c r="FQ40" s="4"/>
      <c r="FR40" s="8"/>
      <c r="FS40" s="7"/>
      <c r="FT40" s="7"/>
      <c r="FU40" s="2" t="s">
        <v>153</v>
      </c>
      <c r="FV40" s="2" t="s">
        <v>143</v>
      </c>
      <c r="FW40" s="2" t="s">
        <v>410</v>
      </c>
      <c r="FX40" s="2" t="s">
        <v>375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411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153</v>
      </c>
      <c r="GV40" s="2" t="s">
        <v>143</v>
      </c>
      <c r="GW40" s="2" t="s">
        <v>231</v>
      </c>
      <c r="GX40" s="2" t="s">
        <v>146</v>
      </c>
      <c r="GY40" s="2" t="s">
        <v>155</v>
      </c>
      <c r="GZ40" s="2" t="s">
        <v>155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>
        <v>82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451</v>
      </c>
      <c r="B41" s="2" t="s">
        <v>135</v>
      </c>
      <c r="C41" s="2" t="s">
        <v>136</v>
      </c>
      <c r="D41" s="2" t="s">
        <v>395</v>
      </c>
      <c r="E41" s="2" t="s">
        <v>396</v>
      </c>
      <c r="F41" s="2" t="s">
        <v>439</v>
      </c>
      <c r="G41" s="2" t="s">
        <v>439</v>
      </c>
      <c r="H41" s="2" t="s">
        <v>439</v>
      </c>
      <c r="I41" s="2" t="s">
        <v>440</v>
      </c>
      <c r="J41" s="2" t="s">
        <v>441</v>
      </c>
      <c r="K41" s="2" t="s">
        <v>245</v>
      </c>
      <c r="L41" s="3">
        <v>34.04</v>
      </c>
      <c r="M41" s="3">
        <v>35.74</v>
      </c>
      <c r="N41" s="3">
        <v>109.99</v>
      </c>
      <c r="O41" s="2" t="s">
        <v>143</v>
      </c>
      <c r="P41" s="2" t="s">
        <v>309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400</v>
      </c>
      <c r="V41" s="2" t="s">
        <v>362</v>
      </c>
      <c r="W41" s="2" t="s">
        <v>149</v>
      </c>
      <c r="X41" s="2" t="s">
        <v>146</v>
      </c>
      <c r="Y41" s="2" t="s">
        <v>229</v>
      </c>
      <c r="Z41" s="4">
        <v>121</v>
      </c>
      <c r="AA41" s="4">
        <f>=ROUNDDOWN(60.5,0)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4</v>
      </c>
      <c r="AQ41" s="8">
        <v>154.4</v>
      </c>
      <c r="AR41" s="4">
        <v>1</v>
      </c>
      <c r="AS41" s="8">
        <v>40.03</v>
      </c>
      <c r="AT41" s="7">
        <v>3</v>
      </c>
      <c r="AU41" s="7">
        <v>2.8571</v>
      </c>
      <c r="AV41" s="4">
        <v>4</v>
      </c>
      <c r="AW41" s="8">
        <v>154.4</v>
      </c>
      <c r="AX41" s="4">
        <v>1</v>
      </c>
      <c r="AY41" s="8">
        <v>40.03</v>
      </c>
      <c r="AZ41" s="7">
        <v>3</v>
      </c>
      <c r="BA41" s="7">
        <v>2.8571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0.1278</v>
      </c>
      <c r="BJ41" s="4">
        <v>4</v>
      </c>
      <c r="BK41" s="8">
        <v>154.4</v>
      </c>
      <c r="BL41" s="2" t="s">
        <v>363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186</v>
      </c>
      <c r="BY41" s="2" t="s">
        <v>155</v>
      </c>
      <c r="BZ41" s="2" t="s">
        <v>155</v>
      </c>
      <c r="CA41" s="2" t="s">
        <v>146</v>
      </c>
      <c r="CB41" s="4">
        <v>4</v>
      </c>
      <c r="CC41" s="8">
        <v>154.4</v>
      </c>
      <c r="CD41" s="4"/>
      <c r="CE41" s="8"/>
      <c r="CF41" s="7"/>
      <c r="CG41" s="7"/>
      <c r="CH41" s="2" t="s">
        <v>153</v>
      </c>
      <c r="CI41" s="2" t="s">
        <v>143</v>
      </c>
      <c r="CJ41" s="2" t="s">
        <v>403</v>
      </c>
      <c r="CK41" s="2" t="s">
        <v>452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197</v>
      </c>
      <c r="CX41" s="2" t="s">
        <v>453</v>
      </c>
      <c r="CY41" s="2" t="s">
        <v>155</v>
      </c>
      <c r="CZ41" s="2" t="s">
        <v>155</v>
      </c>
      <c r="DA41" s="2" t="s">
        <v>146</v>
      </c>
      <c r="DB41" s="4"/>
      <c r="DC41" s="8"/>
      <c r="DD41" s="4">
        <v>1</v>
      </c>
      <c r="DE41" s="8">
        <v>40.03</v>
      </c>
      <c r="DF41" s="7">
        <v>-1</v>
      </c>
      <c r="DG41" s="7">
        <v>-1</v>
      </c>
      <c r="DH41" s="2" t="s">
        <v>153</v>
      </c>
      <c r="DI41" s="2" t="s">
        <v>143</v>
      </c>
      <c r="DJ41" s="2" t="s">
        <v>199</v>
      </c>
      <c r="DK41" s="2" t="s">
        <v>405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229</v>
      </c>
      <c r="DX41" s="2" t="s">
        <v>454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269</v>
      </c>
      <c r="EK41" s="2" t="s">
        <v>415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247</v>
      </c>
      <c r="EX41" s="2" t="s">
        <v>455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408</v>
      </c>
      <c r="FK41" s="2" t="s">
        <v>158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410</v>
      </c>
      <c r="FX41" s="2" t="s">
        <v>331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411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153</v>
      </c>
      <c r="GV41" s="2" t="s">
        <v>143</v>
      </c>
      <c r="GW41" s="2" t="s">
        <v>231</v>
      </c>
      <c r="GX41" s="2" t="s">
        <v>146</v>
      </c>
      <c r="GY41" s="2" t="s">
        <v>155</v>
      </c>
      <c r="GZ41" s="2" t="s">
        <v>155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456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>
        <v>121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457</v>
      </c>
      <c r="B42" s="2" t="s">
        <v>135</v>
      </c>
      <c r="C42" s="2" t="s">
        <v>136</v>
      </c>
      <c r="D42" s="2" t="s">
        <v>395</v>
      </c>
      <c r="E42" s="2" t="s">
        <v>396</v>
      </c>
      <c r="F42" s="2" t="s">
        <v>439</v>
      </c>
      <c r="G42" s="2" t="s">
        <v>439</v>
      </c>
      <c r="H42" s="2" t="s">
        <v>439</v>
      </c>
      <c r="I42" s="2" t="s">
        <v>440</v>
      </c>
      <c r="J42" s="2" t="s">
        <v>441</v>
      </c>
      <c r="K42" s="2" t="s">
        <v>192</v>
      </c>
      <c r="L42" s="3">
        <v>34.04</v>
      </c>
      <c r="M42" s="3">
        <v>35.74</v>
      </c>
      <c r="N42" s="3">
        <v>109.99</v>
      </c>
      <c r="O42" s="2" t="s">
        <v>143</v>
      </c>
      <c r="P42" s="2" t="s">
        <v>309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400</v>
      </c>
      <c r="V42" s="2" t="s">
        <v>362</v>
      </c>
      <c r="W42" s="2" t="s">
        <v>149</v>
      </c>
      <c r="X42" s="2" t="s">
        <v>146</v>
      </c>
      <c r="Y42" s="2" t="s">
        <v>229</v>
      </c>
      <c r="Z42" s="4">
        <v>2</v>
      </c>
      <c r="AA42" s="4">
        <f>=ROUNDDOWN(1,0)</f>
      </c>
      <c r="AB42" s="5">
        <v>2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4</v>
      </c>
      <c r="AQ42" s="8">
        <v>123.29</v>
      </c>
      <c r="AR42" s="4"/>
      <c r="AS42" s="8"/>
      <c r="AT42" s="7"/>
      <c r="AU42" s="7"/>
      <c r="AV42" s="4">
        <v>4</v>
      </c>
      <c r="AW42" s="8">
        <v>123.29</v>
      </c>
      <c r="AX42" s="4"/>
      <c r="AY42" s="8"/>
      <c r="AZ42" s="7"/>
      <c r="BA42" s="7"/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0.102</v>
      </c>
      <c r="BJ42" s="4">
        <v>4</v>
      </c>
      <c r="BK42" s="8">
        <v>123.29</v>
      </c>
      <c r="BL42" s="2" t="s">
        <v>458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195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403</v>
      </c>
      <c r="CK42" s="2" t="s">
        <v>185</v>
      </c>
      <c r="CL42" s="2" t="s">
        <v>155</v>
      </c>
      <c r="CM42" s="2" t="s">
        <v>155</v>
      </c>
      <c r="CN42" s="2" t="s">
        <v>146</v>
      </c>
      <c r="CO42" s="4">
        <v>2</v>
      </c>
      <c r="CP42" s="8">
        <v>42.88</v>
      </c>
      <c r="CQ42" s="4"/>
      <c r="CR42" s="8"/>
      <c r="CS42" s="7"/>
      <c r="CT42" s="7"/>
      <c r="CU42" s="2" t="s">
        <v>153</v>
      </c>
      <c r="CV42" s="2" t="s">
        <v>143</v>
      </c>
      <c r="CW42" s="2" t="s">
        <v>197</v>
      </c>
      <c r="CX42" s="2" t="s">
        <v>459</v>
      </c>
      <c r="CY42" s="2" t="s">
        <v>155</v>
      </c>
      <c r="CZ42" s="2" t="s">
        <v>155</v>
      </c>
      <c r="DA42" s="2" t="s">
        <v>146</v>
      </c>
      <c r="DB42" s="4">
        <v>1</v>
      </c>
      <c r="DC42" s="8">
        <v>40.03</v>
      </c>
      <c r="DD42" s="4"/>
      <c r="DE42" s="8"/>
      <c r="DF42" s="7"/>
      <c r="DG42" s="7"/>
      <c r="DH42" s="2" t="s">
        <v>153</v>
      </c>
      <c r="DI42" s="2" t="s">
        <v>143</v>
      </c>
      <c r="DJ42" s="2" t="s">
        <v>199</v>
      </c>
      <c r="DK42" s="2" t="s">
        <v>346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247</v>
      </c>
      <c r="DX42" s="2" t="s">
        <v>201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269</v>
      </c>
      <c r="EK42" s="2" t="s">
        <v>460</v>
      </c>
      <c r="EL42" s="2" t="s">
        <v>155</v>
      </c>
      <c r="EM42" s="2" t="s">
        <v>155</v>
      </c>
      <c r="EN42" s="2" t="s">
        <v>146</v>
      </c>
      <c r="EO42" s="4">
        <v>1</v>
      </c>
      <c r="EP42" s="8">
        <v>40.38</v>
      </c>
      <c r="EQ42" s="4"/>
      <c r="ER42" s="8"/>
      <c r="ES42" s="7"/>
      <c r="ET42" s="7"/>
      <c r="EU42" s="2" t="s">
        <v>153</v>
      </c>
      <c r="EV42" s="2" t="s">
        <v>143</v>
      </c>
      <c r="EW42" s="2" t="s">
        <v>247</v>
      </c>
      <c r="EX42" s="2" t="s">
        <v>455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408</v>
      </c>
      <c r="FK42" s="2" t="s">
        <v>461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410</v>
      </c>
      <c r="FX42" s="2" t="s">
        <v>197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411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153</v>
      </c>
      <c r="GV42" s="2" t="s">
        <v>143</v>
      </c>
      <c r="GW42" s="2" t="s">
        <v>231</v>
      </c>
      <c r="GX42" s="2" t="s">
        <v>146</v>
      </c>
      <c r="GY42" s="2" t="s">
        <v>155</v>
      </c>
      <c r="GZ42" s="2" t="s">
        <v>155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>
        <v>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462</v>
      </c>
      <c r="B43" s="2" t="s">
        <v>135</v>
      </c>
      <c r="C43" s="2" t="s">
        <v>136</v>
      </c>
      <c r="D43" s="2" t="s">
        <v>395</v>
      </c>
      <c r="E43" s="2" t="s">
        <v>396</v>
      </c>
      <c r="F43" s="2" t="s">
        <v>439</v>
      </c>
      <c r="G43" s="2" t="s">
        <v>439</v>
      </c>
      <c r="H43" s="2" t="s">
        <v>439</v>
      </c>
      <c r="I43" s="2" t="s">
        <v>440</v>
      </c>
      <c r="J43" s="2" t="s">
        <v>441</v>
      </c>
      <c r="K43" s="2" t="s">
        <v>304</v>
      </c>
      <c r="L43" s="3">
        <v>34.04</v>
      </c>
      <c r="M43" s="3">
        <v>35.74</v>
      </c>
      <c r="N43" s="3">
        <v>109.99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400</v>
      </c>
      <c r="V43" s="2" t="s">
        <v>362</v>
      </c>
      <c r="W43" s="2" t="s">
        <v>149</v>
      </c>
      <c r="X43" s="2" t="s">
        <v>146</v>
      </c>
      <c r="Y43" s="2" t="s">
        <v>229</v>
      </c>
      <c r="Z43" s="4">
        <v>113</v>
      </c>
      <c r="AA43" s="4">
        <f>=ROUNDDOWN(66.4705882352941,0)</f>
      </c>
      <c r="AB43" s="5">
        <v>1.7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79.18</v>
      </c>
      <c r="AR43" s="4"/>
      <c r="AS43" s="8"/>
      <c r="AT43" s="7"/>
      <c r="AU43" s="7"/>
      <c r="AV43" s="4">
        <v>2</v>
      </c>
      <c r="AW43" s="8">
        <v>79.18</v>
      </c>
      <c r="AX43" s="4"/>
      <c r="AY43" s="8"/>
      <c r="AZ43" s="7"/>
      <c r="BA43" s="7"/>
      <c r="BB43" s="7">
        <v>1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>
        <v>0.0655</v>
      </c>
      <c r="BJ43" s="4">
        <v>2</v>
      </c>
      <c r="BK43" s="8">
        <v>79.18</v>
      </c>
      <c r="BL43" s="2" t="s">
        <v>463</v>
      </c>
      <c r="BM43" s="7">
        <v>1</v>
      </c>
      <c r="BN43" s="7">
        <v>1</v>
      </c>
      <c r="BO43" s="4">
        <v>1</v>
      </c>
      <c r="BP43" s="8">
        <v>39.15</v>
      </c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464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403</v>
      </c>
      <c r="CK43" s="2" t="s">
        <v>444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197</v>
      </c>
      <c r="CX43" s="2" t="s">
        <v>465</v>
      </c>
      <c r="CY43" s="2" t="s">
        <v>155</v>
      </c>
      <c r="CZ43" s="2" t="s">
        <v>155</v>
      </c>
      <c r="DA43" s="2" t="s">
        <v>146</v>
      </c>
      <c r="DB43" s="4">
        <v>1</v>
      </c>
      <c r="DC43" s="8">
        <v>40.03</v>
      </c>
      <c r="DD43" s="4"/>
      <c r="DE43" s="8"/>
      <c r="DF43" s="7"/>
      <c r="DG43" s="7"/>
      <c r="DH43" s="2" t="s">
        <v>153</v>
      </c>
      <c r="DI43" s="2" t="s">
        <v>143</v>
      </c>
      <c r="DJ43" s="2" t="s">
        <v>199</v>
      </c>
      <c r="DK43" s="2" t="s">
        <v>365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348</v>
      </c>
      <c r="DX43" s="2" t="s">
        <v>284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269</v>
      </c>
      <c r="EK43" s="2" t="s">
        <v>146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229</v>
      </c>
      <c r="EX43" s="2" t="s">
        <v>216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408</v>
      </c>
      <c r="FK43" s="2" t="s">
        <v>322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410</v>
      </c>
      <c r="FX43" s="2" t="s">
        <v>466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143</v>
      </c>
      <c r="GJ43" s="2" t="s">
        <v>411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153</v>
      </c>
      <c r="GV43" s="2" t="s">
        <v>143</v>
      </c>
      <c r="GW43" s="2" t="s">
        <v>231</v>
      </c>
      <c r="GX43" s="2" t="s">
        <v>146</v>
      </c>
      <c r="GY43" s="2" t="s">
        <v>155</v>
      </c>
      <c r="GZ43" s="2" t="s">
        <v>155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146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>
        <v>113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467</v>
      </c>
      <c r="B44" s="2" t="s">
        <v>135</v>
      </c>
      <c r="C44" s="2" t="s">
        <v>136</v>
      </c>
      <c r="D44" s="2" t="s">
        <v>395</v>
      </c>
      <c r="E44" s="2" t="s">
        <v>396</v>
      </c>
      <c r="F44" s="2" t="s">
        <v>468</v>
      </c>
      <c r="G44" s="2" t="s">
        <v>468</v>
      </c>
      <c r="H44" s="2" t="s">
        <v>468</v>
      </c>
      <c r="I44" s="2" t="s">
        <v>440</v>
      </c>
      <c r="J44" s="2" t="s">
        <v>469</v>
      </c>
      <c r="K44" s="2" t="s">
        <v>417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418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400</v>
      </c>
      <c r="V44" s="2" t="s">
        <v>148</v>
      </c>
      <c r="W44" s="2" t="s">
        <v>149</v>
      </c>
      <c r="X44" s="2" t="s">
        <v>146</v>
      </c>
      <c r="Y44" s="2" t="s">
        <v>229</v>
      </c>
      <c r="Z44" s="4">
        <v>92</v>
      </c>
      <c r="AA44" s="4">
        <f>=ROUNDDOWN(23,0)</f>
      </c>
      <c r="AB44" s="5">
        <v>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18</v>
      </c>
      <c r="AQ44" s="8">
        <v>500.63</v>
      </c>
      <c r="AR44" s="4">
        <v>11</v>
      </c>
      <c r="AS44" s="8">
        <v>393.46</v>
      </c>
      <c r="AT44" s="7">
        <v>0.6364</v>
      </c>
      <c r="AU44" s="7">
        <v>0.2724</v>
      </c>
      <c r="AV44" s="4">
        <v>18</v>
      </c>
      <c r="AW44" s="8">
        <v>500.63</v>
      </c>
      <c r="AX44" s="4">
        <v>11</v>
      </c>
      <c r="AY44" s="8">
        <v>393.46</v>
      </c>
      <c r="AZ44" s="7">
        <v>0.6364</v>
      </c>
      <c r="BA44" s="7">
        <v>0.2724</v>
      </c>
      <c r="BB44" s="7">
        <v>1</v>
      </c>
      <c r="BC44" s="4">
        <v>24</v>
      </c>
      <c r="BD44" s="8">
        <v>665.47</v>
      </c>
      <c r="BE44" s="4">
        <v>32</v>
      </c>
      <c r="BF44" s="8">
        <v>1000.3</v>
      </c>
      <c r="BG44" s="7">
        <v>-0.25</v>
      </c>
      <c r="BH44" s="7">
        <v>-0.3347</v>
      </c>
      <c r="BI44" s="7">
        <v>0.7523</v>
      </c>
      <c r="BJ44" s="4">
        <v>18</v>
      </c>
      <c r="BK44" s="8">
        <v>500.63</v>
      </c>
      <c r="BL44" s="2" t="s">
        <v>470</v>
      </c>
      <c r="BM44" s="7">
        <v>1</v>
      </c>
      <c r="BN44" s="7">
        <v>1</v>
      </c>
      <c r="BO44" s="4">
        <v>3</v>
      </c>
      <c r="BP44" s="8">
        <v>85.41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273</v>
      </c>
      <c r="BY44" s="2" t="s">
        <v>155</v>
      </c>
      <c r="BZ44" s="2" t="s">
        <v>155</v>
      </c>
      <c r="CA44" s="2" t="s">
        <v>146</v>
      </c>
      <c r="CB44" s="4"/>
      <c r="CC44" s="8"/>
      <c r="CD44" s="4">
        <v>2</v>
      </c>
      <c r="CE44" s="8">
        <v>56.16</v>
      </c>
      <c r="CF44" s="7">
        <v>-1</v>
      </c>
      <c r="CG44" s="7">
        <v>-1</v>
      </c>
      <c r="CH44" s="2" t="s">
        <v>153</v>
      </c>
      <c r="CI44" s="2" t="s">
        <v>143</v>
      </c>
      <c r="CJ44" s="2" t="s">
        <v>403</v>
      </c>
      <c r="CK44" s="2" t="s">
        <v>471</v>
      </c>
      <c r="CL44" s="2" t="s">
        <v>155</v>
      </c>
      <c r="CM44" s="2" t="s">
        <v>155</v>
      </c>
      <c r="CN44" s="2" t="s">
        <v>146</v>
      </c>
      <c r="CO44" s="4">
        <v>1</v>
      </c>
      <c r="CP44" s="8">
        <v>20.8</v>
      </c>
      <c r="CQ44" s="4"/>
      <c r="CR44" s="8"/>
      <c r="CS44" s="7"/>
      <c r="CT44" s="7"/>
      <c r="CU44" s="2" t="s">
        <v>153</v>
      </c>
      <c r="CV44" s="2" t="s">
        <v>143</v>
      </c>
      <c r="CW44" s="2" t="s">
        <v>197</v>
      </c>
      <c r="CX44" s="2" t="s">
        <v>209</v>
      </c>
      <c r="CY44" s="2" t="s">
        <v>155</v>
      </c>
      <c r="CZ44" s="2" t="s">
        <v>155</v>
      </c>
      <c r="DA44" s="2" t="s">
        <v>146</v>
      </c>
      <c r="DB44" s="4">
        <v>5</v>
      </c>
      <c r="DC44" s="8">
        <v>145.6</v>
      </c>
      <c r="DD44" s="4">
        <v>1</v>
      </c>
      <c r="DE44" s="8">
        <v>29.12</v>
      </c>
      <c r="DF44" s="7">
        <v>4</v>
      </c>
      <c r="DG44" s="7">
        <v>4</v>
      </c>
      <c r="DH44" s="2" t="s">
        <v>153</v>
      </c>
      <c r="DI44" s="2" t="s">
        <v>143</v>
      </c>
      <c r="DJ44" s="2" t="s">
        <v>199</v>
      </c>
      <c r="DK44" s="2" t="s">
        <v>200</v>
      </c>
      <c r="DL44" s="2" t="s">
        <v>155</v>
      </c>
      <c r="DM44" s="2" t="s">
        <v>155</v>
      </c>
      <c r="DN44" s="2" t="s">
        <v>146</v>
      </c>
      <c r="DO44" s="4"/>
      <c r="DP44" s="8"/>
      <c r="DQ44" s="4">
        <v>2</v>
      </c>
      <c r="DR44" s="8">
        <v>135.98</v>
      </c>
      <c r="DS44" s="7">
        <v>-1</v>
      </c>
      <c r="DT44" s="7">
        <v>-1</v>
      </c>
      <c r="DU44" s="2" t="s">
        <v>153</v>
      </c>
      <c r="DV44" s="2" t="s">
        <v>143</v>
      </c>
      <c r="DW44" s="2" t="s">
        <v>247</v>
      </c>
      <c r="DX44" s="2" t="s">
        <v>201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269</v>
      </c>
      <c r="EK44" s="2" t="s">
        <v>472</v>
      </c>
      <c r="EL44" s="2" t="s">
        <v>155</v>
      </c>
      <c r="EM44" s="2" t="s">
        <v>155</v>
      </c>
      <c r="EN44" s="2" t="s">
        <v>146</v>
      </c>
      <c r="EO44" s="4"/>
      <c r="EP44" s="8"/>
      <c r="EQ44" s="4">
        <v>2</v>
      </c>
      <c r="ER44" s="8">
        <v>63</v>
      </c>
      <c r="ES44" s="7">
        <v>-1</v>
      </c>
      <c r="ET44" s="7">
        <v>-1</v>
      </c>
      <c r="EU44" s="2" t="s">
        <v>153</v>
      </c>
      <c r="EV44" s="2" t="s">
        <v>143</v>
      </c>
      <c r="EW44" s="2" t="s">
        <v>247</v>
      </c>
      <c r="EX44" s="2" t="s">
        <v>473</v>
      </c>
      <c r="EY44" s="2" t="s">
        <v>155</v>
      </c>
      <c r="EZ44" s="2" t="s">
        <v>155</v>
      </c>
      <c r="FA44" s="2" t="s">
        <v>146</v>
      </c>
      <c r="FB44" s="4">
        <v>5</v>
      </c>
      <c r="FC44" s="8">
        <v>136.5</v>
      </c>
      <c r="FD44" s="4">
        <v>4</v>
      </c>
      <c r="FE44" s="8">
        <v>109.2</v>
      </c>
      <c r="FF44" s="7">
        <v>0.25</v>
      </c>
      <c r="FG44" s="7">
        <v>0.25</v>
      </c>
      <c r="FH44" s="2" t="s">
        <v>153</v>
      </c>
      <c r="FI44" s="2" t="s">
        <v>143</v>
      </c>
      <c r="FJ44" s="2" t="s">
        <v>408</v>
      </c>
      <c r="FK44" s="2" t="s">
        <v>474</v>
      </c>
      <c r="FL44" s="2" t="s">
        <v>155</v>
      </c>
      <c r="FM44" s="2" t="s">
        <v>155</v>
      </c>
      <c r="FN44" s="2" t="s">
        <v>146</v>
      </c>
      <c r="FO44" s="4">
        <v>4</v>
      </c>
      <c r="FP44" s="8">
        <v>112.32</v>
      </c>
      <c r="FQ44" s="4"/>
      <c r="FR44" s="8"/>
      <c r="FS44" s="7"/>
      <c r="FT44" s="7"/>
      <c r="FU44" s="2" t="s">
        <v>153</v>
      </c>
      <c r="FV44" s="2" t="s">
        <v>143</v>
      </c>
      <c r="FW44" s="2" t="s">
        <v>410</v>
      </c>
      <c r="FX44" s="2" t="s">
        <v>375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411</v>
      </c>
      <c r="GK44" s="2" t="s">
        <v>146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153</v>
      </c>
      <c r="GV44" s="2" t="s">
        <v>143</v>
      </c>
      <c r="GW44" s="2" t="s">
        <v>231</v>
      </c>
      <c r="GX44" s="2" t="s">
        <v>475</v>
      </c>
      <c r="GY44" s="2" t="s">
        <v>155</v>
      </c>
      <c r="GZ44" s="2" t="s">
        <v>155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>
        <v>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476</v>
      </c>
      <c r="B45" s="2" t="s">
        <v>135</v>
      </c>
      <c r="C45" s="2" t="s">
        <v>136</v>
      </c>
      <c r="D45" s="2" t="s">
        <v>395</v>
      </c>
      <c r="E45" s="2" t="s">
        <v>396</v>
      </c>
      <c r="F45" s="2" t="s">
        <v>468</v>
      </c>
      <c r="G45" s="2" t="s">
        <v>468</v>
      </c>
      <c r="H45" s="2" t="s">
        <v>468</v>
      </c>
      <c r="I45" s="2" t="s">
        <v>440</v>
      </c>
      <c r="J45" s="2" t="s">
        <v>469</v>
      </c>
      <c r="K45" s="2" t="s">
        <v>428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418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400</v>
      </c>
      <c r="V45" s="2" t="s">
        <v>148</v>
      </c>
      <c r="W45" s="2" t="s">
        <v>149</v>
      </c>
      <c r="X45" s="2" t="s">
        <v>146</v>
      </c>
      <c r="Y45" s="2" t="s">
        <v>229</v>
      </c>
      <c r="Z45" s="4">
        <v>123</v>
      </c>
      <c r="AA45" s="4">
        <f>=ROUNDDOWN(55.9090909090909,0)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6</v>
      </c>
      <c r="AQ45" s="8">
        <v>164.84</v>
      </c>
      <c r="AR45" s="4">
        <v>2</v>
      </c>
      <c r="AS45" s="8">
        <v>58.24</v>
      </c>
      <c r="AT45" s="7">
        <v>2</v>
      </c>
      <c r="AU45" s="7">
        <v>1.8304</v>
      </c>
      <c r="AV45" s="4">
        <v>6</v>
      </c>
      <c r="AW45" s="8">
        <v>164.84</v>
      </c>
      <c r="AX45" s="4">
        <v>2</v>
      </c>
      <c r="AY45" s="8">
        <v>58.24</v>
      </c>
      <c r="AZ45" s="7">
        <v>2</v>
      </c>
      <c r="BA45" s="7">
        <v>1.8304</v>
      </c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0.2477</v>
      </c>
      <c r="BJ45" s="4">
        <v>6</v>
      </c>
      <c r="BK45" s="8">
        <v>164.84</v>
      </c>
      <c r="BL45" s="2" t="s">
        <v>429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273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403</v>
      </c>
      <c r="CK45" s="2" t="s">
        <v>477</v>
      </c>
      <c r="CL45" s="2" t="s">
        <v>155</v>
      </c>
      <c r="CM45" s="2" t="s">
        <v>155</v>
      </c>
      <c r="CN45" s="2" t="s">
        <v>146</v>
      </c>
      <c r="CO45" s="4">
        <v>1</v>
      </c>
      <c r="CP45" s="8">
        <v>23.4</v>
      </c>
      <c r="CQ45" s="4"/>
      <c r="CR45" s="8"/>
      <c r="CS45" s="7"/>
      <c r="CT45" s="7"/>
      <c r="CU45" s="2" t="s">
        <v>153</v>
      </c>
      <c r="CV45" s="2" t="s">
        <v>143</v>
      </c>
      <c r="CW45" s="2" t="s">
        <v>197</v>
      </c>
      <c r="CX45" s="2" t="s">
        <v>198</v>
      </c>
      <c r="CY45" s="2" t="s">
        <v>155</v>
      </c>
      <c r="CZ45" s="2" t="s">
        <v>155</v>
      </c>
      <c r="DA45" s="2" t="s">
        <v>146</v>
      </c>
      <c r="DB45" s="4">
        <v>1</v>
      </c>
      <c r="DC45" s="8">
        <v>29.12</v>
      </c>
      <c r="DD45" s="4">
        <v>2</v>
      </c>
      <c r="DE45" s="8">
        <v>58.24</v>
      </c>
      <c r="DF45" s="7">
        <v>-0.5</v>
      </c>
      <c r="DG45" s="7">
        <v>-0.5</v>
      </c>
      <c r="DH45" s="2" t="s">
        <v>153</v>
      </c>
      <c r="DI45" s="2" t="s">
        <v>143</v>
      </c>
      <c r="DJ45" s="2" t="s">
        <v>199</v>
      </c>
      <c r="DK45" s="2" t="s">
        <v>478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247</v>
      </c>
      <c r="DX45" s="2" t="s">
        <v>431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269</v>
      </c>
      <c r="EK45" s="2" t="s">
        <v>479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247</v>
      </c>
      <c r="EX45" s="2" t="s">
        <v>348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408</v>
      </c>
      <c r="FK45" s="2" t="s">
        <v>173</v>
      </c>
      <c r="FL45" s="2" t="s">
        <v>155</v>
      </c>
      <c r="FM45" s="2" t="s">
        <v>155</v>
      </c>
      <c r="FN45" s="2" t="s">
        <v>146</v>
      </c>
      <c r="FO45" s="4">
        <v>4</v>
      </c>
      <c r="FP45" s="8">
        <v>112.32</v>
      </c>
      <c r="FQ45" s="4"/>
      <c r="FR45" s="8"/>
      <c r="FS45" s="7"/>
      <c r="FT45" s="7"/>
      <c r="FU45" s="2" t="s">
        <v>153</v>
      </c>
      <c r="FV45" s="2" t="s">
        <v>143</v>
      </c>
      <c r="FW45" s="2" t="s">
        <v>410</v>
      </c>
      <c r="FX45" s="2" t="s">
        <v>375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411</v>
      </c>
      <c r="GK45" s="2" t="s">
        <v>146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153</v>
      </c>
      <c r="GV45" s="2" t="s">
        <v>143</v>
      </c>
      <c r="GW45" s="2" t="s">
        <v>231</v>
      </c>
      <c r="GX45" s="2" t="s">
        <v>146</v>
      </c>
      <c r="GY45" s="2" t="s">
        <v>155</v>
      </c>
      <c r="GZ45" s="2" t="s">
        <v>155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>
        <v>123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480</v>
      </c>
      <c r="B46" s="2" t="s">
        <v>135</v>
      </c>
      <c r="C46" s="2" t="s">
        <v>136</v>
      </c>
      <c r="D46" s="2" t="s">
        <v>395</v>
      </c>
      <c r="E46" s="2" t="s">
        <v>396</v>
      </c>
      <c r="F46" s="2" t="s">
        <v>468</v>
      </c>
      <c r="G46" s="2" t="s">
        <v>468</v>
      </c>
      <c r="H46" s="2" t="s">
        <v>468</v>
      </c>
      <c r="I46" s="2" t="s">
        <v>440</v>
      </c>
      <c r="J46" s="2" t="s">
        <v>469</v>
      </c>
      <c r="K46" s="2" t="s">
        <v>245</v>
      </c>
      <c r="L46" s="3">
        <v>24.76</v>
      </c>
      <c r="M46" s="3">
        <v>26</v>
      </c>
      <c r="N46" s="3">
        <v>79.99</v>
      </c>
      <c r="O46" s="2" t="s">
        <v>336</v>
      </c>
      <c r="P46" s="2" t="s">
        <v>309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400</v>
      </c>
      <c r="V46" s="2" t="s">
        <v>148</v>
      </c>
      <c r="W46" s="2" t="s">
        <v>149</v>
      </c>
      <c r="X46" s="2" t="s">
        <v>146</v>
      </c>
      <c r="Y46" s="2" t="s">
        <v>229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12</v>
      </c>
      <c r="AS46" s="8">
        <v>344.76</v>
      </c>
      <c r="AT46" s="7">
        <v>-1</v>
      </c>
      <c r="AU46" s="7">
        <v>-1</v>
      </c>
      <c r="AV46" s="4"/>
      <c r="AW46" s="8"/>
      <c r="AX46" s="4">
        <v>12</v>
      </c>
      <c r="AY46" s="8">
        <v>344.76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481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211</v>
      </c>
      <c r="BW46" s="2" t="s">
        <v>146</v>
      </c>
      <c r="BX46" s="2" t="s">
        <v>482</v>
      </c>
      <c r="BY46" s="2" t="s">
        <v>155</v>
      </c>
      <c r="BZ46" s="2" t="s">
        <v>155</v>
      </c>
      <c r="CA46" s="2" t="s">
        <v>146</v>
      </c>
      <c r="CB46" s="4"/>
      <c r="CC46" s="8"/>
      <c r="CD46" s="4">
        <v>1</v>
      </c>
      <c r="CE46" s="8">
        <v>28.08</v>
      </c>
      <c r="CF46" s="7">
        <v>-1</v>
      </c>
      <c r="CG46" s="7">
        <v>-1</v>
      </c>
      <c r="CH46" s="2" t="s">
        <v>153</v>
      </c>
      <c r="CI46" s="2" t="s">
        <v>211</v>
      </c>
      <c r="CJ46" s="2" t="s">
        <v>403</v>
      </c>
      <c r="CK46" s="2" t="s">
        <v>160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211</v>
      </c>
      <c r="CW46" s="2" t="s">
        <v>197</v>
      </c>
      <c r="CX46" s="2" t="s">
        <v>199</v>
      </c>
      <c r="CY46" s="2" t="s">
        <v>155</v>
      </c>
      <c r="CZ46" s="2" t="s">
        <v>155</v>
      </c>
      <c r="DA46" s="2" t="s">
        <v>146</v>
      </c>
      <c r="DB46" s="4"/>
      <c r="DC46" s="8"/>
      <c r="DD46" s="4">
        <v>9</v>
      </c>
      <c r="DE46" s="8">
        <v>262.08</v>
      </c>
      <c r="DF46" s="7">
        <v>-1</v>
      </c>
      <c r="DG46" s="7">
        <v>-1</v>
      </c>
      <c r="DH46" s="2" t="s">
        <v>153</v>
      </c>
      <c r="DI46" s="2" t="s">
        <v>211</v>
      </c>
      <c r="DJ46" s="2" t="s">
        <v>199</v>
      </c>
      <c r="DK46" s="2" t="s">
        <v>200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211</v>
      </c>
      <c r="DW46" s="2" t="s">
        <v>247</v>
      </c>
      <c r="DX46" s="2" t="s">
        <v>218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211</v>
      </c>
      <c r="EJ46" s="2" t="s">
        <v>269</v>
      </c>
      <c r="EK46" s="2" t="s">
        <v>483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211</v>
      </c>
      <c r="EW46" s="2" t="s">
        <v>247</v>
      </c>
      <c r="EX46" s="2" t="s">
        <v>274</v>
      </c>
      <c r="EY46" s="2" t="s">
        <v>155</v>
      </c>
      <c r="EZ46" s="2" t="s">
        <v>155</v>
      </c>
      <c r="FA46" s="2" t="s">
        <v>146</v>
      </c>
      <c r="FB46" s="4"/>
      <c r="FC46" s="8"/>
      <c r="FD46" s="4">
        <v>2</v>
      </c>
      <c r="FE46" s="8">
        <v>54.6</v>
      </c>
      <c r="FF46" s="7">
        <v>-1</v>
      </c>
      <c r="FG46" s="7">
        <v>-1</v>
      </c>
      <c r="FH46" s="2" t="s">
        <v>153</v>
      </c>
      <c r="FI46" s="2" t="s">
        <v>211</v>
      </c>
      <c r="FJ46" s="2" t="s">
        <v>408</v>
      </c>
      <c r="FK46" s="2" t="s">
        <v>484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211</v>
      </c>
      <c r="FW46" s="2" t="s">
        <v>410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211</v>
      </c>
      <c r="GJ46" s="2" t="s">
        <v>411</v>
      </c>
      <c r="GK46" s="2" t="s">
        <v>146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153</v>
      </c>
      <c r="GV46" s="2" t="s">
        <v>211</v>
      </c>
      <c r="GW46" s="2" t="s">
        <v>231</v>
      </c>
      <c r="GX46" s="2" t="s">
        <v>146</v>
      </c>
      <c r="GY46" s="2" t="s">
        <v>155</v>
      </c>
      <c r="GZ46" s="2" t="s">
        <v>155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485</v>
      </c>
      <c r="B47" s="2" t="s">
        <v>135</v>
      </c>
      <c r="C47" s="2" t="s">
        <v>136</v>
      </c>
      <c r="D47" s="2" t="s">
        <v>395</v>
      </c>
      <c r="E47" s="2" t="s">
        <v>396</v>
      </c>
      <c r="F47" s="2" t="s">
        <v>468</v>
      </c>
      <c r="G47" s="2" t="s">
        <v>468</v>
      </c>
      <c r="H47" s="2" t="s">
        <v>468</v>
      </c>
      <c r="I47" s="2" t="s">
        <v>440</v>
      </c>
      <c r="J47" s="2" t="s">
        <v>469</v>
      </c>
      <c r="K47" s="2" t="s">
        <v>192</v>
      </c>
      <c r="L47" s="3">
        <v>24.76</v>
      </c>
      <c r="M47" s="3">
        <v>26</v>
      </c>
      <c r="N47" s="3">
        <v>79.99</v>
      </c>
      <c r="O47" s="2" t="s">
        <v>336</v>
      </c>
      <c r="P47" s="2" t="s">
        <v>309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400</v>
      </c>
      <c r="V47" s="2" t="s">
        <v>148</v>
      </c>
      <c r="W47" s="2" t="s">
        <v>149</v>
      </c>
      <c r="X47" s="2" t="s">
        <v>146</v>
      </c>
      <c r="Y47" s="2" t="s">
        <v>229</v>
      </c>
      <c r="Z47" s="4"/>
      <c r="AA47" s="4">
        <f>=ROUNDDOWN({0},0)</f>
      </c>
      <c r="AB47" s="5">
        <v>1</v>
      </c>
      <c r="AC47" s="2" t="s">
        <v>146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7</v>
      </c>
      <c r="AS47" s="8">
        <v>203.84</v>
      </c>
      <c r="AT47" s="7">
        <v>-1</v>
      </c>
      <c r="AU47" s="7">
        <v>-1</v>
      </c>
      <c r="AV47" s="4"/>
      <c r="AW47" s="8"/>
      <c r="AX47" s="4">
        <v>7</v>
      </c>
      <c r="AY47" s="8">
        <v>203.84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211</v>
      </c>
      <c r="BW47" s="2" t="s">
        <v>146</v>
      </c>
      <c r="BX47" s="2" t="s">
        <v>443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211</v>
      </c>
      <c r="CJ47" s="2" t="s">
        <v>403</v>
      </c>
      <c r="CK47" s="2" t="s">
        <v>486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211</v>
      </c>
      <c r="CW47" s="2" t="s">
        <v>197</v>
      </c>
      <c r="CX47" s="2" t="s">
        <v>487</v>
      </c>
      <c r="CY47" s="2" t="s">
        <v>155</v>
      </c>
      <c r="CZ47" s="2" t="s">
        <v>155</v>
      </c>
      <c r="DA47" s="2" t="s">
        <v>146</v>
      </c>
      <c r="DB47" s="4"/>
      <c r="DC47" s="8"/>
      <c r="DD47" s="4">
        <v>7</v>
      </c>
      <c r="DE47" s="8">
        <v>203.84</v>
      </c>
      <c r="DF47" s="7">
        <v>-1</v>
      </c>
      <c r="DG47" s="7">
        <v>-1</v>
      </c>
      <c r="DH47" s="2" t="s">
        <v>153</v>
      </c>
      <c r="DI47" s="2" t="s">
        <v>211</v>
      </c>
      <c r="DJ47" s="2" t="s">
        <v>199</v>
      </c>
      <c r="DK47" s="2" t="s">
        <v>365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211</v>
      </c>
      <c r="DW47" s="2" t="s">
        <v>247</v>
      </c>
      <c r="DX47" s="2" t="s">
        <v>282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211</v>
      </c>
      <c r="EJ47" s="2" t="s">
        <v>269</v>
      </c>
      <c r="EK47" s="2" t="s">
        <v>488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211</v>
      </c>
      <c r="EW47" s="2" t="s">
        <v>247</v>
      </c>
      <c r="EX47" s="2" t="s">
        <v>229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211</v>
      </c>
      <c r="FJ47" s="2" t="s">
        <v>408</v>
      </c>
      <c r="FK47" s="2" t="s">
        <v>250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211</v>
      </c>
      <c r="FW47" s="2" t="s">
        <v>410</v>
      </c>
      <c r="FX47" s="2" t="s">
        <v>146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211</v>
      </c>
      <c r="GJ47" s="2" t="s">
        <v>411</v>
      </c>
      <c r="GK47" s="2" t="s">
        <v>146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153</v>
      </c>
      <c r="GV47" s="2" t="s">
        <v>211</v>
      </c>
      <c r="GW47" s="2" t="s">
        <v>231</v>
      </c>
      <c r="GX47" s="2" t="s">
        <v>146</v>
      </c>
      <c r="GY47" s="2" t="s">
        <v>155</v>
      </c>
      <c r="GZ47" s="2" t="s">
        <v>155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489</v>
      </c>
      <c r="B48" s="2" t="s">
        <v>135</v>
      </c>
      <c r="C48" s="2" t="s">
        <v>136</v>
      </c>
      <c r="D48" s="2" t="s">
        <v>490</v>
      </c>
      <c r="E48" s="2" t="s">
        <v>491</v>
      </c>
      <c r="F48" s="2" t="s">
        <v>492</v>
      </c>
      <c r="G48" s="2" t="s">
        <v>492</v>
      </c>
      <c r="H48" s="2" t="s">
        <v>492</v>
      </c>
      <c r="I48" s="2" t="s">
        <v>493</v>
      </c>
      <c r="J48" s="2" t="s">
        <v>494</v>
      </c>
      <c r="K48" s="2" t="s">
        <v>304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400</v>
      </c>
      <c r="V48" s="2" t="s">
        <v>495</v>
      </c>
      <c r="W48" s="2" t="s">
        <v>149</v>
      </c>
      <c r="X48" s="2" t="s">
        <v>146</v>
      </c>
      <c r="Y48" s="2" t="s">
        <v>289</v>
      </c>
      <c r="Z48" s="4">
        <v>225</v>
      </c>
      <c r="AA48" s="4">
        <f>=ROUNDDOWN(52.3255813953488,0)</f>
      </c>
      <c r="AB48" s="5">
        <v>4.3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17</v>
      </c>
      <c r="AQ48" s="8">
        <v>667.29</v>
      </c>
      <c r="AR48" s="4">
        <v>13</v>
      </c>
      <c r="AS48" s="8">
        <v>451.42</v>
      </c>
      <c r="AT48" s="7">
        <v>0.3077</v>
      </c>
      <c r="AU48" s="7">
        <v>0.4782</v>
      </c>
      <c r="AV48" s="4">
        <v>17</v>
      </c>
      <c r="AW48" s="8">
        <v>667.29</v>
      </c>
      <c r="AX48" s="4">
        <v>13</v>
      </c>
      <c r="AY48" s="8">
        <v>451.42</v>
      </c>
      <c r="AZ48" s="7">
        <v>0.3077</v>
      </c>
      <c r="BA48" s="7">
        <v>0.4782</v>
      </c>
      <c r="BB48" s="7">
        <v>1</v>
      </c>
      <c r="BC48" s="4">
        <v>34</v>
      </c>
      <c r="BD48" s="8">
        <v>1183.26</v>
      </c>
      <c r="BE48" s="4">
        <v>18</v>
      </c>
      <c r="BF48" s="8">
        <v>671.12</v>
      </c>
      <c r="BG48" s="7">
        <v>0.8889</v>
      </c>
      <c r="BH48" s="7">
        <v>0.7631</v>
      </c>
      <c r="BI48" s="7">
        <v>0.5639</v>
      </c>
      <c r="BJ48" s="4">
        <v>17</v>
      </c>
      <c r="BK48" s="8">
        <v>667.29</v>
      </c>
      <c r="BL48" s="2" t="s">
        <v>496</v>
      </c>
      <c r="BM48" s="7">
        <v>1</v>
      </c>
      <c r="BN48" s="7">
        <v>1</v>
      </c>
      <c r="BO48" s="4">
        <v>2</v>
      </c>
      <c r="BP48" s="8">
        <v>56.94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146</v>
      </c>
      <c r="BY48" s="2" t="s">
        <v>155</v>
      </c>
      <c r="BZ48" s="2" t="s">
        <v>155</v>
      </c>
      <c r="CA48" s="2" t="s">
        <v>146</v>
      </c>
      <c r="CB48" s="4">
        <v>5</v>
      </c>
      <c r="CC48" s="8">
        <v>140.4</v>
      </c>
      <c r="CD48" s="4">
        <v>5</v>
      </c>
      <c r="CE48" s="8">
        <v>140.4</v>
      </c>
      <c r="CF48" s="7"/>
      <c r="CG48" s="7"/>
      <c r="CH48" s="2" t="s">
        <v>153</v>
      </c>
      <c r="CI48" s="2" t="s">
        <v>143</v>
      </c>
      <c r="CJ48" s="2" t="s">
        <v>403</v>
      </c>
      <c r="CK48" s="2" t="s">
        <v>311</v>
      </c>
      <c r="CL48" s="2" t="s">
        <v>155</v>
      </c>
      <c r="CM48" s="2" t="s">
        <v>155</v>
      </c>
      <c r="CN48" s="2" t="s">
        <v>146</v>
      </c>
      <c r="CO48" s="4">
        <v>3</v>
      </c>
      <c r="CP48" s="8">
        <v>75.4</v>
      </c>
      <c r="CQ48" s="4">
        <v>2</v>
      </c>
      <c r="CR48" s="8">
        <v>52</v>
      </c>
      <c r="CS48" s="7">
        <v>0.5</v>
      </c>
      <c r="CT48" s="7">
        <v>0.45</v>
      </c>
      <c r="CU48" s="2" t="s">
        <v>153</v>
      </c>
      <c r="CV48" s="2" t="s">
        <v>143</v>
      </c>
      <c r="CW48" s="2" t="s">
        <v>197</v>
      </c>
      <c r="CX48" s="2" t="s">
        <v>497</v>
      </c>
      <c r="CY48" s="2" t="s">
        <v>155</v>
      </c>
      <c r="CZ48" s="2" t="s">
        <v>155</v>
      </c>
      <c r="DA48" s="2" t="s">
        <v>146</v>
      </c>
      <c r="DB48" s="4"/>
      <c r="DC48" s="8"/>
      <c r="DD48" s="4">
        <v>2</v>
      </c>
      <c r="DE48" s="8">
        <v>58.24</v>
      </c>
      <c r="DF48" s="7">
        <v>-1</v>
      </c>
      <c r="DG48" s="7">
        <v>-1</v>
      </c>
      <c r="DH48" s="2" t="s">
        <v>153</v>
      </c>
      <c r="DI48" s="2" t="s">
        <v>211</v>
      </c>
      <c r="DJ48" s="2" t="s">
        <v>199</v>
      </c>
      <c r="DK48" s="2" t="s">
        <v>498</v>
      </c>
      <c r="DL48" s="2" t="s">
        <v>155</v>
      </c>
      <c r="DM48" s="2" t="s">
        <v>155</v>
      </c>
      <c r="DN48" s="2" t="s">
        <v>146</v>
      </c>
      <c r="DO48" s="4">
        <v>5</v>
      </c>
      <c r="DP48" s="8">
        <v>339.95</v>
      </c>
      <c r="DQ48" s="4">
        <v>2</v>
      </c>
      <c r="DR48" s="8">
        <v>135.98</v>
      </c>
      <c r="DS48" s="7">
        <v>1.5</v>
      </c>
      <c r="DT48" s="7">
        <v>1.5</v>
      </c>
      <c r="DU48" s="2" t="s">
        <v>153</v>
      </c>
      <c r="DV48" s="2" t="s">
        <v>143</v>
      </c>
      <c r="DW48" s="2" t="s">
        <v>247</v>
      </c>
      <c r="DX48" s="2" t="s">
        <v>330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176</v>
      </c>
      <c r="EK48" s="2" t="s">
        <v>146</v>
      </c>
      <c r="EL48" s="2" t="s">
        <v>155</v>
      </c>
      <c r="EM48" s="2" t="s">
        <v>155</v>
      </c>
      <c r="EN48" s="2" t="s">
        <v>146</v>
      </c>
      <c r="EO48" s="4"/>
      <c r="EP48" s="8"/>
      <c r="EQ48" s="4">
        <v>2</v>
      </c>
      <c r="ER48" s="8">
        <v>64.8</v>
      </c>
      <c r="ES48" s="7">
        <v>-1</v>
      </c>
      <c r="ET48" s="7">
        <v>-1</v>
      </c>
      <c r="EU48" s="2" t="s">
        <v>153</v>
      </c>
      <c r="EV48" s="2" t="s">
        <v>143</v>
      </c>
      <c r="EW48" s="2" t="s">
        <v>289</v>
      </c>
      <c r="EX48" s="2" t="s">
        <v>473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205</v>
      </c>
      <c r="FK48" s="2" t="s">
        <v>453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410</v>
      </c>
      <c r="FX48" s="2" t="s">
        <v>146</v>
      </c>
      <c r="FY48" s="2" t="s">
        <v>155</v>
      </c>
      <c r="FZ48" s="2" t="s">
        <v>155</v>
      </c>
      <c r="GA48" s="2" t="s">
        <v>146</v>
      </c>
      <c r="GB48" s="4">
        <v>2</v>
      </c>
      <c r="GC48" s="8">
        <v>54.6</v>
      </c>
      <c r="GD48" s="4"/>
      <c r="GE48" s="8"/>
      <c r="GF48" s="7"/>
      <c r="GG48" s="7"/>
      <c r="GH48" s="2" t="s">
        <v>153</v>
      </c>
      <c r="GI48" s="2" t="s">
        <v>143</v>
      </c>
      <c r="GJ48" s="2" t="s">
        <v>411</v>
      </c>
      <c r="GK48" s="2" t="s">
        <v>499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153</v>
      </c>
      <c r="GV48" s="2" t="s">
        <v>143</v>
      </c>
      <c r="GW48" s="2" t="s">
        <v>231</v>
      </c>
      <c r="GX48" s="2" t="s">
        <v>146</v>
      </c>
      <c r="GY48" s="2" t="s">
        <v>155</v>
      </c>
      <c r="GZ48" s="2" t="s">
        <v>155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500</v>
      </c>
      <c r="B49" s="2" t="s">
        <v>135</v>
      </c>
      <c r="C49" s="2" t="s">
        <v>136</v>
      </c>
      <c r="D49" s="2" t="s">
        <v>490</v>
      </c>
      <c r="E49" s="2" t="s">
        <v>491</v>
      </c>
      <c r="F49" s="2" t="s">
        <v>492</v>
      </c>
      <c r="G49" s="2" t="s">
        <v>492</v>
      </c>
      <c r="H49" s="2" t="s">
        <v>492</v>
      </c>
      <c r="I49" s="2" t="s">
        <v>493</v>
      </c>
      <c r="J49" s="2" t="s">
        <v>494</v>
      </c>
      <c r="K49" s="2" t="s">
        <v>417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418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400</v>
      </c>
      <c r="V49" s="2" t="s">
        <v>495</v>
      </c>
      <c r="W49" s="2" t="s">
        <v>149</v>
      </c>
      <c r="X49" s="2" t="s">
        <v>146</v>
      </c>
      <c r="Y49" s="2" t="s">
        <v>289</v>
      </c>
      <c r="Z49" s="4">
        <v>56</v>
      </c>
      <c r="AA49" s="4">
        <f>=ROUNDDOWN(14,0)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15</v>
      </c>
      <c r="AQ49" s="8">
        <v>420.68</v>
      </c>
      <c r="AR49" s="4">
        <v>1</v>
      </c>
      <c r="AS49" s="8">
        <v>29.12</v>
      </c>
      <c r="AT49" s="7">
        <v>14</v>
      </c>
      <c r="AU49" s="7">
        <v>13.4464</v>
      </c>
      <c r="AV49" s="4">
        <v>15</v>
      </c>
      <c r="AW49" s="8">
        <v>420.68</v>
      </c>
      <c r="AX49" s="4">
        <v>1</v>
      </c>
      <c r="AY49" s="8">
        <v>29.12</v>
      </c>
      <c r="AZ49" s="7">
        <v>14</v>
      </c>
      <c r="BA49" s="7">
        <v>13.4464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0.3555</v>
      </c>
      <c r="BJ49" s="4">
        <v>15</v>
      </c>
      <c r="BK49" s="8">
        <v>420.68</v>
      </c>
      <c r="BL49" s="2" t="s">
        <v>501</v>
      </c>
      <c r="BM49" s="7">
        <v>1</v>
      </c>
      <c r="BN49" s="7">
        <v>1</v>
      </c>
      <c r="BO49" s="4">
        <v>8</v>
      </c>
      <c r="BP49" s="8">
        <v>227.76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256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403</v>
      </c>
      <c r="CK49" s="2" t="s">
        <v>471</v>
      </c>
      <c r="CL49" s="2" t="s">
        <v>155</v>
      </c>
      <c r="CM49" s="2" t="s">
        <v>155</v>
      </c>
      <c r="CN49" s="2" t="s">
        <v>146</v>
      </c>
      <c r="CO49" s="4">
        <v>2</v>
      </c>
      <c r="CP49" s="8">
        <v>52</v>
      </c>
      <c r="CQ49" s="4"/>
      <c r="CR49" s="8"/>
      <c r="CS49" s="7"/>
      <c r="CT49" s="7"/>
      <c r="CU49" s="2" t="s">
        <v>153</v>
      </c>
      <c r="CV49" s="2" t="s">
        <v>143</v>
      </c>
      <c r="CW49" s="2" t="s">
        <v>197</v>
      </c>
      <c r="CX49" s="2" t="s">
        <v>414</v>
      </c>
      <c r="CY49" s="2" t="s">
        <v>155</v>
      </c>
      <c r="CZ49" s="2" t="s">
        <v>155</v>
      </c>
      <c r="DA49" s="2" t="s">
        <v>146</v>
      </c>
      <c r="DB49" s="4"/>
      <c r="DC49" s="8"/>
      <c r="DD49" s="4">
        <v>1</v>
      </c>
      <c r="DE49" s="8">
        <v>29.12</v>
      </c>
      <c r="DF49" s="7">
        <v>-1</v>
      </c>
      <c r="DG49" s="7">
        <v>-1</v>
      </c>
      <c r="DH49" s="2" t="s">
        <v>153</v>
      </c>
      <c r="DI49" s="2" t="s">
        <v>211</v>
      </c>
      <c r="DJ49" s="2" t="s">
        <v>199</v>
      </c>
      <c r="DK49" s="2" t="s">
        <v>405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247</v>
      </c>
      <c r="DX49" s="2" t="s">
        <v>201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176</v>
      </c>
      <c r="EK49" s="2" t="s">
        <v>174</v>
      </c>
      <c r="EL49" s="2" t="s">
        <v>155</v>
      </c>
      <c r="EM49" s="2" t="s">
        <v>155</v>
      </c>
      <c r="EN49" s="2" t="s">
        <v>146</v>
      </c>
      <c r="EO49" s="4">
        <v>2</v>
      </c>
      <c r="EP49" s="8">
        <v>57.46</v>
      </c>
      <c r="EQ49" s="4"/>
      <c r="ER49" s="8"/>
      <c r="ES49" s="7"/>
      <c r="ET49" s="7"/>
      <c r="EU49" s="2" t="s">
        <v>153</v>
      </c>
      <c r="EV49" s="2" t="s">
        <v>143</v>
      </c>
      <c r="EW49" s="2" t="s">
        <v>289</v>
      </c>
      <c r="EX49" s="2" t="s">
        <v>502</v>
      </c>
      <c r="EY49" s="2" t="s">
        <v>155</v>
      </c>
      <c r="EZ49" s="2" t="s">
        <v>155</v>
      </c>
      <c r="FA49" s="2" t="s">
        <v>146</v>
      </c>
      <c r="FB49" s="4">
        <v>1</v>
      </c>
      <c r="FC49" s="8">
        <v>27.3</v>
      </c>
      <c r="FD49" s="4"/>
      <c r="FE49" s="8"/>
      <c r="FF49" s="7"/>
      <c r="FG49" s="7"/>
      <c r="FH49" s="2" t="s">
        <v>153</v>
      </c>
      <c r="FI49" s="2" t="s">
        <v>143</v>
      </c>
      <c r="FJ49" s="2" t="s">
        <v>205</v>
      </c>
      <c r="FK49" s="2" t="s">
        <v>250</v>
      </c>
      <c r="FL49" s="2" t="s">
        <v>155</v>
      </c>
      <c r="FM49" s="2" t="s">
        <v>155</v>
      </c>
      <c r="FN49" s="2" t="s">
        <v>146</v>
      </c>
      <c r="FO49" s="4">
        <v>2</v>
      </c>
      <c r="FP49" s="8">
        <v>56.16</v>
      </c>
      <c r="FQ49" s="4"/>
      <c r="FR49" s="8"/>
      <c r="FS49" s="7"/>
      <c r="FT49" s="7"/>
      <c r="FU49" s="2" t="s">
        <v>153</v>
      </c>
      <c r="FV49" s="2" t="s">
        <v>143</v>
      </c>
      <c r="FW49" s="2" t="s">
        <v>410</v>
      </c>
      <c r="FX49" s="2" t="s">
        <v>503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411</v>
      </c>
      <c r="GK49" s="2" t="s">
        <v>504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153</v>
      </c>
      <c r="GV49" s="2" t="s">
        <v>143</v>
      </c>
      <c r="GW49" s="2" t="s">
        <v>231</v>
      </c>
      <c r="GX49" s="2" t="s">
        <v>146</v>
      </c>
      <c r="GY49" s="2" t="s">
        <v>155</v>
      </c>
      <c r="GZ49" s="2" t="s">
        <v>155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>
        <v>56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505</v>
      </c>
      <c r="B50" s="2" t="s">
        <v>135</v>
      </c>
      <c r="C50" s="2" t="s">
        <v>136</v>
      </c>
      <c r="D50" s="2" t="s">
        <v>490</v>
      </c>
      <c r="E50" s="2" t="s">
        <v>491</v>
      </c>
      <c r="F50" s="2" t="s">
        <v>492</v>
      </c>
      <c r="G50" s="2" t="s">
        <v>492</v>
      </c>
      <c r="H50" s="2" t="s">
        <v>492</v>
      </c>
      <c r="I50" s="2" t="s">
        <v>493</v>
      </c>
      <c r="J50" s="2" t="s">
        <v>494</v>
      </c>
      <c r="K50" s="2" t="s">
        <v>245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309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400</v>
      </c>
      <c r="V50" s="2" t="s">
        <v>495</v>
      </c>
      <c r="W50" s="2" t="s">
        <v>149</v>
      </c>
      <c r="X50" s="2" t="s">
        <v>146</v>
      </c>
      <c r="Y50" s="2" t="s">
        <v>289</v>
      </c>
      <c r="Z50" s="4">
        <v>116</v>
      </c>
      <c r="AA50" s="4">
        <f>=ROUNDDOWN(105.454545454545,0)</f>
      </c>
      <c r="AB50" s="5">
        <v>1.1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2</v>
      </c>
      <c r="AQ50" s="8">
        <v>95.29</v>
      </c>
      <c r="AR50" s="4">
        <v>2</v>
      </c>
      <c r="AS50" s="8">
        <v>135.98</v>
      </c>
      <c r="AT50" s="7"/>
      <c r="AU50" s="7">
        <v>-0.2992</v>
      </c>
      <c r="AV50" s="4">
        <v>2</v>
      </c>
      <c r="AW50" s="8">
        <v>95.29</v>
      </c>
      <c r="AX50" s="4">
        <v>2</v>
      </c>
      <c r="AY50" s="8">
        <v>135.98</v>
      </c>
      <c r="AZ50" s="7"/>
      <c r="BA50" s="7">
        <v>-0.2992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0.0805</v>
      </c>
      <c r="BJ50" s="4">
        <v>2</v>
      </c>
      <c r="BK50" s="8">
        <v>95.29</v>
      </c>
      <c r="BL50" s="2" t="s">
        <v>506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507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403</v>
      </c>
      <c r="CK50" s="2" t="s">
        <v>405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197</v>
      </c>
      <c r="CX50" s="2" t="s">
        <v>508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211</v>
      </c>
      <c r="DJ50" s="2" t="s">
        <v>199</v>
      </c>
      <c r="DK50" s="2" t="s">
        <v>509</v>
      </c>
      <c r="DL50" s="2" t="s">
        <v>155</v>
      </c>
      <c r="DM50" s="2" t="s">
        <v>155</v>
      </c>
      <c r="DN50" s="2" t="s">
        <v>146</v>
      </c>
      <c r="DO50" s="4">
        <v>1</v>
      </c>
      <c r="DP50" s="8">
        <v>67.99</v>
      </c>
      <c r="DQ50" s="4">
        <v>2</v>
      </c>
      <c r="DR50" s="8">
        <v>135.98</v>
      </c>
      <c r="DS50" s="7">
        <v>-0.5</v>
      </c>
      <c r="DT50" s="7">
        <v>-0.5</v>
      </c>
      <c r="DU50" s="2" t="s">
        <v>153</v>
      </c>
      <c r="DV50" s="2" t="s">
        <v>143</v>
      </c>
      <c r="DW50" s="2" t="s">
        <v>289</v>
      </c>
      <c r="DX50" s="2" t="s">
        <v>218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176</v>
      </c>
      <c r="EK50" s="2" t="s">
        <v>203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289</v>
      </c>
      <c r="EX50" s="2" t="s">
        <v>274</v>
      </c>
      <c r="EY50" s="2" t="s">
        <v>155</v>
      </c>
      <c r="EZ50" s="2" t="s">
        <v>155</v>
      </c>
      <c r="FA50" s="2" t="s">
        <v>146</v>
      </c>
      <c r="FB50" s="4">
        <v>1</v>
      </c>
      <c r="FC50" s="8">
        <v>27.3</v>
      </c>
      <c r="FD50" s="4"/>
      <c r="FE50" s="8"/>
      <c r="FF50" s="7"/>
      <c r="FG50" s="7"/>
      <c r="FH50" s="2" t="s">
        <v>153</v>
      </c>
      <c r="FI50" s="2" t="s">
        <v>143</v>
      </c>
      <c r="FJ50" s="2" t="s">
        <v>205</v>
      </c>
      <c r="FK50" s="2" t="s">
        <v>323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410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411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153</v>
      </c>
      <c r="GV50" s="2" t="s">
        <v>143</v>
      </c>
      <c r="GW50" s="2" t="s">
        <v>231</v>
      </c>
      <c r="GX50" s="2" t="s">
        <v>146</v>
      </c>
      <c r="GY50" s="2" t="s">
        <v>155</v>
      </c>
      <c r="GZ50" s="2" t="s">
        <v>155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>
        <v>116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510</v>
      </c>
      <c r="B51" s="2" t="s">
        <v>135</v>
      </c>
      <c r="C51" s="2" t="s">
        <v>136</v>
      </c>
      <c r="D51" s="2" t="s">
        <v>490</v>
      </c>
      <c r="E51" s="2" t="s">
        <v>491</v>
      </c>
      <c r="F51" s="2" t="s">
        <v>492</v>
      </c>
      <c r="G51" s="2" t="s">
        <v>492</v>
      </c>
      <c r="H51" s="2" t="s">
        <v>492</v>
      </c>
      <c r="I51" s="2" t="s">
        <v>493</v>
      </c>
      <c r="J51" s="2" t="s">
        <v>494</v>
      </c>
      <c r="K51" s="2" t="s">
        <v>192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309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400</v>
      </c>
      <c r="V51" s="2" t="s">
        <v>495</v>
      </c>
      <c r="W51" s="2" t="s">
        <v>149</v>
      </c>
      <c r="X51" s="2" t="s">
        <v>146</v>
      </c>
      <c r="Y51" s="2" t="s">
        <v>289</v>
      </c>
      <c r="Z51" s="4">
        <v>65</v>
      </c>
      <c r="AA51" s="4">
        <f>=ROUNDDOWN(92.8571428571429,0)</f>
      </c>
      <c r="AB51" s="5">
        <v>0.7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2</v>
      </c>
      <c r="AS51" s="8">
        <v>54.6</v>
      </c>
      <c r="AT51" s="7">
        <v>-1</v>
      </c>
      <c r="AU51" s="7">
        <v>-1</v>
      </c>
      <c r="AV51" s="4"/>
      <c r="AW51" s="8"/>
      <c r="AX51" s="4">
        <v>2</v>
      </c>
      <c r="AY51" s="8">
        <v>54.6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146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403</v>
      </c>
      <c r="CK51" s="2" t="s">
        <v>511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197</v>
      </c>
      <c r="CX51" s="2" t="s">
        <v>453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211</v>
      </c>
      <c r="DJ51" s="2" t="s">
        <v>199</v>
      </c>
      <c r="DK51" s="2" t="s">
        <v>405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247</v>
      </c>
      <c r="DX51" s="2" t="s">
        <v>293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176</v>
      </c>
      <c r="EK51" s="2" t="s">
        <v>146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289</v>
      </c>
      <c r="EX51" s="2" t="s">
        <v>229</v>
      </c>
      <c r="EY51" s="2" t="s">
        <v>155</v>
      </c>
      <c r="EZ51" s="2" t="s">
        <v>155</v>
      </c>
      <c r="FA51" s="2" t="s">
        <v>146</v>
      </c>
      <c r="FB51" s="4"/>
      <c r="FC51" s="8"/>
      <c r="FD51" s="4">
        <v>2</v>
      </c>
      <c r="FE51" s="8">
        <v>54.6</v>
      </c>
      <c r="FF51" s="7">
        <v>-1</v>
      </c>
      <c r="FG51" s="7">
        <v>-1</v>
      </c>
      <c r="FH51" s="2" t="s">
        <v>153</v>
      </c>
      <c r="FI51" s="2" t="s">
        <v>143</v>
      </c>
      <c r="FJ51" s="2" t="s">
        <v>205</v>
      </c>
      <c r="FK51" s="2" t="s">
        <v>453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410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411</v>
      </c>
      <c r="GK51" s="2" t="s">
        <v>146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153</v>
      </c>
      <c r="GV51" s="2" t="s">
        <v>143</v>
      </c>
      <c r="GW51" s="2" t="s">
        <v>231</v>
      </c>
      <c r="GX51" s="2" t="s">
        <v>146</v>
      </c>
      <c r="GY51" s="2" t="s">
        <v>155</v>
      </c>
      <c r="GZ51" s="2" t="s">
        <v>155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>
        <v>65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512</v>
      </c>
      <c r="B52" s="2" t="s">
        <v>135</v>
      </c>
      <c r="C52" s="2" t="s">
        <v>136</v>
      </c>
      <c r="D52" s="2" t="s">
        <v>490</v>
      </c>
      <c r="E52" s="2" t="s">
        <v>491</v>
      </c>
      <c r="F52" s="2" t="s">
        <v>513</v>
      </c>
      <c r="G52" s="2" t="s">
        <v>513</v>
      </c>
      <c r="H52" s="2" t="s">
        <v>513</v>
      </c>
      <c r="I52" s="2" t="s">
        <v>493</v>
      </c>
      <c r="J52" s="2" t="s">
        <v>494</v>
      </c>
      <c r="K52" s="2" t="s">
        <v>360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309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400</v>
      </c>
      <c r="V52" s="2" t="s">
        <v>148</v>
      </c>
      <c r="W52" s="2" t="s">
        <v>149</v>
      </c>
      <c r="X52" s="2" t="s">
        <v>146</v>
      </c>
      <c r="Y52" s="2" t="s">
        <v>289</v>
      </c>
      <c r="Z52" s="4">
        <v>16</v>
      </c>
      <c r="AA52" s="4">
        <f>=ROUNDDOWN(4,0)</f>
      </c>
      <c r="AB52" s="5">
        <v>4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22</v>
      </c>
      <c r="AQ52" s="8">
        <v>569.4</v>
      </c>
      <c r="AR52" s="4">
        <v>1</v>
      </c>
      <c r="AS52" s="8">
        <v>29.12</v>
      </c>
      <c r="AT52" s="7">
        <v>21</v>
      </c>
      <c r="AU52" s="7">
        <v>18.5536</v>
      </c>
      <c r="AV52" s="4">
        <v>22</v>
      </c>
      <c r="AW52" s="8">
        <v>569.4</v>
      </c>
      <c r="AX52" s="4">
        <v>1</v>
      </c>
      <c r="AY52" s="8">
        <v>29.12</v>
      </c>
      <c r="AZ52" s="7">
        <v>21</v>
      </c>
      <c r="BA52" s="7">
        <v>18.5536</v>
      </c>
      <c r="BB52" s="7">
        <v>1</v>
      </c>
      <c r="BC52" s="4">
        <v>23</v>
      </c>
      <c r="BD52" s="8">
        <v>587.6</v>
      </c>
      <c r="BE52" s="4">
        <v>5</v>
      </c>
      <c r="BF52" s="8">
        <v>148.24</v>
      </c>
      <c r="BG52" s="7">
        <v>3.6</v>
      </c>
      <c r="BH52" s="7">
        <v>2.9638</v>
      </c>
      <c r="BI52" s="7">
        <v>0.969</v>
      </c>
      <c r="BJ52" s="4">
        <v>22</v>
      </c>
      <c r="BK52" s="8">
        <v>569.4</v>
      </c>
      <c r="BL52" s="2" t="s">
        <v>514</v>
      </c>
      <c r="BM52" s="7">
        <v>1</v>
      </c>
      <c r="BN52" s="7">
        <v>1</v>
      </c>
      <c r="BO52" s="4">
        <v>8</v>
      </c>
      <c r="BP52" s="8">
        <v>227.76</v>
      </c>
      <c r="BQ52" s="4"/>
      <c r="BR52" s="8"/>
      <c r="BS52" s="7"/>
      <c r="BT52" s="7"/>
      <c r="BU52" s="2" t="s">
        <v>153</v>
      </c>
      <c r="BV52" s="2" t="s">
        <v>143</v>
      </c>
      <c r="BW52" s="2" t="s">
        <v>146</v>
      </c>
      <c r="BX52" s="2" t="s">
        <v>515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403</v>
      </c>
      <c r="CK52" s="2" t="s">
        <v>146</v>
      </c>
      <c r="CL52" s="2" t="s">
        <v>155</v>
      </c>
      <c r="CM52" s="2" t="s">
        <v>155</v>
      </c>
      <c r="CN52" s="2" t="s">
        <v>146</v>
      </c>
      <c r="CO52" s="4">
        <v>9</v>
      </c>
      <c r="CP52" s="8">
        <v>203.58</v>
      </c>
      <c r="CQ52" s="4"/>
      <c r="CR52" s="8"/>
      <c r="CS52" s="7"/>
      <c r="CT52" s="7"/>
      <c r="CU52" s="2" t="s">
        <v>153</v>
      </c>
      <c r="CV52" s="2" t="s">
        <v>143</v>
      </c>
      <c r="CW52" s="2" t="s">
        <v>197</v>
      </c>
      <c r="CX52" s="2" t="s">
        <v>312</v>
      </c>
      <c r="CY52" s="2" t="s">
        <v>155</v>
      </c>
      <c r="CZ52" s="2" t="s">
        <v>155</v>
      </c>
      <c r="DA52" s="2" t="s">
        <v>146</v>
      </c>
      <c r="DB52" s="4"/>
      <c r="DC52" s="8"/>
      <c r="DD52" s="4">
        <v>1</v>
      </c>
      <c r="DE52" s="8">
        <v>29.12</v>
      </c>
      <c r="DF52" s="7">
        <v>-1</v>
      </c>
      <c r="DG52" s="7">
        <v>-1</v>
      </c>
      <c r="DH52" s="2" t="s">
        <v>153</v>
      </c>
      <c r="DI52" s="2" t="s">
        <v>143</v>
      </c>
      <c r="DJ52" s="2" t="s">
        <v>199</v>
      </c>
      <c r="DK52" s="2" t="s">
        <v>346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289</v>
      </c>
      <c r="DX52" s="2" t="s">
        <v>315</v>
      </c>
      <c r="DY52" s="2" t="s">
        <v>155</v>
      </c>
      <c r="DZ52" s="2" t="s">
        <v>155</v>
      </c>
      <c r="EA52" s="2" t="s">
        <v>146</v>
      </c>
      <c r="EB52" s="4">
        <v>2</v>
      </c>
      <c r="EC52" s="8">
        <v>56.16</v>
      </c>
      <c r="ED52" s="4"/>
      <c r="EE52" s="8"/>
      <c r="EF52" s="7"/>
      <c r="EG52" s="7"/>
      <c r="EH52" s="2" t="s">
        <v>153</v>
      </c>
      <c r="EI52" s="2" t="s">
        <v>143</v>
      </c>
      <c r="EJ52" s="2" t="s">
        <v>176</v>
      </c>
      <c r="EK52" s="2" t="s">
        <v>499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289</v>
      </c>
      <c r="EX52" s="2" t="s">
        <v>229</v>
      </c>
      <c r="EY52" s="2" t="s">
        <v>155</v>
      </c>
      <c r="EZ52" s="2" t="s">
        <v>155</v>
      </c>
      <c r="FA52" s="2" t="s">
        <v>146</v>
      </c>
      <c r="FB52" s="4">
        <v>3</v>
      </c>
      <c r="FC52" s="8">
        <v>81.9</v>
      </c>
      <c r="FD52" s="4"/>
      <c r="FE52" s="8"/>
      <c r="FF52" s="7"/>
      <c r="FG52" s="7"/>
      <c r="FH52" s="2" t="s">
        <v>153</v>
      </c>
      <c r="FI52" s="2" t="s">
        <v>143</v>
      </c>
      <c r="FJ52" s="2" t="s">
        <v>205</v>
      </c>
      <c r="FK52" s="2" t="s">
        <v>168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410</v>
      </c>
      <c r="FX52" s="2" t="s">
        <v>516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411</v>
      </c>
      <c r="GK52" s="2" t="s">
        <v>146</v>
      </c>
      <c r="GL52" s="2" t="s">
        <v>155</v>
      </c>
      <c r="GM52" s="2" t="s">
        <v>155</v>
      </c>
      <c r="GN52" s="2" t="s">
        <v>146</v>
      </c>
      <c r="GO52" s="4"/>
      <c r="GP52" s="8"/>
      <c r="GQ52" s="4"/>
      <c r="GR52" s="8"/>
      <c r="GS52" s="7"/>
      <c r="GT52" s="7"/>
      <c r="GU52" s="2" t="s">
        <v>153</v>
      </c>
      <c r="GV52" s="2" t="s">
        <v>143</v>
      </c>
      <c r="GW52" s="2" t="s">
        <v>231</v>
      </c>
      <c r="GX52" s="2" t="s">
        <v>146</v>
      </c>
      <c r="GY52" s="2" t="s">
        <v>155</v>
      </c>
      <c r="GZ52" s="2" t="s">
        <v>155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211</v>
      </c>
      <c r="NJ52" s="2" t="s">
        <v>212</v>
      </c>
      <c r="NK52" s="2" t="s">
        <v>146</v>
      </c>
      <c r="NL52" s="2" t="s">
        <v>155</v>
      </c>
      <c r="NM52" s="2" t="s">
        <v>155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>
        <v>16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517</v>
      </c>
      <c r="B53" s="2" t="s">
        <v>135</v>
      </c>
      <c r="C53" s="2" t="s">
        <v>136</v>
      </c>
      <c r="D53" s="2" t="s">
        <v>490</v>
      </c>
      <c r="E53" s="2" t="s">
        <v>491</v>
      </c>
      <c r="F53" s="2" t="s">
        <v>513</v>
      </c>
      <c r="G53" s="2" t="s">
        <v>513</v>
      </c>
      <c r="H53" s="2" t="s">
        <v>513</v>
      </c>
      <c r="I53" s="2" t="s">
        <v>493</v>
      </c>
      <c r="J53" s="2" t="s">
        <v>494</v>
      </c>
      <c r="K53" s="2" t="s">
        <v>428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309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400</v>
      </c>
      <c r="V53" s="2" t="s">
        <v>148</v>
      </c>
      <c r="W53" s="2" t="s">
        <v>149</v>
      </c>
      <c r="X53" s="2" t="s">
        <v>146</v>
      </c>
      <c r="Y53" s="2" t="s">
        <v>289</v>
      </c>
      <c r="Z53" s="4">
        <v>79</v>
      </c>
      <c r="AA53" s="4">
        <f>=ROUNDDOWN(87.7777777777778,0)</f>
      </c>
      <c r="AB53" s="5">
        <v>0.9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1</v>
      </c>
      <c r="AQ53" s="8">
        <v>18.2</v>
      </c>
      <c r="AR53" s="4">
        <v>4</v>
      </c>
      <c r="AS53" s="8">
        <v>119.12</v>
      </c>
      <c r="AT53" s="7">
        <v>-0.75</v>
      </c>
      <c r="AU53" s="7">
        <v>-0.8472</v>
      </c>
      <c r="AV53" s="4">
        <v>1</v>
      </c>
      <c r="AW53" s="8">
        <v>18.2</v>
      </c>
      <c r="AX53" s="4">
        <v>4</v>
      </c>
      <c r="AY53" s="8">
        <v>119.12</v>
      </c>
      <c r="AZ53" s="7">
        <v>-0.75</v>
      </c>
      <c r="BA53" s="7">
        <v>-0.8472</v>
      </c>
      <c r="BB53" s="7">
        <v>1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>
        <v>0.031</v>
      </c>
      <c r="BJ53" s="4">
        <v>1</v>
      </c>
      <c r="BK53" s="8">
        <v>18.2</v>
      </c>
      <c r="BL53" s="2" t="s">
        <v>458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146</v>
      </c>
      <c r="BX53" s="2" t="s">
        <v>518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403</v>
      </c>
      <c r="CK53" s="2" t="s">
        <v>146</v>
      </c>
      <c r="CL53" s="2" t="s">
        <v>155</v>
      </c>
      <c r="CM53" s="2" t="s">
        <v>155</v>
      </c>
      <c r="CN53" s="2" t="s">
        <v>146</v>
      </c>
      <c r="CO53" s="4">
        <v>1</v>
      </c>
      <c r="CP53" s="8">
        <v>18.2</v>
      </c>
      <c r="CQ53" s="4"/>
      <c r="CR53" s="8"/>
      <c r="CS53" s="7"/>
      <c r="CT53" s="7"/>
      <c r="CU53" s="2" t="s">
        <v>153</v>
      </c>
      <c r="CV53" s="2" t="s">
        <v>143</v>
      </c>
      <c r="CW53" s="2" t="s">
        <v>197</v>
      </c>
      <c r="CX53" s="2" t="s">
        <v>345</v>
      </c>
      <c r="CY53" s="2" t="s">
        <v>155</v>
      </c>
      <c r="CZ53" s="2" t="s">
        <v>155</v>
      </c>
      <c r="DA53" s="2" t="s">
        <v>146</v>
      </c>
      <c r="DB53" s="4"/>
      <c r="DC53" s="8"/>
      <c r="DD53" s="4">
        <v>1</v>
      </c>
      <c r="DE53" s="8">
        <v>29.12</v>
      </c>
      <c r="DF53" s="7">
        <v>-1</v>
      </c>
      <c r="DG53" s="7">
        <v>-1</v>
      </c>
      <c r="DH53" s="2" t="s">
        <v>153</v>
      </c>
      <c r="DI53" s="2" t="s">
        <v>143</v>
      </c>
      <c r="DJ53" s="2" t="s">
        <v>199</v>
      </c>
      <c r="DK53" s="2" t="s">
        <v>498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289</v>
      </c>
      <c r="DX53" s="2" t="s">
        <v>424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176</v>
      </c>
      <c r="EK53" s="2" t="s">
        <v>519</v>
      </c>
      <c r="EL53" s="2" t="s">
        <v>155</v>
      </c>
      <c r="EM53" s="2" t="s">
        <v>155</v>
      </c>
      <c r="EN53" s="2" t="s">
        <v>146</v>
      </c>
      <c r="EO53" s="4"/>
      <c r="EP53" s="8"/>
      <c r="EQ53" s="4">
        <v>3</v>
      </c>
      <c r="ER53" s="8">
        <v>90</v>
      </c>
      <c r="ES53" s="7">
        <v>-1</v>
      </c>
      <c r="ET53" s="7">
        <v>-1</v>
      </c>
      <c r="EU53" s="2" t="s">
        <v>153</v>
      </c>
      <c r="EV53" s="2" t="s">
        <v>143</v>
      </c>
      <c r="EW53" s="2" t="s">
        <v>289</v>
      </c>
      <c r="EX53" s="2" t="s">
        <v>293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205</v>
      </c>
      <c r="FK53" s="2" t="s">
        <v>520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410</v>
      </c>
      <c r="FX53" s="2" t="s">
        <v>146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411</v>
      </c>
      <c r="GK53" s="2" t="s">
        <v>521</v>
      </c>
      <c r="GL53" s="2" t="s">
        <v>155</v>
      </c>
      <c r="GM53" s="2" t="s">
        <v>155</v>
      </c>
      <c r="GN53" s="2" t="s">
        <v>146</v>
      </c>
      <c r="GO53" s="4"/>
      <c r="GP53" s="8"/>
      <c r="GQ53" s="4"/>
      <c r="GR53" s="8"/>
      <c r="GS53" s="7"/>
      <c r="GT53" s="7"/>
      <c r="GU53" s="2" t="s">
        <v>153</v>
      </c>
      <c r="GV53" s="2" t="s">
        <v>143</v>
      </c>
      <c r="GW53" s="2" t="s">
        <v>231</v>
      </c>
      <c r="GX53" s="2" t="s">
        <v>146</v>
      </c>
      <c r="GY53" s="2" t="s">
        <v>155</v>
      </c>
      <c r="GZ53" s="2" t="s">
        <v>155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211</v>
      </c>
      <c r="NJ53" s="2" t="s">
        <v>212</v>
      </c>
      <c r="NK53" s="2" t="s">
        <v>146</v>
      </c>
      <c r="NL53" s="2" t="s">
        <v>155</v>
      </c>
      <c r="NM53" s="2" t="s">
        <v>155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>
        <v>79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16" t="s">
        <v>522</v>
      </c>
      <c r="B54" s="9" t="s">
        <v>146</v>
      </c>
      <c r="C54" s="9" t="s">
        <v>146</v>
      </c>
      <c r="D54" s="9" t="s">
        <v>146</v>
      </c>
      <c r="E54" s="9" t="s">
        <v>146</v>
      </c>
      <c r="F54" s="9" t="s">
        <v>146</v>
      </c>
      <c r="G54" s="9" t="s">
        <v>146</v>
      </c>
      <c r="H54" s="9" t="s">
        <v>146</v>
      </c>
      <c r="I54" s="9" t="s">
        <v>146</v>
      </c>
      <c r="J54" s="9" t="s">
        <v>146</v>
      </c>
      <c r="K54" s="9" t="s">
        <v>146</v>
      </c>
      <c r="L54" s="10"/>
      <c r="M54" s="10"/>
      <c r="N54" s="10"/>
      <c r="O54" s="9" t="s">
        <v>146</v>
      </c>
      <c r="P54" s="9" t="s">
        <v>146</v>
      </c>
      <c r="Q54" s="9" t="s">
        <v>146</v>
      </c>
      <c r="R54" s="9" t="s">
        <v>146</v>
      </c>
      <c r="S54" s="9" t="s">
        <v>146</v>
      </c>
      <c r="T54" s="9" t="s">
        <v>146</v>
      </c>
      <c r="U54" s="9" t="s">
        <v>146</v>
      </c>
      <c r="V54" s="9" t="s">
        <v>146</v>
      </c>
      <c r="W54" s="9" t="s">
        <v>146</v>
      </c>
      <c r="X54" s="9" t="s">
        <v>146</v>
      </c>
      <c r="Y54" s="9" t="s">
        <v>146</v>
      </c>
      <c r="Z54" s="11">
        <v>3771</v>
      </c>
      <c r="AA54" s="11">
        <f>=ROUNDDOWN({0},0)</f>
      </c>
      <c r="AB54" s="12">
        <v>183.1</v>
      </c>
      <c r="AC54" s="9" t="s">
        <v>146</v>
      </c>
      <c r="AD54" s="11"/>
      <c r="AE54" s="11">
        <v>3045</v>
      </c>
      <c r="AF54" s="13"/>
      <c r="AG54" s="13"/>
      <c r="AH54" s="14"/>
      <c r="AI54" s="11"/>
      <c r="AJ54" s="11">
        <f>=ROUNDDOWN({0},0)</f>
      </c>
      <c r="AK54" s="12"/>
      <c r="AL54" s="9" t="s">
        <v>146</v>
      </c>
      <c r="AM54" s="11"/>
      <c r="AN54" s="11"/>
      <c r="AO54" s="14"/>
      <c r="AP54" s="11">
        <v>698</v>
      </c>
      <c r="AQ54" s="15">
        <v>98419.28</v>
      </c>
      <c r="AR54" s="11">
        <v>318</v>
      </c>
      <c r="AS54" s="15">
        <v>53904.02</v>
      </c>
      <c r="AT54" s="14">
        <v>1.195</v>
      </c>
      <c r="AU54" s="14">
        <v>0.8258</v>
      </c>
      <c r="AV54" s="11">
        <v>698</v>
      </c>
      <c r="AW54" s="15">
        <v>98419.28</v>
      </c>
      <c r="AX54" s="11">
        <v>318</v>
      </c>
      <c r="AY54" s="15">
        <v>53904.02</v>
      </c>
      <c r="AZ54" s="14">
        <v>1.195</v>
      </c>
      <c r="BA54" s="14">
        <v>0.8258</v>
      </c>
      <c r="BB54" s="14"/>
      <c r="BC54" s="11">
        <v>698</v>
      </c>
      <c r="BD54" s="15">
        <v>98419.28</v>
      </c>
      <c r="BE54" s="11">
        <v>318</v>
      </c>
      <c r="BF54" s="15">
        <v>53904.02</v>
      </c>
      <c r="BG54" s="14">
        <v>1.195</v>
      </c>
      <c r="BH54" s="14">
        <v>0.8258</v>
      </c>
      <c r="BI54" s="14"/>
      <c r="BJ54" s="11"/>
      <c r="BK54" s="15"/>
      <c r="BL54" s="9" t="s">
        <v>146</v>
      </c>
      <c r="BM54" s="14"/>
      <c r="BN54" s="14"/>
      <c r="BO54" s="11">
        <v>223</v>
      </c>
      <c r="BP54" s="15">
        <v>39079.52</v>
      </c>
      <c r="BQ54" s="11">
        <v>102</v>
      </c>
      <c r="BR54" s="15">
        <v>22258.45</v>
      </c>
      <c r="BS54" s="14">
        <v>1.1863</v>
      </c>
      <c r="BT54" s="14">
        <v>0.7557</v>
      </c>
      <c r="BU54" s="9" t="s">
        <v>146</v>
      </c>
      <c r="BV54" s="9" t="s">
        <v>146</v>
      </c>
      <c r="BW54" s="9" t="s">
        <v>146</v>
      </c>
      <c r="BX54" s="9" t="s">
        <v>146</v>
      </c>
      <c r="BY54" s="9" t="s">
        <v>146</v>
      </c>
      <c r="BZ54" s="9" t="s">
        <v>146</v>
      </c>
      <c r="CA54" s="9" t="s">
        <v>146</v>
      </c>
      <c r="CB54" s="11">
        <v>136</v>
      </c>
      <c r="CC54" s="15">
        <v>20362.02</v>
      </c>
      <c r="CD54" s="11">
        <v>99</v>
      </c>
      <c r="CE54" s="15">
        <v>18391.58</v>
      </c>
      <c r="CF54" s="14">
        <v>0.3737</v>
      </c>
      <c r="CG54" s="14">
        <v>0.1071</v>
      </c>
      <c r="CH54" s="9" t="s">
        <v>146</v>
      </c>
      <c r="CI54" s="9" t="s">
        <v>146</v>
      </c>
      <c r="CJ54" s="9" t="s">
        <v>146</v>
      </c>
      <c r="CK54" s="9" t="s">
        <v>146</v>
      </c>
      <c r="CL54" s="9" t="s">
        <v>146</v>
      </c>
      <c r="CM54" s="9" t="s">
        <v>146</v>
      </c>
      <c r="CN54" s="9" t="s">
        <v>146</v>
      </c>
      <c r="CO54" s="11">
        <v>177</v>
      </c>
      <c r="CP54" s="15">
        <v>18339.6</v>
      </c>
      <c r="CQ54" s="11">
        <v>17</v>
      </c>
      <c r="CR54" s="15">
        <v>1352.37</v>
      </c>
      <c r="CS54" s="14">
        <v>9.4118</v>
      </c>
      <c r="CT54" s="14">
        <v>12.5611</v>
      </c>
      <c r="CU54" s="9" t="s">
        <v>146</v>
      </c>
      <c r="CV54" s="9" t="s">
        <v>146</v>
      </c>
      <c r="CW54" s="9" t="s">
        <v>146</v>
      </c>
      <c r="CX54" s="9" t="s">
        <v>146</v>
      </c>
      <c r="CY54" s="9" t="s">
        <v>146</v>
      </c>
      <c r="CZ54" s="9" t="s">
        <v>146</v>
      </c>
      <c r="DA54" s="9" t="s">
        <v>146</v>
      </c>
      <c r="DB54" s="11">
        <v>57</v>
      </c>
      <c r="DC54" s="15">
        <v>6138.84</v>
      </c>
      <c r="DD54" s="11">
        <v>40</v>
      </c>
      <c r="DE54" s="15">
        <v>2669.83</v>
      </c>
      <c r="DF54" s="14">
        <v>0.425</v>
      </c>
      <c r="DG54" s="14">
        <v>1.2993</v>
      </c>
      <c r="DH54" s="9" t="s">
        <v>146</v>
      </c>
      <c r="DI54" s="9" t="s">
        <v>146</v>
      </c>
      <c r="DJ54" s="9" t="s">
        <v>146</v>
      </c>
      <c r="DK54" s="9" t="s">
        <v>146</v>
      </c>
      <c r="DL54" s="9" t="s">
        <v>146</v>
      </c>
      <c r="DM54" s="9" t="s">
        <v>146</v>
      </c>
      <c r="DN54" s="9" t="s">
        <v>146</v>
      </c>
      <c r="DO54" s="11">
        <v>20</v>
      </c>
      <c r="DP54" s="15">
        <v>5002.95</v>
      </c>
      <c r="DQ54" s="11">
        <v>21</v>
      </c>
      <c r="DR54" s="15">
        <v>4938.29</v>
      </c>
      <c r="DS54" s="14">
        <v>-0.0476</v>
      </c>
      <c r="DT54" s="14">
        <v>0.0131</v>
      </c>
      <c r="DU54" s="9" t="s">
        <v>146</v>
      </c>
      <c r="DV54" s="9" t="s">
        <v>146</v>
      </c>
      <c r="DW54" s="9" t="s">
        <v>146</v>
      </c>
      <c r="DX54" s="9" t="s">
        <v>146</v>
      </c>
      <c r="DY54" s="9" t="s">
        <v>146</v>
      </c>
      <c r="DZ54" s="9" t="s">
        <v>146</v>
      </c>
      <c r="EA54" s="9" t="s">
        <v>146</v>
      </c>
      <c r="EB54" s="11">
        <v>16</v>
      </c>
      <c r="EC54" s="15">
        <v>2951.78</v>
      </c>
      <c r="ED54" s="11"/>
      <c r="EE54" s="15"/>
      <c r="EF54" s="14"/>
      <c r="EG54" s="14"/>
      <c r="EH54" s="9" t="s">
        <v>146</v>
      </c>
      <c r="EI54" s="9" t="s">
        <v>146</v>
      </c>
      <c r="EJ54" s="9" t="s">
        <v>146</v>
      </c>
      <c r="EK54" s="9" t="s">
        <v>146</v>
      </c>
      <c r="EL54" s="9" t="s">
        <v>146</v>
      </c>
      <c r="EM54" s="9" t="s">
        <v>146</v>
      </c>
      <c r="EN54" s="9" t="s">
        <v>146</v>
      </c>
      <c r="EO54" s="11">
        <v>17</v>
      </c>
      <c r="EP54" s="15">
        <v>2494.08</v>
      </c>
      <c r="EQ54" s="11">
        <v>18</v>
      </c>
      <c r="ER54" s="15">
        <v>1676.79</v>
      </c>
      <c r="ES54" s="14">
        <v>-0.0556</v>
      </c>
      <c r="ET54" s="14">
        <v>0.4874</v>
      </c>
      <c r="EU54" s="9" t="s">
        <v>146</v>
      </c>
      <c r="EV54" s="9" t="s">
        <v>146</v>
      </c>
      <c r="EW54" s="9" t="s">
        <v>146</v>
      </c>
      <c r="EX54" s="9" t="s">
        <v>146</v>
      </c>
      <c r="EY54" s="9" t="s">
        <v>146</v>
      </c>
      <c r="EZ54" s="9" t="s">
        <v>146</v>
      </c>
      <c r="FA54" s="9" t="s">
        <v>146</v>
      </c>
      <c r="FB54" s="11">
        <v>22</v>
      </c>
      <c r="FC54" s="15">
        <v>2349.44</v>
      </c>
      <c r="FD54" s="11">
        <v>19</v>
      </c>
      <c r="FE54" s="15">
        <v>1791.5</v>
      </c>
      <c r="FF54" s="14">
        <v>0.1579</v>
      </c>
      <c r="FG54" s="14">
        <v>0.3114</v>
      </c>
      <c r="FH54" s="9" t="s">
        <v>146</v>
      </c>
      <c r="FI54" s="9" t="s">
        <v>146</v>
      </c>
      <c r="FJ54" s="9" t="s">
        <v>146</v>
      </c>
      <c r="FK54" s="9" t="s">
        <v>146</v>
      </c>
      <c r="FL54" s="9" t="s">
        <v>146</v>
      </c>
      <c r="FM54" s="9" t="s">
        <v>146</v>
      </c>
      <c r="FN54" s="9" t="s">
        <v>146</v>
      </c>
      <c r="FO54" s="11">
        <v>24</v>
      </c>
      <c r="FP54" s="15">
        <v>961.66</v>
      </c>
      <c r="FQ54" s="11"/>
      <c r="FR54" s="15"/>
      <c r="FS54" s="14"/>
      <c r="FT54" s="14"/>
      <c r="FU54" s="9" t="s">
        <v>146</v>
      </c>
      <c r="FV54" s="9" t="s">
        <v>146</v>
      </c>
      <c r="FW54" s="9" t="s">
        <v>146</v>
      </c>
      <c r="FX54" s="9" t="s">
        <v>146</v>
      </c>
      <c r="FY54" s="9" t="s">
        <v>146</v>
      </c>
      <c r="FZ54" s="9" t="s">
        <v>146</v>
      </c>
      <c r="GA54" s="9" t="s">
        <v>146</v>
      </c>
      <c r="GB54" s="11">
        <v>4</v>
      </c>
      <c r="GC54" s="15">
        <v>377.41</v>
      </c>
      <c r="GD54" s="11">
        <v>1</v>
      </c>
      <c r="GE54" s="15">
        <v>225.22</v>
      </c>
      <c r="GF54" s="14">
        <v>3</v>
      </c>
      <c r="GG54" s="14">
        <v>0.6757</v>
      </c>
      <c r="GH54" s="9" t="s">
        <v>146</v>
      </c>
      <c r="GI54" s="9" t="s">
        <v>146</v>
      </c>
      <c r="GJ54" s="9" t="s">
        <v>146</v>
      </c>
      <c r="GK54" s="9" t="s">
        <v>146</v>
      </c>
      <c r="GL54" s="9" t="s">
        <v>146</v>
      </c>
      <c r="GM54" s="9" t="s">
        <v>146</v>
      </c>
      <c r="GN54" s="9" t="s">
        <v>146</v>
      </c>
      <c r="GO54" s="11">
        <v>2</v>
      </c>
      <c r="GP54" s="15">
        <v>361.98</v>
      </c>
      <c r="GQ54" s="11">
        <v>1</v>
      </c>
      <c r="GR54" s="15">
        <v>599.99</v>
      </c>
      <c r="GS54" s="14">
        <v>1</v>
      </c>
      <c r="GT54" s="14">
        <v>-0.3967</v>
      </c>
      <c r="GU54" s="9" t="s">
        <v>146</v>
      </c>
      <c r="GV54" s="9" t="s">
        <v>146</v>
      </c>
      <c r="GW54" s="9" t="s">
        <v>146</v>
      </c>
      <c r="GX54" s="9" t="s">
        <v>146</v>
      </c>
      <c r="GY54" s="9" t="s">
        <v>146</v>
      </c>
      <c r="GZ54" s="9" t="s">
        <v>146</v>
      </c>
      <c r="HA54" s="9" t="s">
        <v>146</v>
      </c>
      <c r="HB54" s="11"/>
      <c r="HC54" s="15"/>
      <c r="HD54" s="11"/>
      <c r="HE54" s="15"/>
      <c r="HF54" s="14"/>
      <c r="HG54" s="14"/>
      <c r="HH54" s="9" t="s">
        <v>146</v>
      </c>
      <c r="HI54" s="9" t="s">
        <v>146</v>
      </c>
      <c r="HJ54" s="9" t="s">
        <v>146</v>
      </c>
      <c r="HK54" s="9" t="s">
        <v>146</v>
      </c>
      <c r="HL54" s="9" t="s">
        <v>146</v>
      </c>
      <c r="HM54" s="9" t="s">
        <v>146</v>
      </c>
      <c r="HN54" s="9" t="s">
        <v>146</v>
      </c>
      <c r="HO54" s="11"/>
      <c r="HP54" s="15"/>
      <c r="HQ54" s="11"/>
      <c r="HR54" s="15"/>
      <c r="HS54" s="14"/>
      <c r="HT54" s="14"/>
      <c r="HU54" s="9" t="s">
        <v>146</v>
      </c>
      <c r="HV54" s="9" t="s">
        <v>146</v>
      </c>
      <c r="HW54" s="9" t="s">
        <v>146</v>
      </c>
      <c r="HX54" s="9" t="s">
        <v>146</v>
      </c>
      <c r="HY54" s="9" t="s">
        <v>146</v>
      </c>
      <c r="HZ54" s="9" t="s">
        <v>146</v>
      </c>
      <c r="IA54" s="9" t="s">
        <v>146</v>
      </c>
      <c r="IB54" s="11"/>
      <c r="IC54" s="15"/>
      <c r="ID54" s="11"/>
      <c r="IE54" s="15"/>
      <c r="IF54" s="14"/>
      <c r="IG54" s="14"/>
      <c r="IH54" s="9" t="s">
        <v>146</v>
      </c>
      <c r="II54" s="9" t="s">
        <v>146</v>
      </c>
      <c r="IJ54" s="9" t="s">
        <v>146</v>
      </c>
      <c r="IK54" s="9" t="s">
        <v>146</v>
      </c>
      <c r="IL54" s="9" t="s">
        <v>146</v>
      </c>
      <c r="IM54" s="9" t="s">
        <v>146</v>
      </c>
      <c r="IN54" s="9" t="s">
        <v>146</v>
      </c>
      <c r="IO54" s="11"/>
      <c r="IP54" s="15"/>
      <c r="IQ54" s="11"/>
      <c r="IR54" s="15"/>
      <c r="IS54" s="14"/>
      <c r="IT54" s="14"/>
      <c r="IU54" s="9" t="s">
        <v>146</v>
      </c>
      <c r="IV54" s="9" t="s">
        <v>146</v>
      </c>
      <c r="IW54" s="9" t="s">
        <v>146</v>
      </c>
      <c r="IX54" s="9" t="s">
        <v>146</v>
      </c>
      <c r="IY54" s="9" t="s">
        <v>146</v>
      </c>
      <c r="IZ54" s="9" t="s">
        <v>146</v>
      </c>
      <c r="JA54" s="9" t="s">
        <v>146</v>
      </c>
      <c r="JB54" s="11"/>
      <c r="JC54" s="15"/>
      <c r="JD54" s="11"/>
      <c r="JE54" s="15"/>
      <c r="JF54" s="14"/>
      <c r="JG54" s="14"/>
      <c r="JH54" s="9" t="s">
        <v>146</v>
      </c>
      <c r="JI54" s="9" t="s">
        <v>146</v>
      </c>
      <c r="JJ54" s="9" t="s">
        <v>146</v>
      </c>
      <c r="JK54" s="9" t="s">
        <v>146</v>
      </c>
      <c r="JL54" s="9" t="s">
        <v>146</v>
      </c>
      <c r="JM54" s="9" t="s">
        <v>146</v>
      </c>
      <c r="JN54" s="9" t="s">
        <v>146</v>
      </c>
      <c r="JO54" s="11"/>
      <c r="JP54" s="15"/>
      <c r="JQ54" s="11"/>
      <c r="JR54" s="15"/>
      <c r="JS54" s="14"/>
      <c r="JT54" s="14"/>
      <c r="JU54" s="9" t="s">
        <v>146</v>
      </c>
      <c r="JV54" s="9" t="s">
        <v>146</v>
      </c>
      <c r="JW54" s="9" t="s">
        <v>146</v>
      </c>
      <c r="JX54" s="9" t="s">
        <v>146</v>
      </c>
      <c r="JY54" s="9" t="s">
        <v>146</v>
      </c>
      <c r="JZ54" s="9" t="s">
        <v>146</v>
      </c>
      <c r="KA54" s="9" t="s">
        <v>146</v>
      </c>
      <c r="KB54" s="11"/>
      <c r="KC54" s="15"/>
      <c r="KD54" s="11"/>
      <c r="KE54" s="15"/>
      <c r="KF54" s="14"/>
      <c r="KG54" s="14"/>
      <c r="KH54" s="9" t="s">
        <v>146</v>
      </c>
      <c r="KI54" s="9" t="s">
        <v>146</v>
      </c>
      <c r="KJ54" s="9" t="s">
        <v>146</v>
      </c>
      <c r="KK54" s="9" t="s">
        <v>146</v>
      </c>
      <c r="KL54" s="9" t="s">
        <v>146</v>
      </c>
      <c r="KM54" s="9" t="s">
        <v>146</v>
      </c>
      <c r="KN54" s="9" t="s">
        <v>146</v>
      </c>
      <c r="KO54" s="11"/>
      <c r="KP54" s="15"/>
      <c r="KQ54" s="11"/>
      <c r="KR54" s="15"/>
      <c r="KS54" s="14"/>
      <c r="KT54" s="14"/>
      <c r="KU54" s="9" t="s">
        <v>146</v>
      </c>
      <c r="KV54" s="9" t="s">
        <v>146</v>
      </c>
      <c r="KW54" s="9" t="s">
        <v>146</v>
      </c>
      <c r="KX54" s="9" t="s">
        <v>146</v>
      </c>
      <c r="KY54" s="9" t="s">
        <v>146</v>
      </c>
      <c r="KZ54" s="9" t="s">
        <v>146</v>
      </c>
      <c r="LA54" s="9" t="s">
        <v>146</v>
      </c>
      <c r="LB54" s="11"/>
      <c r="LC54" s="15"/>
      <c r="LD54" s="11"/>
      <c r="LE54" s="15"/>
      <c r="LF54" s="14"/>
      <c r="LG54" s="14"/>
      <c r="LH54" s="9" t="s">
        <v>146</v>
      </c>
      <c r="LI54" s="9" t="s">
        <v>146</v>
      </c>
      <c r="LJ54" s="9" t="s">
        <v>146</v>
      </c>
      <c r="LK54" s="9" t="s">
        <v>146</v>
      </c>
      <c r="LL54" s="9" t="s">
        <v>146</v>
      </c>
      <c r="LM54" s="9" t="s">
        <v>146</v>
      </c>
      <c r="LN54" s="9" t="s">
        <v>146</v>
      </c>
      <c r="LO54" s="11"/>
      <c r="LP54" s="15"/>
      <c r="LQ54" s="11"/>
      <c r="LR54" s="15"/>
      <c r="LS54" s="14"/>
      <c r="LT54" s="14"/>
      <c r="LU54" s="9" t="s">
        <v>146</v>
      </c>
      <c r="LV54" s="9" t="s">
        <v>146</v>
      </c>
      <c r="LW54" s="9" t="s">
        <v>146</v>
      </c>
      <c r="LX54" s="9" t="s">
        <v>146</v>
      </c>
      <c r="LY54" s="9" t="s">
        <v>146</v>
      </c>
      <c r="LZ54" s="9" t="s">
        <v>146</v>
      </c>
      <c r="MA54" s="9" t="s">
        <v>146</v>
      </c>
      <c r="MB54" s="11"/>
      <c r="MC54" s="15"/>
      <c r="MD54" s="11"/>
      <c r="ME54" s="15"/>
      <c r="MF54" s="14"/>
      <c r="MG54" s="14"/>
      <c r="MH54" s="9" t="s">
        <v>146</v>
      </c>
      <c r="MI54" s="9" t="s">
        <v>146</v>
      </c>
      <c r="MJ54" s="9" t="s">
        <v>146</v>
      </c>
      <c r="MK54" s="9" t="s">
        <v>146</v>
      </c>
      <c r="ML54" s="9" t="s">
        <v>146</v>
      </c>
      <c r="MM54" s="9" t="s">
        <v>146</v>
      </c>
      <c r="MN54" s="9" t="s">
        <v>146</v>
      </c>
      <c r="MO54" s="11"/>
      <c r="MP54" s="15"/>
      <c r="MQ54" s="11"/>
      <c r="MR54" s="15"/>
      <c r="MS54" s="14"/>
      <c r="MT54" s="14"/>
      <c r="MU54" s="9" t="s">
        <v>146</v>
      </c>
      <c r="MV54" s="9" t="s">
        <v>146</v>
      </c>
      <c r="MW54" s="9" t="s">
        <v>146</v>
      </c>
      <c r="MX54" s="9" t="s">
        <v>146</v>
      </c>
      <c r="MY54" s="9" t="s">
        <v>146</v>
      </c>
      <c r="MZ54" s="9" t="s">
        <v>146</v>
      </c>
      <c r="NA54" s="9" t="s">
        <v>146</v>
      </c>
      <c r="NB54" s="11"/>
      <c r="NC54" s="15"/>
      <c r="ND54" s="11"/>
      <c r="NE54" s="15"/>
      <c r="NF54" s="14"/>
      <c r="NG54" s="14"/>
      <c r="NH54" s="9" t="s">
        <v>146</v>
      </c>
      <c r="NI54" s="9" t="s">
        <v>146</v>
      </c>
      <c r="NJ54" s="9" t="s">
        <v>146</v>
      </c>
      <c r="NK54" s="9" t="s">
        <v>146</v>
      </c>
      <c r="NL54" s="9" t="s">
        <v>146</v>
      </c>
      <c r="NM54" s="9" t="s">
        <v>146</v>
      </c>
      <c r="NN54" s="9" t="s">
        <v>146</v>
      </c>
      <c r="NO54" s="11"/>
      <c r="NP54" s="15"/>
      <c r="NQ54" s="11"/>
      <c r="NR54" s="15"/>
      <c r="NS54" s="14"/>
      <c r="NT54" s="14"/>
      <c r="NU54" s="9" t="s">
        <v>146</v>
      </c>
      <c r="NV54" s="9" t="s">
        <v>146</v>
      </c>
      <c r="NW54" s="9" t="s">
        <v>146</v>
      </c>
      <c r="NX54" s="9" t="s">
        <v>146</v>
      </c>
      <c r="NY54" s="9" t="s">
        <v>146</v>
      </c>
      <c r="NZ54" s="9" t="s">
        <v>146</v>
      </c>
      <c r="OA54" s="9" t="s">
        <v>146</v>
      </c>
      <c r="OB54" s="11"/>
      <c r="OC54" s="15"/>
      <c r="OD54" s="11"/>
      <c r="OE54" s="15"/>
      <c r="OF54" s="14"/>
      <c r="OG54" s="14"/>
      <c r="OH54" s="9" t="s">
        <v>146</v>
      </c>
      <c r="OI54" s="9" t="s">
        <v>146</v>
      </c>
      <c r="OJ54" s="9" t="s">
        <v>146</v>
      </c>
      <c r="OK54" s="9" t="s">
        <v>146</v>
      </c>
      <c r="OL54" s="9" t="s">
        <v>146</v>
      </c>
      <c r="OM54" s="9" t="s">
        <v>146</v>
      </c>
      <c r="ON54" s="9" t="s">
        <v>146</v>
      </c>
      <c r="OO54" s="11"/>
      <c r="OP54" s="15"/>
      <c r="OQ54" s="11"/>
      <c r="OR54" s="15"/>
      <c r="OS54" s="14"/>
      <c r="OT54" s="14"/>
      <c r="OU54" s="9" t="s">
        <v>146</v>
      </c>
      <c r="OV54" s="9" t="s">
        <v>146</v>
      </c>
      <c r="OW54" s="9" t="s">
        <v>146</v>
      </c>
      <c r="OX54" s="9" t="s">
        <v>146</v>
      </c>
      <c r="OY54" s="9" t="s">
        <v>146</v>
      </c>
      <c r="OZ54" s="9" t="s">
        <v>146</v>
      </c>
      <c r="PA54" s="9" t="s">
        <v>146</v>
      </c>
      <c r="PB54" s="11"/>
      <c r="PC54" s="15"/>
      <c r="PD54" s="11"/>
      <c r="PE54" s="15"/>
      <c r="PF54" s="14"/>
      <c r="PG54" s="14"/>
      <c r="PH54" s="9" t="s">
        <v>146</v>
      </c>
      <c r="PI54" s="9" t="s">
        <v>146</v>
      </c>
      <c r="PJ54" s="9" t="s">
        <v>146</v>
      </c>
      <c r="PK54" s="9" t="s">
        <v>146</v>
      </c>
      <c r="PL54" s="9" t="s">
        <v>146</v>
      </c>
      <c r="PM54" s="9" t="s">
        <v>146</v>
      </c>
      <c r="PN54" s="9" t="s">
        <v>146</v>
      </c>
      <c r="PO54" s="11"/>
      <c r="PP54" s="15"/>
      <c r="PQ54" s="11"/>
      <c r="PR54" s="15"/>
      <c r="PS54" s="14"/>
      <c r="PT54" s="14"/>
      <c r="PU54" s="9" t="s">
        <v>146</v>
      </c>
      <c r="PV54" s="9" t="s">
        <v>146</v>
      </c>
      <c r="PW54" s="9" t="s">
        <v>146</v>
      </c>
      <c r="PX54" s="9" t="s">
        <v>146</v>
      </c>
      <c r="PY54" s="9" t="s">
        <v>146</v>
      </c>
      <c r="PZ54" s="9" t="s">
        <v>146</v>
      </c>
      <c r="QA54" s="9" t="s">
        <v>146</v>
      </c>
      <c r="QB54" s="11">
        <v>3146</v>
      </c>
      <c r="QC54" s="11">
        <v>94</v>
      </c>
      <c r="QD54" s="11"/>
      <c r="QE54" s="11">
        <v>531</v>
      </c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>
        <v>1340</v>
      </c>
      <c r="QR54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523</v>
      </c>
      <c r="D2" s="0" t="s">
        <v>524</v>
      </c>
      <c r="E2" s="0" t="s">
        <v>525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526</v>
      </c>
      <c r="J4" s="1" t="s">
        <v>527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528</v>
      </c>
      <c r="P4" s="1" t="s">
        <v>529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530</v>
      </c>
      <c r="F5" s="1" t="s">
        <v>531</v>
      </c>
      <c r="G5" s="1" t="s">
        <v>530</v>
      </c>
      <c r="H5" s="1" t="s">
        <v>531</v>
      </c>
      <c r="I5" s="1" t="s">
        <v>526</v>
      </c>
      <c r="J5" s="1" t="s">
        <v>527</v>
      </c>
      <c r="K5" s="1" t="s">
        <v>532</v>
      </c>
      <c r="L5" s="1" t="s">
        <v>533</v>
      </c>
      <c r="M5" s="1" t="s">
        <v>532</v>
      </c>
      <c r="N5" s="1" t="s">
        <v>533</v>
      </c>
      <c r="O5" s="1" t="s">
        <v>528</v>
      </c>
      <c r="P5" s="1" t="s">
        <v>529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526</v>
      </c>
      <c r="F6" s="8">
        <v>90452.38</v>
      </c>
      <c r="G6" s="4">
        <v>209</v>
      </c>
      <c r="H6" s="8">
        <v>48743.15</v>
      </c>
      <c r="I6" s="7">
        <v>1.5167</v>
      </c>
      <c r="J6" s="7">
        <v>0.8557</v>
      </c>
      <c r="K6" s="4">
        <v>526</v>
      </c>
      <c r="L6" s="8">
        <v>90452.38</v>
      </c>
      <c r="M6" s="4">
        <v>209</v>
      </c>
      <c r="N6" s="8">
        <v>48743.15</v>
      </c>
      <c r="O6" s="7">
        <v>1.5167</v>
      </c>
      <c r="P6" s="7">
        <v>0.8557</v>
      </c>
    </row>
    <row r="7">
      <c r="A7" s="2" t="s">
        <v>135</v>
      </c>
      <c r="B7" s="2" t="s">
        <v>136</v>
      </c>
      <c r="C7" s="2" t="s">
        <v>356</v>
      </c>
      <c r="D7" s="2" t="s">
        <v>357</v>
      </c>
      <c r="E7" s="4">
        <v>23</v>
      </c>
      <c r="F7" s="8">
        <v>3113.3</v>
      </c>
      <c r="G7" s="4">
        <v>14</v>
      </c>
      <c r="H7" s="8">
        <v>1518.82</v>
      </c>
      <c r="I7" s="7">
        <v>0.6429</v>
      </c>
      <c r="J7" s="7">
        <v>1.0498</v>
      </c>
      <c r="K7" s="4">
        <v>23</v>
      </c>
      <c r="L7" s="8">
        <v>3113.3</v>
      </c>
      <c r="M7" s="4">
        <v>14</v>
      </c>
      <c r="N7" s="8">
        <v>1518.82</v>
      </c>
      <c r="O7" s="7">
        <v>0.6429</v>
      </c>
      <c r="P7" s="7">
        <v>1.0498</v>
      </c>
    </row>
    <row r="8">
      <c r="A8" s="2" t="s">
        <v>135</v>
      </c>
      <c r="B8" s="2" t="s">
        <v>136</v>
      </c>
      <c r="C8" s="2" t="s">
        <v>395</v>
      </c>
      <c r="D8" s="2" t="s">
        <v>396</v>
      </c>
      <c r="E8" s="4">
        <v>92</v>
      </c>
      <c r="F8" s="8">
        <v>3082.74</v>
      </c>
      <c r="G8" s="4">
        <v>72</v>
      </c>
      <c r="H8" s="8">
        <v>2822.69</v>
      </c>
      <c r="I8" s="7">
        <v>0.2778</v>
      </c>
      <c r="J8" s="7">
        <v>0.0921</v>
      </c>
      <c r="K8" s="4">
        <v>92</v>
      </c>
      <c r="L8" s="8">
        <v>3082.74</v>
      </c>
      <c r="M8" s="4">
        <v>72</v>
      </c>
      <c r="N8" s="8">
        <v>2822.69</v>
      </c>
      <c r="O8" s="7">
        <v>0.2778</v>
      </c>
      <c r="P8" s="7">
        <v>0.0921</v>
      </c>
    </row>
    <row r="9">
      <c r="A9" s="2" t="s">
        <v>135</v>
      </c>
      <c r="B9" s="2" t="s">
        <v>136</v>
      </c>
      <c r="C9" s="2" t="s">
        <v>490</v>
      </c>
      <c r="D9" s="2" t="s">
        <v>491</v>
      </c>
      <c r="E9" s="4">
        <v>57</v>
      </c>
      <c r="F9" s="8">
        <v>1770.86</v>
      </c>
      <c r="G9" s="4">
        <v>23</v>
      </c>
      <c r="H9" s="8">
        <v>819.36</v>
      </c>
      <c r="I9" s="7">
        <v>1.4783</v>
      </c>
      <c r="J9" s="7">
        <v>1.1613</v>
      </c>
      <c r="K9" s="4">
        <v>57</v>
      </c>
      <c r="L9" s="8">
        <v>1770.86</v>
      </c>
      <c r="M9" s="4">
        <v>23</v>
      </c>
      <c r="N9" s="8">
        <v>819.36</v>
      </c>
      <c r="O9" s="7">
        <v>1.4783</v>
      </c>
      <c r="P9" s="7">
        <v>1.1613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523</v>
      </c>
      <c r="D2" s="0" t="s">
        <v>524</v>
      </c>
      <c r="E2" s="0" t="s">
        <v>525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526</v>
      </c>
      <c r="I4" s="1" t="s">
        <v>527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528</v>
      </c>
      <c r="O4" s="1" t="s">
        <v>529</v>
      </c>
    </row>
    <row r="5">
      <c r="A5" s="1" t="s">
        <v>83</v>
      </c>
      <c r="B5" s="1" t="s">
        <v>85</v>
      </c>
      <c r="C5" s="1" t="s">
        <v>86</v>
      </c>
      <c r="D5" s="1" t="s">
        <v>530</v>
      </c>
      <c r="E5" s="1" t="s">
        <v>531</v>
      </c>
      <c r="F5" s="1" t="s">
        <v>530</v>
      </c>
      <c r="G5" s="1" t="s">
        <v>531</v>
      </c>
      <c r="H5" s="1" t="s">
        <v>526</v>
      </c>
      <c r="I5" s="1" t="s">
        <v>527</v>
      </c>
      <c r="J5" s="1" t="s">
        <v>532</v>
      </c>
      <c r="K5" s="1" t="s">
        <v>533</v>
      </c>
      <c r="L5" s="1" t="s">
        <v>532</v>
      </c>
      <c r="M5" s="1" t="s">
        <v>533</v>
      </c>
      <c r="N5" s="1" t="s">
        <v>528</v>
      </c>
      <c r="O5" s="1" t="s">
        <v>529</v>
      </c>
    </row>
    <row r="6">
      <c r="A6" s="2" t="s">
        <v>135</v>
      </c>
      <c r="B6" s="2" t="s">
        <v>137</v>
      </c>
      <c r="C6" s="2" t="s">
        <v>138</v>
      </c>
      <c r="D6" s="4">
        <v>526</v>
      </c>
      <c r="E6" s="8">
        <v>90452.38</v>
      </c>
      <c r="F6" s="4">
        <v>209</v>
      </c>
      <c r="G6" s="8">
        <v>48743.15</v>
      </c>
      <c r="H6" s="7">
        <v>1.5167</v>
      </c>
      <c r="I6" s="7">
        <v>0.8557</v>
      </c>
      <c r="J6" s="4">
        <v>526</v>
      </c>
      <c r="K6" s="8">
        <v>90452.38</v>
      </c>
      <c r="L6" s="4">
        <v>209</v>
      </c>
      <c r="M6" s="8">
        <v>48743.15</v>
      </c>
      <c r="N6" s="7">
        <v>1.5167</v>
      </c>
      <c r="O6" s="7">
        <v>0.8557</v>
      </c>
    </row>
    <row r="7">
      <c r="A7" s="2" t="s">
        <v>135</v>
      </c>
      <c r="B7" s="2" t="s">
        <v>356</v>
      </c>
      <c r="C7" s="2" t="s">
        <v>357</v>
      </c>
      <c r="D7" s="4">
        <v>23</v>
      </c>
      <c r="E7" s="8">
        <v>3113.3</v>
      </c>
      <c r="F7" s="4">
        <v>14</v>
      </c>
      <c r="G7" s="8">
        <v>1518.82</v>
      </c>
      <c r="H7" s="7">
        <v>0.6429</v>
      </c>
      <c r="I7" s="7">
        <v>1.0498</v>
      </c>
      <c r="J7" s="4">
        <v>23</v>
      </c>
      <c r="K7" s="8">
        <v>3113.3</v>
      </c>
      <c r="L7" s="4">
        <v>14</v>
      </c>
      <c r="M7" s="8">
        <v>1518.82</v>
      </c>
      <c r="N7" s="7">
        <v>0.6429</v>
      </c>
      <c r="O7" s="7">
        <v>1.0498</v>
      </c>
    </row>
    <row r="8">
      <c r="A8" s="2" t="s">
        <v>135</v>
      </c>
      <c r="B8" s="2" t="s">
        <v>395</v>
      </c>
      <c r="C8" s="2" t="s">
        <v>396</v>
      </c>
      <c r="D8" s="4">
        <v>92</v>
      </c>
      <c r="E8" s="8">
        <v>3082.74</v>
      </c>
      <c r="F8" s="4">
        <v>72</v>
      </c>
      <c r="G8" s="8">
        <v>2822.69</v>
      </c>
      <c r="H8" s="7">
        <v>0.2778</v>
      </c>
      <c r="I8" s="7">
        <v>0.0921</v>
      </c>
      <c r="J8" s="4">
        <v>92</v>
      </c>
      <c r="K8" s="8">
        <v>3082.74</v>
      </c>
      <c r="L8" s="4">
        <v>72</v>
      </c>
      <c r="M8" s="8">
        <v>2822.69</v>
      </c>
      <c r="N8" s="7">
        <v>0.2778</v>
      </c>
      <c r="O8" s="7">
        <v>0.0921</v>
      </c>
    </row>
    <row r="9">
      <c r="A9" s="2" t="s">
        <v>135</v>
      </c>
      <c r="B9" s="2" t="s">
        <v>490</v>
      </c>
      <c r="C9" s="2" t="s">
        <v>491</v>
      </c>
      <c r="D9" s="4">
        <v>57</v>
      </c>
      <c r="E9" s="8">
        <v>1770.86</v>
      </c>
      <c r="F9" s="4">
        <v>23</v>
      </c>
      <c r="G9" s="8">
        <v>819.36</v>
      </c>
      <c r="H9" s="7">
        <v>1.4783</v>
      </c>
      <c r="I9" s="7">
        <v>1.1613</v>
      </c>
      <c r="J9" s="4">
        <v>57</v>
      </c>
      <c r="K9" s="8">
        <v>1770.86</v>
      </c>
      <c r="L9" s="4">
        <v>23</v>
      </c>
      <c r="M9" s="8">
        <v>819.36</v>
      </c>
      <c r="N9" s="7">
        <v>1.4783</v>
      </c>
      <c r="O9" s="7">
        <v>1.1613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