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<sst xmlns="http://schemas.openxmlformats.org/spreadsheetml/2006/main" count="53" uniqueCount="53">
  <si>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</si>
  <si>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</si>
  <si>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</si>
  <si>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</si>
  <si>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</si>
  <si>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</si>
  <si>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</si>
  <si>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03/03/2025</t>
  </si>
  <si>
    <t>Division</t>
  </si>
  <si>
    <t>Current And Future Inventory</t>
  </si>
  <si>
    <t>Current And History Sales Comparison</t>
  </si>
  <si>
    <t>ASHFURNDS</t>
  </si>
  <si>
    <t>LAMPDS</t>
  </si>
  <si>
    <t>ROOMECOM</t>
  </si>
  <si>
    <t>AMERSIGNDS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</si>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</sst>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800260</v>
      </c>
      <c r="C5" s="11">
        <f>=ROUNDDOWN(30.3274681380816,0)</f>
      </c>
      <c r="D5" s="11">
        <v>234315</v>
      </c>
      <c r="E5" s="12">
        <v>0.9667</v>
      </c>
      <c r="F5" s="11"/>
      <c r="G5" s="11">
        <f>=ROUNDDOWN({0},0)</f>
      </c>
      <c r="H5" s="11"/>
      <c r="I5" s="12"/>
      <c r="J5" s="11">
        <v>538</v>
      </c>
      <c r="K5" s="13">
        <v>35656.32</v>
      </c>
      <c r="L5" s="11">
        <v>1774</v>
      </c>
      <c r="M5" s="14">
        <v>20.1</v>
      </c>
      <c r="N5" s="11">
        <v>22</v>
      </c>
      <c r="O5" s="13">
        <v>1195.36</v>
      </c>
      <c r="P5" s="11">
        <v>1900</v>
      </c>
      <c r="Q5" s="14">
        <v>0.63</v>
      </c>
      <c r="R5" s="12">
        <v>23.4545</v>
      </c>
      <c r="S5" s="12">
        <v>28.8289</v>
      </c>
      <c r="T5" s="12">
        <v>-0.0663</v>
      </c>
      <c r="U5" s="12">
        <v>30.9048</v>
      </c>
      <c r="V5" s="11">
        <v>245</v>
      </c>
      <c r="W5" s="13">
        <v>13631.38</v>
      </c>
      <c r="X5" s="11">
        <v>935</v>
      </c>
      <c r="Y5" s="11">
        <v>19</v>
      </c>
      <c r="Z5" s="13">
        <v>985.72</v>
      </c>
      <c r="AA5" s="11">
        <v>531</v>
      </c>
      <c r="AB5" s="12">
        <v>11.8947</v>
      </c>
      <c r="AC5" s="12">
        <v>12.8289</v>
      </c>
      <c r="AD5" s="11">
        <v>3</v>
      </c>
      <c r="AE5" s="13">
        <v>228.95</v>
      </c>
      <c r="AF5" s="11">
        <v>191</v>
      </c>
      <c r="AG5" s="11"/>
      <c r="AH5" s="13"/>
      <c r="AI5" s="11">
        <v>181</v>
      </c>
      <c r="AJ5" s="12"/>
      <c r="AK5" s="12"/>
      <c r="AL5" s="11">
        <v>106</v>
      </c>
      <c r="AM5" s="13">
        <v>7786.62</v>
      </c>
      <c r="AN5" s="11">
        <v>434</v>
      </c>
      <c r="AO5" s="11"/>
      <c r="AP5" s="13"/>
      <c r="AQ5" s="11">
        <v>594</v>
      </c>
      <c r="AR5" s="12"/>
      <c r="AS5" s="12"/>
      <c r="AT5" s="11">
        <v>84</v>
      </c>
      <c r="AU5" s="13">
        <v>7564.72</v>
      </c>
      <c r="AV5" s="11">
        <v>297</v>
      </c>
      <c r="AW5" s="11">
        <v>2</v>
      </c>
      <c r="AX5" s="13">
        <v>127.62</v>
      </c>
      <c r="AY5" s="11">
        <v>303</v>
      </c>
      <c r="AZ5" s="12">
        <v>41</v>
      </c>
      <c r="BA5" s="12">
        <v>58.2753</v>
      </c>
      <c r="BB5" s="11">
        <v>100</v>
      </c>
      <c r="BC5" s="13">
        <v>6444.65</v>
      </c>
      <c r="BD5" s="11">
        <v>270</v>
      </c>
      <c r="BE5" s="11">
        <v>1</v>
      </c>
      <c r="BF5" s="13">
        <v>82.02</v>
      </c>
      <c r="BG5" s="11">
        <v>213</v>
      </c>
      <c r="BH5" s="12">
        <v>99</v>
      </c>
      <c r="BI5" s="12">
        <v>77.5741</v>
      </c>
    </row>
    <row r="6">
      <c r="A6" s="10" t="s">
        <v>37</v>
      </c>
      <c r="B6" s="11">
        <v>274</v>
      </c>
      <c r="C6" s="11">
        <f>=ROUNDDOWN(65.2380952380952,0)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147</v>
      </c>
      <c r="M6" s="14"/>
      <c r="N6" s="11"/>
      <c r="O6" s="13"/>
      <c r="P6" s="11">
        <v>12</v>
      </c>
      <c r="Q6" s="14"/>
      <c r="R6" s="12"/>
      <c r="S6" s="12"/>
      <c r="T6" s="12">
        <v>11.25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20353</v>
      </c>
      <c r="C7" s="11">
        <f>=ROUNDDOWN(14.765670342426,0)</f>
      </c>
      <c r="D7" s="11">
        <v>24575</v>
      </c>
      <c r="E7" s="12">
        <v>0.9543</v>
      </c>
      <c r="F7" s="11"/>
      <c r="G7" s="11">
        <f>=ROUNDDOWN({0},0)</f>
      </c>
      <c r="H7" s="11"/>
      <c r="I7" s="12"/>
      <c r="J7" s="11">
        <v>336</v>
      </c>
      <c r="K7" s="13">
        <v>16467.38</v>
      </c>
      <c r="L7" s="11">
        <v>130</v>
      </c>
      <c r="M7" s="14">
        <v>126.67</v>
      </c>
      <c r="N7" s="11">
        <v>4</v>
      </c>
      <c r="O7" s="13">
        <v>150.99</v>
      </c>
      <c r="P7" s="11">
        <v>167</v>
      </c>
      <c r="Q7" s="14">
        <v>0.9</v>
      </c>
      <c r="R7" s="12">
        <v>83</v>
      </c>
      <c r="S7" s="12">
        <v>108.0627</v>
      </c>
      <c r="T7" s="12">
        <v>-0.2216</v>
      </c>
      <c r="U7" s="12">
        <v>139.7444</v>
      </c>
      <c r="V7" s="11">
        <v>66</v>
      </c>
      <c r="W7" s="13">
        <v>2591.16</v>
      </c>
      <c r="X7" s="11">
        <v>71</v>
      </c>
      <c r="Y7" s="11">
        <v>2</v>
      </c>
      <c r="Z7" s="13">
        <v>53.28</v>
      </c>
      <c r="AA7" s="11">
        <v>90</v>
      </c>
      <c r="AB7" s="12">
        <v>32</v>
      </c>
      <c r="AC7" s="12">
        <v>47.6329</v>
      </c>
      <c r="AD7" s="11">
        <v>30</v>
      </c>
      <c r="AE7" s="13">
        <v>1973.89</v>
      </c>
      <c r="AF7" s="11">
        <v>96</v>
      </c>
      <c r="AG7" s="11"/>
      <c r="AH7" s="13"/>
      <c r="AI7" s="11">
        <v>138</v>
      </c>
      <c r="AJ7" s="12"/>
      <c r="AK7" s="12"/>
      <c r="AL7" s="11">
        <v>110</v>
      </c>
      <c r="AM7" s="13">
        <v>5550.79</v>
      </c>
      <c r="AN7" s="11">
        <v>63</v>
      </c>
      <c r="AO7" s="11"/>
      <c r="AP7" s="13"/>
      <c r="AQ7" s="11">
        <v>139</v>
      </c>
      <c r="AR7" s="12"/>
      <c r="AS7" s="12"/>
      <c r="AT7" s="11">
        <v>99</v>
      </c>
      <c r="AU7" s="13">
        <v>4916.51</v>
      </c>
      <c r="AV7" s="11">
        <v>62</v>
      </c>
      <c r="AW7" s="11">
        <v>2</v>
      </c>
      <c r="AX7" s="13">
        <v>97.71</v>
      </c>
      <c r="AY7" s="11">
        <v>91</v>
      </c>
      <c r="AZ7" s="12">
        <v>48.5</v>
      </c>
      <c r="BA7" s="12">
        <v>49.3174</v>
      </c>
      <c r="BB7" s="11">
        <v>31</v>
      </c>
      <c r="BC7" s="13">
        <v>1435.03</v>
      </c>
      <c r="BD7" s="11">
        <v>36</v>
      </c>
      <c r="BE7" s="11"/>
      <c r="BF7" s="13"/>
      <c r="BG7" s="11">
        <v>52</v>
      </c>
      <c r="BH7" s="12"/>
      <c r="BI7" s="12"/>
    </row>
    <row r="8">
      <c r="A8" s="10" t="s">
        <v>39</v>
      </c>
      <c r="B8" s="11">
        <v>99681</v>
      </c>
      <c r="C8" s="11">
        <f>=ROUNDDOWN(16.7943188327661,0)</f>
      </c>
      <c r="D8" s="11">
        <v>109942</v>
      </c>
      <c r="E8" s="12">
        <v>0.9672</v>
      </c>
      <c r="F8" s="11"/>
      <c r="G8" s="11">
        <f>=ROUNDDOWN({0},0)</f>
      </c>
      <c r="H8" s="11"/>
      <c r="I8" s="12"/>
      <c r="J8" s="11">
        <v>78</v>
      </c>
      <c r="K8" s="13">
        <v>3202.76</v>
      </c>
      <c r="L8" s="11">
        <v>274</v>
      </c>
      <c r="M8" s="14">
        <v>11.69</v>
      </c>
      <c r="N8" s="11">
        <v>1</v>
      </c>
      <c r="O8" s="13">
        <v>14.28</v>
      </c>
      <c r="P8" s="11">
        <v>260</v>
      </c>
      <c r="Q8" s="14">
        <v>0.05</v>
      </c>
      <c r="R8" s="12">
        <v>77</v>
      </c>
      <c r="S8" s="12">
        <v>223.2829</v>
      </c>
      <c r="T8" s="12">
        <v>0.0538</v>
      </c>
      <c r="U8" s="12">
        <v>232.8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>
        <v>2</v>
      </c>
      <c r="AW8" s="11"/>
      <c r="AX8" s="13"/>
      <c r="AY8" s="11">
        <v>2</v>
      </c>
      <c r="AZ8" s="12"/>
      <c r="BA8" s="12"/>
      <c r="BB8" s="11">
        <v>78</v>
      </c>
      <c r="BC8" s="13">
        <v>3202.76</v>
      </c>
      <c r="BD8" s="11">
        <v>88</v>
      </c>
      <c r="BE8" s="11">
        <v>1</v>
      </c>
      <c r="BF8" s="13">
        <v>14.28</v>
      </c>
      <c r="BG8" s="11">
        <v>69</v>
      </c>
      <c r="BH8" s="12">
        <v>77</v>
      </c>
      <c r="BI8" s="12">
        <v>223.2829</v>
      </c>
    </row>
    <row r="9">
      <c r="A9" s="10" t="s">
        <v>40</v>
      </c>
      <c r="B9" s="11">
        <v>207738</v>
      </c>
      <c r="C9" s="11">
        <f>=ROUNDDOWN(22.9061318102127,0)</f>
      </c>
      <c r="D9" s="11">
        <v>175417</v>
      </c>
      <c r="E9" s="12">
        <v>0.991</v>
      </c>
      <c r="F9" s="11"/>
      <c r="G9" s="11">
        <f>=ROUNDDOWN({0},0)</f>
      </c>
      <c r="H9" s="11"/>
      <c r="I9" s="12"/>
      <c r="J9" s="11">
        <v>67</v>
      </c>
      <c r="K9" s="13">
        <v>1447.1</v>
      </c>
      <c r="L9" s="11">
        <v>254</v>
      </c>
      <c r="M9" s="14">
        <v>5.7</v>
      </c>
      <c r="N9" s="11"/>
      <c r="O9" s="13"/>
      <c r="P9" s="11">
        <v>287</v>
      </c>
      <c r="Q9" s="14"/>
      <c r="R9" s="12"/>
      <c r="S9" s="12"/>
      <c r="T9" s="12">
        <v>-0.115</v>
      </c>
      <c r="U9" s="12"/>
      <c r="V9" s="11"/>
      <c r="W9" s="13"/>
      <c r="X9" s="11">
        <v>175</v>
      </c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>
        <v>67</v>
      </c>
      <c r="BC9" s="13">
        <v>1447.1</v>
      </c>
      <c r="BD9" s="11">
        <v>82</v>
      </c>
      <c r="BE9" s="11"/>
      <c r="BF9" s="13"/>
      <c r="BG9" s="11">
        <v>88</v>
      </c>
      <c r="BH9" s="12"/>
      <c r="BI9" s="12"/>
    </row>
    <row r="10">
      <c r="A10" s="10" t="s">
        <v>41</v>
      </c>
      <c r="B10" s="11">
        <v>498221</v>
      </c>
      <c r="C10" s="11">
        <f>=ROUNDDOWN(27.9902583175092,0)</f>
      </c>
      <c r="D10" s="11">
        <v>166999</v>
      </c>
      <c r="E10" s="12">
        <v>0.886</v>
      </c>
      <c r="F10" s="11"/>
      <c r="G10" s="11">
        <f>=ROUNDDOWN({0},0)</f>
      </c>
      <c r="H10" s="11"/>
      <c r="I10" s="12"/>
      <c r="J10" s="11">
        <v>310</v>
      </c>
      <c r="K10" s="13">
        <v>11258.93</v>
      </c>
      <c r="L10" s="11">
        <v>1187</v>
      </c>
      <c r="M10" s="14">
        <v>9.49</v>
      </c>
      <c r="N10" s="11">
        <v>11</v>
      </c>
      <c r="O10" s="13">
        <v>406.96</v>
      </c>
      <c r="P10" s="11">
        <v>1136</v>
      </c>
      <c r="Q10" s="14">
        <v>0.36</v>
      </c>
      <c r="R10" s="12">
        <v>27.1818</v>
      </c>
      <c r="S10" s="12">
        <v>26.6659</v>
      </c>
      <c r="T10" s="12">
        <v>0.0449</v>
      </c>
      <c r="U10" s="12">
        <v>25.3611</v>
      </c>
      <c r="V10" s="11">
        <v>134</v>
      </c>
      <c r="W10" s="13">
        <v>4723.81</v>
      </c>
      <c r="X10" s="11">
        <v>585</v>
      </c>
      <c r="Y10" s="11">
        <v>8</v>
      </c>
      <c r="Z10" s="13">
        <v>280.31</v>
      </c>
      <c r="AA10" s="11">
        <v>420</v>
      </c>
      <c r="AB10" s="12">
        <v>15.75</v>
      </c>
      <c r="AC10" s="12">
        <v>15.8521</v>
      </c>
      <c r="AD10" s="11"/>
      <c r="AE10" s="13"/>
      <c r="AF10" s="11"/>
      <c r="AG10" s="11"/>
      <c r="AH10" s="13"/>
      <c r="AI10" s="11"/>
      <c r="AJ10" s="12"/>
      <c r="AK10" s="12"/>
      <c r="AL10" s="11"/>
      <c r="AM10" s="13"/>
      <c r="AN10" s="11"/>
      <c r="AO10" s="11"/>
      <c r="AP10" s="13"/>
      <c r="AQ10" s="11">
        <v>20</v>
      </c>
      <c r="AR10" s="12"/>
      <c r="AS10" s="12"/>
      <c r="AT10" s="11">
        <v>20</v>
      </c>
      <c r="AU10" s="13">
        <v>430.21</v>
      </c>
      <c r="AV10" s="11">
        <v>11</v>
      </c>
      <c r="AW10" s="11"/>
      <c r="AX10" s="13"/>
      <c r="AY10" s="11">
        <v>6</v>
      </c>
      <c r="AZ10" s="12"/>
      <c r="BA10" s="12"/>
      <c r="BB10" s="11">
        <v>156</v>
      </c>
      <c r="BC10" s="13">
        <v>6104.91</v>
      </c>
      <c r="BD10" s="11">
        <v>118</v>
      </c>
      <c r="BE10" s="11">
        <v>3</v>
      </c>
      <c r="BF10" s="13">
        <v>126.65</v>
      </c>
      <c r="BG10" s="11">
        <v>112</v>
      </c>
      <c r="BH10" s="12">
        <v>51</v>
      </c>
      <c r="BI10" s="12">
        <v>47.203</v>
      </c>
    </row>
    <row r="11">
      <c r="A11" s="10" t="s">
        <v>42</v>
      </c>
      <c r="B11" s="11">
        <v>1789</v>
      </c>
      <c r="C11" s="11">
        <f>=ROUNDDOWN(65.0545454545455,0)</f>
      </c>
      <c r="D11" s="11"/>
      <c r="E11" s="12">
        <v>1</v>
      </c>
      <c r="F11" s="11"/>
      <c r="G11" s="11">
        <f>=ROUNDDOWN({0},0)</f>
      </c>
      <c r="H11" s="11"/>
      <c r="I11" s="12"/>
      <c r="J11" s="11"/>
      <c r="K11" s="13"/>
      <c r="L11" s="11"/>
      <c r="M11" s="14"/>
      <c r="N11" s="11"/>
      <c r="O11" s="13"/>
      <c r="P11" s="11">
        <v>30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>
        <v>23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93427</v>
      </c>
      <c r="C12" s="11">
        <f>=ROUNDDOWN(19.3856081669917,0)</f>
      </c>
      <c r="D12" s="11">
        <v>63468</v>
      </c>
      <c r="E12" s="12">
        <v>0.9082</v>
      </c>
      <c r="F12" s="11"/>
      <c r="G12" s="11">
        <f>=ROUNDDOWN({0},0)</f>
      </c>
      <c r="H12" s="11">
        <v>10220</v>
      </c>
      <c r="I12" s="12"/>
      <c r="J12" s="11">
        <v>1554</v>
      </c>
      <c r="K12" s="13">
        <v>270153.34</v>
      </c>
      <c r="L12" s="11">
        <v>681</v>
      </c>
      <c r="M12" s="14">
        <v>396.7</v>
      </c>
      <c r="N12" s="11">
        <v>37</v>
      </c>
      <c r="O12" s="13">
        <v>5890.59</v>
      </c>
      <c r="P12" s="11">
        <v>519</v>
      </c>
      <c r="Q12" s="14">
        <v>11.35</v>
      </c>
      <c r="R12" s="12">
        <v>41</v>
      </c>
      <c r="S12" s="12">
        <v>44.8618</v>
      </c>
      <c r="T12" s="12">
        <v>0.3121</v>
      </c>
      <c r="U12" s="12">
        <v>33.9515</v>
      </c>
      <c r="V12" s="11">
        <v>682</v>
      </c>
      <c r="W12" s="13">
        <v>133091.08</v>
      </c>
      <c r="X12" s="11">
        <v>237</v>
      </c>
      <c r="Y12" s="11">
        <v>29</v>
      </c>
      <c r="Z12" s="13">
        <v>4976</v>
      </c>
      <c r="AA12" s="11">
        <v>193</v>
      </c>
      <c r="AB12" s="12">
        <v>22.5172</v>
      </c>
      <c r="AC12" s="12">
        <v>25.7466</v>
      </c>
      <c r="AD12" s="11">
        <v>432</v>
      </c>
      <c r="AE12" s="13">
        <v>75914.46</v>
      </c>
      <c r="AF12" s="11">
        <v>449</v>
      </c>
      <c r="AG12" s="11">
        <v>1</v>
      </c>
      <c r="AH12" s="13">
        <v>265.36</v>
      </c>
      <c r="AI12" s="11">
        <v>375</v>
      </c>
      <c r="AJ12" s="12">
        <v>431</v>
      </c>
      <c r="AK12" s="12">
        <v>285.081</v>
      </c>
      <c r="AL12" s="11">
        <v>241</v>
      </c>
      <c r="AM12" s="13">
        <v>32747.99</v>
      </c>
      <c r="AN12" s="11">
        <v>317</v>
      </c>
      <c r="AO12" s="11"/>
      <c r="AP12" s="13"/>
      <c r="AQ12" s="11">
        <v>294</v>
      </c>
      <c r="AR12" s="12"/>
      <c r="AS12" s="12"/>
      <c r="AT12" s="11">
        <v>160</v>
      </c>
      <c r="AU12" s="13">
        <v>23656.94</v>
      </c>
      <c r="AV12" s="11">
        <v>383</v>
      </c>
      <c r="AW12" s="11">
        <v>7</v>
      </c>
      <c r="AX12" s="13">
        <v>649.23</v>
      </c>
      <c r="AY12" s="11">
        <v>278</v>
      </c>
      <c r="AZ12" s="12">
        <v>21.8571</v>
      </c>
      <c r="BA12" s="12">
        <v>35.4385</v>
      </c>
      <c r="BB12" s="11">
        <v>39</v>
      </c>
      <c r="BC12" s="13">
        <v>4742.87</v>
      </c>
      <c r="BD12" s="11">
        <v>219</v>
      </c>
      <c r="BE12" s="11"/>
      <c r="BF12" s="13"/>
      <c r="BG12" s="11">
        <v>174</v>
      </c>
      <c r="BH12" s="12"/>
      <c r="BI12" s="12"/>
    </row>
    <row r="13">
      <c r="A13" s="10" t="s">
        <v>44</v>
      </c>
      <c r="B13" s="11">
        <v>13903</v>
      </c>
      <c r="C13" s="11">
        <f>=ROUNDDOWN(25.5054118510365,0)</f>
      </c>
      <c r="D13" s="11">
        <v>7074</v>
      </c>
      <c r="E13" s="12">
        <v>0.9563</v>
      </c>
      <c r="F13" s="11"/>
      <c r="G13" s="11">
        <f>=ROUNDDOWN({0},0)</f>
      </c>
      <c r="H13" s="11"/>
      <c r="I13" s="12"/>
      <c r="J13" s="11">
        <v>167</v>
      </c>
      <c r="K13" s="13">
        <v>13237.97</v>
      </c>
      <c r="L13" s="11">
        <v>124</v>
      </c>
      <c r="M13" s="14">
        <v>106.76</v>
      </c>
      <c r="N13" s="11">
        <v>1</v>
      </c>
      <c r="O13" s="13">
        <v>107.3</v>
      </c>
      <c r="P13" s="11">
        <v>134</v>
      </c>
      <c r="Q13" s="14">
        <v>0.8</v>
      </c>
      <c r="R13" s="12">
        <v>166</v>
      </c>
      <c r="S13" s="12">
        <v>122.3734</v>
      </c>
      <c r="T13" s="12">
        <v>-0.0746</v>
      </c>
      <c r="U13" s="12">
        <v>132.45</v>
      </c>
      <c r="V13" s="11">
        <v>3</v>
      </c>
      <c r="W13" s="13">
        <v>206.08</v>
      </c>
      <c r="X13" s="11">
        <v>17</v>
      </c>
      <c r="Y13" s="11"/>
      <c r="Z13" s="13"/>
      <c r="AA13" s="11">
        <v>9</v>
      </c>
      <c r="AB13" s="12"/>
      <c r="AC13" s="12"/>
      <c r="AD13" s="11">
        <v>65</v>
      </c>
      <c r="AE13" s="13">
        <v>6502.42</v>
      </c>
      <c r="AF13" s="11">
        <v>28</v>
      </c>
      <c r="AG13" s="11"/>
      <c r="AH13" s="13"/>
      <c r="AI13" s="11">
        <v>24</v>
      </c>
      <c r="AJ13" s="12"/>
      <c r="AK13" s="12"/>
      <c r="AL13" s="11">
        <v>35</v>
      </c>
      <c r="AM13" s="13">
        <v>2266.74</v>
      </c>
      <c r="AN13" s="11">
        <v>75</v>
      </c>
      <c r="AO13" s="11"/>
      <c r="AP13" s="13"/>
      <c r="AQ13" s="11">
        <v>83</v>
      </c>
      <c r="AR13" s="12"/>
      <c r="AS13" s="12"/>
      <c r="AT13" s="11">
        <v>46</v>
      </c>
      <c r="AU13" s="13">
        <v>3078.29</v>
      </c>
      <c r="AV13" s="11">
        <v>77</v>
      </c>
      <c r="AW13" s="11">
        <v>1</v>
      </c>
      <c r="AX13" s="13">
        <v>107.3</v>
      </c>
      <c r="AY13" s="11">
        <v>73</v>
      </c>
      <c r="AZ13" s="12">
        <v>45</v>
      </c>
      <c r="BA13" s="12">
        <v>27.6886</v>
      </c>
      <c r="BB13" s="11">
        <v>18</v>
      </c>
      <c r="BC13" s="13">
        <v>1184.44</v>
      </c>
      <c r="BD13" s="11">
        <v>50</v>
      </c>
      <c r="BE13" s="11"/>
      <c r="BF13" s="13"/>
      <c r="BG13" s="11">
        <v>55</v>
      </c>
      <c r="BH13" s="12"/>
      <c r="BI13" s="12"/>
    </row>
    <row r="14">
      <c r="A14" s="10" t="s">
        <v>45</v>
      </c>
      <c r="B14" s="11">
        <v>5994</v>
      </c>
      <c r="C14" s="11">
        <f>=ROUNDDOWN(101.421319796954,0)</f>
      </c>
      <c r="D14" s="11"/>
      <c r="E14" s="12">
        <v>0.5</v>
      </c>
      <c r="F14" s="11"/>
      <c r="G14" s="11">
        <f>=ROUNDDOWN({0},0)</f>
      </c>
      <c r="H14" s="11"/>
      <c r="I14" s="12"/>
      <c r="J14" s="11"/>
      <c r="K14" s="13"/>
      <c r="L14" s="11">
        <v>23</v>
      </c>
      <c r="M14" s="14"/>
      <c r="N14" s="11"/>
      <c r="O14" s="13"/>
      <c r="P14" s="11">
        <v>22</v>
      </c>
      <c r="Q14" s="14"/>
      <c r="R14" s="12"/>
      <c r="S14" s="12"/>
      <c r="T14" s="12">
        <v>0.0455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28705</v>
      </c>
      <c r="C15" s="11">
        <f>=ROUNDDOWN(68.4756679389313,0)</f>
      </c>
      <c r="D15" s="11">
        <v>7686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112</v>
      </c>
      <c r="M15" s="14"/>
      <c r="N15" s="11"/>
      <c r="O15" s="13"/>
      <c r="P15" s="11">
        <v>82</v>
      </c>
      <c r="Q15" s="14"/>
      <c r="R15" s="12"/>
      <c r="S15" s="12"/>
      <c r="T15" s="12">
        <v>0.3659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5309</v>
      </c>
      <c r="C16" s="11">
        <f>=ROUNDDOWN(192.355072463768,0)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94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429106</v>
      </c>
      <c r="C17" s="11">
        <f>=ROUNDDOWN(25.0540660469896,0)</f>
      </c>
      <c r="D17" s="11">
        <v>141083</v>
      </c>
      <c r="E17" s="12">
        <v>0.6387</v>
      </c>
      <c r="F17" s="11"/>
      <c r="G17" s="11">
        <f>=ROUNDDOWN({0},0)</f>
      </c>
      <c r="H17" s="11"/>
      <c r="I17" s="12"/>
      <c r="J17" s="11">
        <v>94</v>
      </c>
      <c r="K17" s="13">
        <v>2457.13</v>
      </c>
      <c r="L17" s="11">
        <v>1053</v>
      </c>
      <c r="M17" s="14">
        <v>2.33</v>
      </c>
      <c r="N17" s="11">
        <v>7</v>
      </c>
      <c r="O17" s="13">
        <v>225.47</v>
      </c>
      <c r="P17" s="11">
        <v>1055</v>
      </c>
      <c r="Q17" s="14">
        <v>0.21</v>
      </c>
      <c r="R17" s="12">
        <v>12.4286</v>
      </c>
      <c r="S17" s="12">
        <v>9.8978</v>
      </c>
      <c r="T17" s="12">
        <v>-0.0019</v>
      </c>
      <c r="U17" s="12">
        <v>10.0952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>
        <v>94</v>
      </c>
      <c r="BC17" s="13">
        <v>2457.13</v>
      </c>
      <c r="BD17" s="11">
        <v>35</v>
      </c>
      <c r="BE17" s="11">
        <v>7</v>
      </c>
      <c r="BF17" s="13">
        <v>225.47</v>
      </c>
      <c r="BG17" s="11">
        <v>100</v>
      </c>
      <c r="BH17" s="12">
        <v>12.4286</v>
      </c>
      <c r="BI17" s="12">
        <v>9.8978</v>
      </c>
    </row>
    <row r="18">
      <c r="A18" s="10" t="s">
        <v>49</v>
      </c>
      <c r="B18" s="11">
        <v>153038</v>
      </c>
      <c r="C18" s="11">
        <f>=ROUNDDOWN(42.011090370045,0)</f>
      </c>
      <c r="D18" s="11">
        <v>67765</v>
      </c>
      <c r="E18" s="12">
        <v>0.9934</v>
      </c>
      <c r="F18" s="11"/>
      <c r="G18" s="11">
        <f>=ROUNDDOWN({0},0)</f>
      </c>
      <c r="H18" s="11"/>
      <c r="I18" s="12"/>
      <c r="J18" s="11">
        <v>369</v>
      </c>
      <c r="K18" s="13">
        <v>12145.7</v>
      </c>
      <c r="L18" s="11">
        <v>123</v>
      </c>
      <c r="M18" s="14">
        <v>98.75</v>
      </c>
      <c r="N18" s="11">
        <v>13</v>
      </c>
      <c r="O18" s="13">
        <v>416.69</v>
      </c>
      <c r="P18" s="11">
        <v>161</v>
      </c>
      <c r="Q18" s="14">
        <v>2.59</v>
      </c>
      <c r="R18" s="12">
        <v>27.3846</v>
      </c>
      <c r="S18" s="12">
        <v>28.148</v>
      </c>
      <c r="T18" s="12">
        <v>-0.236</v>
      </c>
      <c r="U18" s="12">
        <v>37.1274</v>
      </c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369</v>
      </c>
      <c r="BC18" s="13">
        <v>12145.7</v>
      </c>
      <c r="BD18" s="11">
        <v>83</v>
      </c>
      <c r="BE18" s="11">
        <v>13</v>
      </c>
      <c r="BF18" s="13">
        <v>416.69</v>
      </c>
      <c r="BG18" s="11">
        <v>100</v>
      </c>
      <c r="BH18" s="12">
        <v>27.3846</v>
      </c>
      <c r="BI18" s="12">
        <v>28.148</v>
      </c>
    </row>
    <row r="19">
      <c r="A19" s="10" t="s">
        <v>50</v>
      </c>
      <c r="B19" s="11">
        <v>280976</v>
      </c>
      <c r="C19" s="11">
        <f>=ROUNDDOWN(29.1408421489318,0)</f>
      </c>
      <c r="D19" s="11">
        <v>151640</v>
      </c>
      <c r="E19" s="12">
        <v>0.9782</v>
      </c>
      <c r="F19" s="11"/>
      <c r="G19" s="11">
        <f>=ROUNDDOWN({0},0)</f>
      </c>
      <c r="H19" s="11"/>
      <c r="I19" s="12"/>
      <c r="J19" s="11">
        <v>709</v>
      </c>
      <c r="K19" s="13">
        <v>15544.26</v>
      </c>
      <c r="L19" s="11">
        <v>644</v>
      </c>
      <c r="M19" s="14">
        <v>24.14</v>
      </c>
      <c r="N19" s="11"/>
      <c r="O19" s="13"/>
      <c r="P19" s="11">
        <v>517</v>
      </c>
      <c r="Q19" s="14"/>
      <c r="R19" s="12"/>
      <c r="S19" s="12"/>
      <c r="T19" s="12">
        <v>0.2456</v>
      </c>
      <c r="U19" s="12"/>
      <c r="V19" s="11">
        <v>681</v>
      </c>
      <c r="W19" s="13">
        <v>14884.9</v>
      </c>
      <c r="X19" s="11">
        <v>243</v>
      </c>
      <c r="Y19" s="11"/>
      <c r="Z19" s="13"/>
      <c r="AA19" s="11">
        <v>224</v>
      </c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28</v>
      </c>
      <c r="AU19" s="13">
        <v>659.36</v>
      </c>
      <c r="AV19" s="11">
        <v>111</v>
      </c>
      <c r="AW19" s="11"/>
      <c r="AX19" s="13"/>
      <c r="AY19" s="11">
        <v>108</v>
      </c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171948</v>
      </c>
      <c r="C20" s="11">
        <f>=ROUNDDOWN(38.5412650737437,0)</f>
      </c>
      <c r="D20" s="11">
        <v>37704</v>
      </c>
      <c r="E20" s="12">
        <v>0.9552</v>
      </c>
      <c r="F20" s="11"/>
      <c r="G20" s="11">
        <f>=ROUNDDOWN({0},0)</f>
      </c>
      <c r="H20" s="11"/>
      <c r="I20" s="12"/>
      <c r="J20" s="11">
        <v>62</v>
      </c>
      <c r="K20" s="13">
        <v>3086.89</v>
      </c>
      <c r="L20" s="11">
        <v>575</v>
      </c>
      <c r="M20" s="14">
        <v>5.37</v>
      </c>
      <c r="N20" s="11">
        <v>1</v>
      </c>
      <c r="O20" s="13">
        <v>49.99</v>
      </c>
      <c r="P20" s="11">
        <v>519</v>
      </c>
      <c r="Q20" s="14">
        <v>0.1</v>
      </c>
      <c r="R20" s="12">
        <v>61</v>
      </c>
      <c r="S20" s="12">
        <v>60.7502</v>
      </c>
      <c r="T20" s="12">
        <v>0.1079</v>
      </c>
      <c r="U20" s="12">
        <v>52.7</v>
      </c>
      <c r="V20" s="11">
        <v>6</v>
      </c>
      <c r="W20" s="13">
        <v>379.6</v>
      </c>
      <c r="X20" s="11">
        <v>300</v>
      </c>
      <c r="Y20" s="11">
        <v>1</v>
      </c>
      <c r="Z20" s="13">
        <v>49.99</v>
      </c>
      <c r="AA20" s="11">
        <v>149</v>
      </c>
      <c r="AB20" s="12">
        <v>5</v>
      </c>
      <c r="AC20" s="12">
        <v>6.5935</v>
      </c>
      <c r="AD20" s="11"/>
      <c r="AE20" s="13"/>
      <c r="AF20" s="11"/>
      <c r="AG20" s="11"/>
      <c r="AH20" s="13"/>
      <c r="AI20" s="11"/>
      <c r="AJ20" s="12"/>
      <c r="AK20" s="12"/>
      <c r="AL20" s="11">
        <v>24</v>
      </c>
      <c r="AM20" s="13">
        <v>1147.78</v>
      </c>
      <c r="AN20" s="11">
        <v>96</v>
      </c>
      <c r="AO20" s="11"/>
      <c r="AP20" s="13"/>
      <c r="AQ20" s="11">
        <v>202</v>
      </c>
      <c r="AR20" s="12"/>
      <c r="AS20" s="12"/>
      <c r="AT20" s="11">
        <v>29</v>
      </c>
      <c r="AU20" s="13">
        <v>1312.81</v>
      </c>
      <c r="AV20" s="11">
        <v>105</v>
      </c>
      <c r="AW20" s="11"/>
      <c r="AX20" s="13"/>
      <c r="AY20" s="11">
        <v>134</v>
      </c>
      <c r="AZ20" s="12"/>
      <c r="BA20" s="12"/>
      <c r="BB20" s="11">
        <v>3</v>
      </c>
      <c r="BC20" s="13">
        <v>246.7</v>
      </c>
      <c r="BD20" s="11">
        <v>24</v>
      </c>
      <c r="BE20" s="11"/>
      <c r="BF20" s="13"/>
      <c r="BG20" s="11">
        <v>8</v>
      </c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4284</v>
      </c>
      <c r="K21" s="17">
        <v>384657.78</v>
      </c>
      <c r="L21" s="15">
        <v>7195</v>
      </c>
      <c r="M21" s="18">
        <v>53.46</v>
      </c>
      <c r="N21" s="15">
        <v>97</v>
      </c>
      <c r="O21" s="17">
        <v>8457.63</v>
      </c>
      <c r="P21" s="15">
        <v>6801</v>
      </c>
      <c r="Q21" s="18">
        <v>1.24</v>
      </c>
      <c r="R21" s="16">
        <v>43.1649</v>
      </c>
      <c r="S21" s="16">
        <v>44.4806</v>
      </c>
      <c r="T21" s="16">
        <v>0.0579</v>
      </c>
      <c r="U21" s="16">
        <v>42.1129</v>
      </c>
      <c r="V21" s="15">
        <v>1817</v>
      </c>
      <c r="W21" s="17">
        <v>169508.01</v>
      </c>
      <c r="X21" s="15">
        <v>2563</v>
      </c>
      <c r="Y21" s="15">
        <v>59</v>
      </c>
      <c r="Z21" s="17">
        <v>6345.3</v>
      </c>
      <c r="AA21" s="15">
        <v>1616</v>
      </c>
      <c r="AB21" s="16">
        <v>29.7966</v>
      </c>
      <c r="AC21" s="16">
        <v>25.7139</v>
      </c>
      <c r="AD21" s="15">
        <v>530</v>
      </c>
      <c r="AE21" s="17">
        <v>84619.72</v>
      </c>
      <c r="AF21" s="15">
        <v>764</v>
      </c>
      <c r="AG21" s="15">
        <v>1</v>
      </c>
      <c r="AH21" s="17">
        <v>265.36</v>
      </c>
      <c r="AI21" s="15">
        <v>718</v>
      </c>
      <c r="AJ21" s="16">
        <v>529</v>
      </c>
      <c r="AK21" s="16">
        <v>317.8865</v>
      </c>
      <c r="AL21" s="15">
        <v>516</v>
      </c>
      <c r="AM21" s="17">
        <v>49499.92</v>
      </c>
      <c r="AN21" s="15">
        <v>985</v>
      </c>
      <c r="AO21" s="15"/>
      <c r="AP21" s="17"/>
      <c r="AQ21" s="15">
        <v>1355</v>
      </c>
      <c r="AR21" s="16"/>
      <c r="AS21" s="16"/>
      <c r="AT21" s="15">
        <v>466</v>
      </c>
      <c r="AU21" s="17">
        <v>41618.84</v>
      </c>
      <c r="AV21" s="15">
        <v>1048</v>
      </c>
      <c r="AW21" s="15">
        <v>12</v>
      </c>
      <c r="AX21" s="17">
        <v>981.86</v>
      </c>
      <c r="AY21" s="15">
        <v>995</v>
      </c>
      <c r="AZ21" s="16">
        <v>37.8333</v>
      </c>
      <c r="BA21" s="16">
        <v>41.3878</v>
      </c>
      <c r="BB21" s="15">
        <v>955</v>
      </c>
      <c r="BC21" s="17">
        <v>39411.29</v>
      </c>
      <c r="BD21" s="15">
        <v>1005</v>
      </c>
      <c r="BE21" s="15">
        <v>25</v>
      </c>
      <c r="BF21" s="17">
        <v>865.11</v>
      </c>
      <c r="BG21" s="15">
        <v>971</v>
      </c>
      <c r="BH21" s="16">
        <v>37.2</v>
      </c>
      <c r="BI21" s="16">
        <v>44.556399999999996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