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<sst xmlns="http://schemas.openxmlformats.org/spreadsheetml/2006/main" count="53" uniqueCount="53">
  <si>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</si>
  <si>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</si>
  <si>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</si>
  <si>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02/01/2025</t>
  </si>
  <si>
    <t>End Date:</t>
  </si>
  <si>
    <t>02/16/2025</t>
  </si>
  <si>
    <t>Report Run Date:</t>
  </si>
  <si>
    <t>02/18/2025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</si>
  <si>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</si>
  <si>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</si>
  <si>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</si>
  <si>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</si>
  <si>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</si>
  <si>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</si>
  <si>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ZOLA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</si>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</sst>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820794</v>
      </c>
      <c r="C5" s="11">
        <f>=ROUNDDOWN(32.3983990147783,0)</f>
      </c>
      <c r="D5" s="11">
        <v>245550</v>
      </c>
      <c r="E5" s="12">
        <v>0.9735</v>
      </c>
      <c r="F5" s="11"/>
      <c r="G5" s="11">
        <f>=ROUNDDOWN({0},0)</f>
      </c>
      <c r="H5" s="11"/>
      <c r="I5" s="12">
        <v>0.1994</v>
      </c>
      <c r="J5" s="11">
        <v>484</v>
      </c>
      <c r="K5" s="13">
        <v>27426.61</v>
      </c>
      <c r="L5" s="11">
        <v>1897</v>
      </c>
      <c r="M5" s="14">
        <v>14.46</v>
      </c>
      <c r="N5" s="11">
        <v>1100</v>
      </c>
      <c r="O5" s="13">
        <v>68986.32</v>
      </c>
      <c r="P5" s="11">
        <v>1897</v>
      </c>
      <c r="Q5" s="14">
        <v>36.37</v>
      </c>
      <c r="R5" s="12">
        <v>-0.56</v>
      </c>
      <c r="S5" s="12">
        <v>-0.6024</v>
      </c>
      <c r="T5" s="12"/>
      <c r="U5" s="12">
        <v>-0.6024</v>
      </c>
      <c r="V5" s="11">
        <v>405</v>
      </c>
      <c r="W5" s="13">
        <v>21716.39</v>
      </c>
      <c r="X5" s="11">
        <v>537</v>
      </c>
      <c r="Y5" s="11">
        <v>778</v>
      </c>
      <c r="Z5" s="13">
        <v>43888.02</v>
      </c>
      <c r="AA5" s="11">
        <v>537</v>
      </c>
      <c r="AB5" s="12">
        <v>-0.4794</v>
      </c>
      <c r="AC5" s="12">
        <v>-0.5052</v>
      </c>
      <c r="AD5" s="11">
        <v>33</v>
      </c>
      <c r="AE5" s="13">
        <v>2367.32</v>
      </c>
      <c r="AF5" s="11">
        <v>598</v>
      </c>
      <c r="AG5" s="11">
        <v>123</v>
      </c>
      <c r="AH5" s="13">
        <v>8837.83</v>
      </c>
      <c r="AI5" s="11">
        <v>598</v>
      </c>
      <c r="AJ5" s="12">
        <v>-0.7317</v>
      </c>
      <c r="AK5" s="12">
        <v>-0.7321</v>
      </c>
      <c r="AL5" s="11">
        <v>21</v>
      </c>
      <c r="AM5" s="13">
        <v>1715.06</v>
      </c>
      <c r="AN5" s="11">
        <v>304</v>
      </c>
      <c r="AO5" s="11">
        <v>79</v>
      </c>
      <c r="AP5" s="13">
        <v>7244.87</v>
      </c>
      <c r="AQ5" s="11">
        <v>304</v>
      </c>
      <c r="AR5" s="12">
        <v>-0.7342</v>
      </c>
      <c r="AS5" s="12">
        <v>-0.7633</v>
      </c>
      <c r="AT5" s="11">
        <v>19</v>
      </c>
      <c r="AU5" s="13">
        <v>1012.31</v>
      </c>
      <c r="AV5" s="11">
        <v>215</v>
      </c>
      <c r="AW5" s="11">
        <v>74</v>
      </c>
      <c r="AX5" s="13">
        <v>4871.02</v>
      </c>
      <c r="AY5" s="11">
        <v>215</v>
      </c>
      <c r="AZ5" s="12">
        <v>-0.7432</v>
      </c>
      <c r="BA5" s="12">
        <v>-0.7922</v>
      </c>
      <c r="BB5" s="11">
        <v>6</v>
      </c>
      <c r="BC5" s="13">
        <v>615.53</v>
      </c>
      <c r="BD5" s="11">
        <v>183</v>
      </c>
      <c r="BE5" s="11">
        <v>46</v>
      </c>
      <c r="BF5" s="13">
        <v>4144.58</v>
      </c>
      <c r="BG5" s="11">
        <v>183</v>
      </c>
      <c r="BH5" s="12">
        <v>-0.8696</v>
      </c>
      <c r="BI5" s="12">
        <v>-0.8515</v>
      </c>
    </row>
    <row r="6">
      <c r="A6" s="10" t="s">
        <v>37</v>
      </c>
      <c r="B6" s="11">
        <v>281</v>
      </c>
      <c r="C6" s="11">
        <f>=ROUNDDOWN(93.6666666666667,0)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20</v>
      </c>
      <c r="M6" s="14"/>
      <c r="N6" s="11"/>
      <c r="O6" s="13"/>
      <c r="P6" s="11">
        <v>20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17668</v>
      </c>
      <c r="C7" s="11">
        <f>=ROUNDDOWN(13.0141426045963,0)</f>
      </c>
      <c r="D7" s="11">
        <v>22560</v>
      </c>
      <c r="E7" s="12">
        <v>0.9248</v>
      </c>
      <c r="F7" s="11"/>
      <c r="G7" s="11">
        <f>=ROUNDDOWN({0},0)</f>
      </c>
      <c r="H7" s="11"/>
      <c r="I7" s="12"/>
      <c r="J7" s="11">
        <v>96</v>
      </c>
      <c r="K7" s="13">
        <v>4795.6</v>
      </c>
      <c r="L7" s="11">
        <v>167</v>
      </c>
      <c r="M7" s="14">
        <v>28.72</v>
      </c>
      <c r="N7" s="11">
        <v>353</v>
      </c>
      <c r="O7" s="13">
        <v>18223.4</v>
      </c>
      <c r="P7" s="11">
        <v>167</v>
      </c>
      <c r="Q7" s="14">
        <v>109.12</v>
      </c>
      <c r="R7" s="12">
        <v>-0.728</v>
      </c>
      <c r="S7" s="12">
        <v>-0.7368</v>
      </c>
      <c r="T7" s="12"/>
      <c r="U7" s="12">
        <v>-0.7368</v>
      </c>
      <c r="V7" s="11">
        <v>16</v>
      </c>
      <c r="W7" s="13">
        <v>691.06</v>
      </c>
      <c r="X7" s="11">
        <v>90</v>
      </c>
      <c r="Y7" s="11">
        <v>69</v>
      </c>
      <c r="Z7" s="13">
        <v>3409.66</v>
      </c>
      <c r="AA7" s="11">
        <v>90</v>
      </c>
      <c r="AB7" s="12">
        <v>-0.7681</v>
      </c>
      <c r="AC7" s="12">
        <v>-0.7973</v>
      </c>
      <c r="AD7" s="11">
        <v>20</v>
      </c>
      <c r="AE7" s="13">
        <v>983.16</v>
      </c>
      <c r="AF7" s="11">
        <v>139</v>
      </c>
      <c r="AG7" s="11">
        <v>70</v>
      </c>
      <c r="AH7" s="13">
        <v>3369.67</v>
      </c>
      <c r="AI7" s="11">
        <v>139</v>
      </c>
      <c r="AJ7" s="12">
        <v>-0.7143</v>
      </c>
      <c r="AK7" s="12">
        <v>-0.7082</v>
      </c>
      <c r="AL7" s="11">
        <v>28</v>
      </c>
      <c r="AM7" s="13">
        <v>1457.91</v>
      </c>
      <c r="AN7" s="11">
        <v>91</v>
      </c>
      <c r="AO7" s="11">
        <v>100</v>
      </c>
      <c r="AP7" s="13">
        <v>5425.9</v>
      </c>
      <c r="AQ7" s="11">
        <v>91</v>
      </c>
      <c r="AR7" s="12">
        <v>-0.72</v>
      </c>
      <c r="AS7" s="12">
        <v>-0.7313</v>
      </c>
      <c r="AT7" s="11">
        <v>13</v>
      </c>
      <c r="AU7" s="13">
        <v>691.25</v>
      </c>
      <c r="AV7" s="11">
        <v>52</v>
      </c>
      <c r="AW7" s="11">
        <v>39</v>
      </c>
      <c r="AX7" s="13">
        <v>1872.08</v>
      </c>
      <c r="AY7" s="11">
        <v>52</v>
      </c>
      <c r="AZ7" s="12">
        <v>-0.6667</v>
      </c>
      <c r="BA7" s="12">
        <v>-0.6308</v>
      </c>
      <c r="BB7" s="11">
        <v>19</v>
      </c>
      <c r="BC7" s="13">
        <v>972.22</v>
      </c>
      <c r="BD7" s="11">
        <v>138</v>
      </c>
      <c r="BE7" s="11">
        <v>75</v>
      </c>
      <c r="BF7" s="13">
        <v>4146.09</v>
      </c>
      <c r="BG7" s="11">
        <v>138</v>
      </c>
      <c r="BH7" s="12">
        <v>-0.7467</v>
      </c>
      <c r="BI7" s="12">
        <v>-0.7655</v>
      </c>
    </row>
    <row r="8">
      <c r="A8" s="10" t="s">
        <v>39</v>
      </c>
      <c r="B8" s="11">
        <v>98702</v>
      </c>
      <c r="C8" s="11">
        <f>=ROUNDDOWN(16.7263175732927,0)</f>
      </c>
      <c r="D8" s="11">
        <v>119350</v>
      </c>
      <c r="E8" s="12">
        <v>0.9628</v>
      </c>
      <c r="F8" s="11"/>
      <c r="G8" s="11">
        <f>=ROUNDDOWN({0},0)</f>
      </c>
      <c r="H8" s="11"/>
      <c r="I8" s="12"/>
      <c r="J8" s="11">
        <v>25</v>
      </c>
      <c r="K8" s="13">
        <v>1186.39</v>
      </c>
      <c r="L8" s="11">
        <v>260</v>
      </c>
      <c r="M8" s="14">
        <v>4.56</v>
      </c>
      <c r="N8" s="11">
        <v>89</v>
      </c>
      <c r="O8" s="13">
        <v>3853.49</v>
      </c>
      <c r="P8" s="11">
        <v>260</v>
      </c>
      <c r="Q8" s="14">
        <v>14.82</v>
      </c>
      <c r="R8" s="12">
        <v>-0.7191</v>
      </c>
      <c r="S8" s="12">
        <v>-0.6921</v>
      </c>
      <c r="T8" s="12"/>
      <c r="U8" s="12">
        <v>-0.6923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2</v>
      </c>
      <c r="AM8" s="13">
        <v>75.1</v>
      </c>
      <c r="AN8" s="11">
        <v>2</v>
      </c>
      <c r="AO8" s="11">
        <v>2</v>
      </c>
      <c r="AP8" s="13">
        <v>75.1</v>
      </c>
      <c r="AQ8" s="11">
        <v>2</v>
      </c>
      <c r="AR8" s="12"/>
      <c r="AS8" s="12"/>
      <c r="AT8" s="11">
        <v>23</v>
      </c>
      <c r="AU8" s="13">
        <v>1111.29</v>
      </c>
      <c r="AV8" s="11">
        <v>69</v>
      </c>
      <c r="AW8" s="11">
        <v>87</v>
      </c>
      <c r="AX8" s="13">
        <v>3778.39</v>
      </c>
      <c r="AY8" s="11">
        <v>69</v>
      </c>
      <c r="AZ8" s="12">
        <v>-0.7356</v>
      </c>
      <c r="BA8" s="12">
        <v>-0.7059</v>
      </c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214333</v>
      </c>
      <c r="C9" s="11">
        <f>=ROUNDDOWN(23.7975906289902,0)</f>
      </c>
      <c r="D9" s="11">
        <v>153917</v>
      </c>
      <c r="E9" s="12">
        <v>0.9899</v>
      </c>
      <c r="F9" s="11"/>
      <c r="G9" s="11">
        <f>=ROUNDDOWN({0},0)</f>
      </c>
      <c r="H9" s="11"/>
      <c r="I9" s="12"/>
      <c r="J9" s="11">
        <v>34</v>
      </c>
      <c r="K9" s="13">
        <v>797.11</v>
      </c>
      <c r="L9" s="11">
        <v>287</v>
      </c>
      <c r="M9" s="14">
        <v>2.78</v>
      </c>
      <c r="N9" s="11">
        <v>107</v>
      </c>
      <c r="O9" s="13">
        <v>2376.05</v>
      </c>
      <c r="P9" s="11">
        <v>287</v>
      </c>
      <c r="Q9" s="14">
        <v>8.28</v>
      </c>
      <c r="R9" s="12">
        <v>-0.6822</v>
      </c>
      <c r="S9" s="12">
        <v>-0.6645</v>
      </c>
      <c r="T9" s="12"/>
      <c r="U9" s="12">
        <v>-0.6643</v>
      </c>
      <c r="V9" s="11"/>
      <c r="W9" s="13"/>
      <c r="X9" s="11"/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>
        <v>34</v>
      </c>
      <c r="AU9" s="13">
        <v>797.11</v>
      </c>
      <c r="AV9" s="11">
        <v>88</v>
      </c>
      <c r="AW9" s="11">
        <v>107</v>
      </c>
      <c r="AX9" s="13">
        <v>2376.05</v>
      </c>
      <c r="AY9" s="11">
        <v>88</v>
      </c>
      <c r="AZ9" s="12">
        <v>-0.6822</v>
      </c>
      <c r="BA9" s="12">
        <v>-0.6645</v>
      </c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499662</v>
      </c>
      <c r="C10" s="11">
        <f>=ROUNDDOWN(28.5833109279271,0)</f>
      </c>
      <c r="D10" s="11">
        <v>181688</v>
      </c>
      <c r="E10" s="12">
        <v>0.9426</v>
      </c>
      <c r="F10" s="11"/>
      <c r="G10" s="11">
        <f>=ROUNDDOWN({0},0)</f>
      </c>
      <c r="H10" s="11"/>
      <c r="I10" s="12"/>
      <c r="J10" s="11">
        <v>220</v>
      </c>
      <c r="K10" s="13">
        <v>7798.87</v>
      </c>
      <c r="L10" s="11">
        <v>1139</v>
      </c>
      <c r="M10" s="14">
        <v>6.85</v>
      </c>
      <c r="N10" s="11">
        <v>670</v>
      </c>
      <c r="O10" s="13">
        <v>23465.7</v>
      </c>
      <c r="P10" s="11">
        <v>1139</v>
      </c>
      <c r="Q10" s="14">
        <v>20.6</v>
      </c>
      <c r="R10" s="12">
        <v>-0.6716</v>
      </c>
      <c r="S10" s="12">
        <v>-0.6676</v>
      </c>
      <c r="T10" s="12"/>
      <c r="U10" s="12">
        <v>-0.6675</v>
      </c>
      <c r="V10" s="11">
        <v>131</v>
      </c>
      <c r="W10" s="13">
        <v>4702.3</v>
      </c>
      <c r="X10" s="11">
        <v>420</v>
      </c>
      <c r="Y10" s="11">
        <v>429</v>
      </c>
      <c r="Z10" s="13">
        <v>14679.15</v>
      </c>
      <c r="AA10" s="11">
        <v>420</v>
      </c>
      <c r="AB10" s="12">
        <v>-0.6946</v>
      </c>
      <c r="AC10" s="12">
        <v>-0.6797</v>
      </c>
      <c r="AD10" s="11">
        <v>6</v>
      </c>
      <c r="AE10" s="13">
        <v>110.04</v>
      </c>
      <c r="AF10" s="11">
        <v>20</v>
      </c>
      <c r="AG10" s="11">
        <v>15</v>
      </c>
      <c r="AH10" s="13">
        <v>354.98</v>
      </c>
      <c r="AI10" s="11">
        <v>20</v>
      </c>
      <c r="AJ10" s="12">
        <v>-0.6</v>
      </c>
      <c r="AK10" s="12">
        <v>-0.69</v>
      </c>
      <c r="AL10" s="11">
        <v>9</v>
      </c>
      <c r="AM10" s="13">
        <v>154.44</v>
      </c>
      <c r="AN10" s="11">
        <v>6</v>
      </c>
      <c r="AO10" s="11">
        <v>20</v>
      </c>
      <c r="AP10" s="13">
        <v>408.72</v>
      </c>
      <c r="AQ10" s="11">
        <v>6</v>
      </c>
      <c r="AR10" s="12">
        <v>-0.55</v>
      </c>
      <c r="AS10" s="12">
        <v>-0.6221</v>
      </c>
      <c r="AT10" s="11">
        <v>74</v>
      </c>
      <c r="AU10" s="13">
        <v>2832.09</v>
      </c>
      <c r="AV10" s="11">
        <v>112</v>
      </c>
      <c r="AW10" s="11">
        <v>206</v>
      </c>
      <c r="AX10" s="13">
        <v>8022.85</v>
      </c>
      <c r="AY10" s="11">
        <v>112</v>
      </c>
      <c r="AZ10" s="12">
        <v>-0.6408</v>
      </c>
      <c r="BA10" s="12">
        <v>-0.647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1780</v>
      </c>
      <c r="C11" s="11">
        <f>=ROUNDDOWN(127.142857142857,0)</f>
      </c>
      <c r="D11" s="11">
        <v>19</v>
      </c>
      <c r="E11" s="12">
        <v>0.913</v>
      </c>
      <c r="F11" s="11"/>
      <c r="G11" s="11">
        <f>=ROUNDDOWN({0},0)</f>
      </c>
      <c r="H11" s="11"/>
      <c r="I11" s="12"/>
      <c r="J11" s="11"/>
      <c r="K11" s="13"/>
      <c r="L11" s="11">
        <v>33</v>
      </c>
      <c r="M11" s="14"/>
      <c r="N11" s="11"/>
      <c r="O11" s="13"/>
      <c r="P11" s="11">
        <v>33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>
        <v>23</v>
      </c>
      <c r="AG11" s="11"/>
      <c r="AH11" s="13"/>
      <c r="AI11" s="11">
        <v>23</v>
      </c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87609</v>
      </c>
      <c r="C12" s="11">
        <f>=ROUNDDOWN(18.0659463026354,0)</f>
      </c>
      <c r="D12" s="11">
        <v>68344</v>
      </c>
      <c r="E12" s="12">
        <v>0.9295</v>
      </c>
      <c r="F12" s="11"/>
      <c r="G12" s="11">
        <f>=ROUNDDOWN({0},0)</f>
      </c>
      <c r="H12" s="11">
        <v>10220</v>
      </c>
      <c r="I12" s="12">
        <v>0.7825</v>
      </c>
      <c r="J12" s="11">
        <v>999</v>
      </c>
      <c r="K12" s="13">
        <v>173361.46</v>
      </c>
      <c r="L12" s="11">
        <v>529</v>
      </c>
      <c r="M12" s="14">
        <v>327.72</v>
      </c>
      <c r="N12" s="11">
        <v>3899</v>
      </c>
      <c r="O12" s="13">
        <v>707236.44</v>
      </c>
      <c r="P12" s="11">
        <v>529</v>
      </c>
      <c r="Q12" s="14">
        <v>1336.93</v>
      </c>
      <c r="R12" s="12">
        <v>-0.7438</v>
      </c>
      <c r="S12" s="12">
        <v>-0.7549</v>
      </c>
      <c r="T12" s="12"/>
      <c r="U12" s="12">
        <v>-0.7549</v>
      </c>
      <c r="V12" s="11">
        <v>709</v>
      </c>
      <c r="W12" s="13">
        <v>134476.56</v>
      </c>
      <c r="X12" s="11">
        <v>195</v>
      </c>
      <c r="Y12" s="11">
        <v>3072</v>
      </c>
      <c r="Z12" s="13">
        <v>589264.33</v>
      </c>
      <c r="AA12" s="11">
        <v>195</v>
      </c>
      <c r="AB12" s="12">
        <v>-0.7692</v>
      </c>
      <c r="AC12" s="12">
        <v>-0.7718</v>
      </c>
      <c r="AD12" s="11">
        <v>124</v>
      </c>
      <c r="AE12" s="13">
        <v>16863.8</v>
      </c>
      <c r="AF12" s="11">
        <v>300</v>
      </c>
      <c r="AG12" s="11">
        <v>349</v>
      </c>
      <c r="AH12" s="13">
        <v>48778.86</v>
      </c>
      <c r="AI12" s="11">
        <v>300</v>
      </c>
      <c r="AJ12" s="12">
        <v>-0.6447</v>
      </c>
      <c r="AK12" s="12">
        <v>-0.6543</v>
      </c>
      <c r="AL12" s="11">
        <v>91</v>
      </c>
      <c r="AM12" s="13">
        <v>12466.74</v>
      </c>
      <c r="AN12" s="11">
        <v>285</v>
      </c>
      <c r="AO12" s="11">
        <v>240</v>
      </c>
      <c r="AP12" s="13">
        <v>36423.66</v>
      </c>
      <c r="AQ12" s="11">
        <v>285</v>
      </c>
      <c r="AR12" s="12">
        <v>-0.6208</v>
      </c>
      <c r="AS12" s="12">
        <v>-0.6577</v>
      </c>
      <c r="AT12" s="11">
        <v>22</v>
      </c>
      <c r="AU12" s="13">
        <v>2808.81</v>
      </c>
      <c r="AV12" s="11">
        <v>162</v>
      </c>
      <c r="AW12" s="11">
        <v>72</v>
      </c>
      <c r="AX12" s="13">
        <v>8240.35</v>
      </c>
      <c r="AY12" s="11">
        <v>162</v>
      </c>
      <c r="AZ12" s="12">
        <v>-0.6944</v>
      </c>
      <c r="BA12" s="12">
        <v>-0.6591</v>
      </c>
      <c r="BB12" s="11">
        <v>53</v>
      </c>
      <c r="BC12" s="13">
        <v>6745.55</v>
      </c>
      <c r="BD12" s="11">
        <v>384</v>
      </c>
      <c r="BE12" s="11">
        <v>166</v>
      </c>
      <c r="BF12" s="13">
        <v>24529.24</v>
      </c>
      <c r="BG12" s="11">
        <v>384</v>
      </c>
      <c r="BH12" s="12">
        <v>-0.6807</v>
      </c>
      <c r="BI12" s="12">
        <v>-0.725</v>
      </c>
    </row>
    <row r="13">
      <c r="A13" s="10" t="s">
        <v>44</v>
      </c>
      <c r="B13" s="11">
        <v>13113</v>
      </c>
      <c r="C13" s="11">
        <f>=ROUNDDOWN(24.3058387395737,0)</f>
      </c>
      <c r="D13" s="11">
        <v>7614</v>
      </c>
      <c r="E13" s="12">
        <v>0.9612</v>
      </c>
      <c r="F13" s="11"/>
      <c r="G13" s="11">
        <f>=ROUNDDOWN({0},0)</f>
      </c>
      <c r="H13" s="11"/>
      <c r="I13" s="12"/>
      <c r="J13" s="11">
        <v>91</v>
      </c>
      <c r="K13" s="13">
        <v>6074.53</v>
      </c>
      <c r="L13" s="11">
        <v>135</v>
      </c>
      <c r="M13" s="14">
        <v>45</v>
      </c>
      <c r="N13" s="11">
        <v>281</v>
      </c>
      <c r="O13" s="13">
        <v>20487.03</v>
      </c>
      <c r="P13" s="11">
        <v>135</v>
      </c>
      <c r="Q13" s="14">
        <v>151.76</v>
      </c>
      <c r="R13" s="12">
        <v>-0.6762</v>
      </c>
      <c r="S13" s="12">
        <v>-0.7035</v>
      </c>
      <c r="T13" s="12"/>
      <c r="U13" s="12">
        <v>-0.7035</v>
      </c>
      <c r="V13" s="11"/>
      <c r="W13" s="13"/>
      <c r="X13" s="11">
        <v>9</v>
      </c>
      <c r="Y13" s="11">
        <v>5</v>
      </c>
      <c r="Z13" s="13">
        <v>370.72</v>
      </c>
      <c r="AA13" s="11">
        <v>9</v>
      </c>
      <c r="AB13" s="12"/>
      <c r="AC13" s="12"/>
      <c r="AD13" s="11">
        <v>41</v>
      </c>
      <c r="AE13" s="13">
        <v>2169.01</v>
      </c>
      <c r="AF13" s="11">
        <v>84</v>
      </c>
      <c r="AG13" s="11">
        <v>107</v>
      </c>
      <c r="AH13" s="13">
        <v>6205.64</v>
      </c>
      <c r="AI13" s="11">
        <v>84</v>
      </c>
      <c r="AJ13" s="12">
        <v>-0.6168</v>
      </c>
      <c r="AK13" s="12">
        <v>-0.6505</v>
      </c>
      <c r="AL13" s="11">
        <v>24</v>
      </c>
      <c r="AM13" s="13">
        <v>1425.83</v>
      </c>
      <c r="AN13" s="11">
        <v>74</v>
      </c>
      <c r="AO13" s="11">
        <v>79</v>
      </c>
      <c r="AP13" s="13">
        <v>4972.37</v>
      </c>
      <c r="AQ13" s="11">
        <v>74</v>
      </c>
      <c r="AR13" s="12">
        <v>-0.6962</v>
      </c>
      <c r="AS13" s="12">
        <v>-0.7132</v>
      </c>
      <c r="AT13" s="11">
        <v>4</v>
      </c>
      <c r="AU13" s="13">
        <v>247.8</v>
      </c>
      <c r="AV13" s="11">
        <v>38</v>
      </c>
      <c r="AW13" s="11">
        <v>22</v>
      </c>
      <c r="AX13" s="13">
        <v>1386.68</v>
      </c>
      <c r="AY13" s="11">
        <v>38</v>
      </c>
      <c r="AZ13" s="12">
        <v>-0.8182</v>
      </c>
      <c r="BA13" s="12">
        <v>-0.8213</v>
      </c>
      <c r="BB13" s="11">
        <v>22</v>
      </c>
      <c r="BC13" s="13">
        <v>2231.89</v>
      </c>
      <c r="BD13" s="11">
        <v>24</v>
      </c>
      <c r="BE13" s="11">
        <v>68</v>
      </c>
      <c r="BF13" s="13">
        <v>7551.62</v>
      </c>
      <c r="BG13" s="11">
        <v>24</v>
      </c>
      <c r="BH13" s="12">
        <v>-0.6765</v>
      </c>
      <c r="BI13" s="12">
        <v>-0.7044</v>
      </c>
    </row>
    <row r="14">
      <c r="A14" s="10" t="s">
        <v>45</v>
      </c>
      <c r="B14" s="11">
        <v>6024</v>
      </c>
      <c r="C14" s="11">
        <f>=ROUNDDOWN(71.1216056670602,0)</f>
      </c>
      <c r="D14" s="11"/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22</v>
      </c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28315</v>
      </c>
      <c r="C15" s="11">
        <f>=ROUNDDOWN(49.1323963213604,0)</f>
      </c>
      <c r="D15" s="11">
        <v>8424</v>
      </c>
      <c r="E15" s="12">
        <v>0.7125</v>
      </c>
      <c r="F15" s="11"/>
      <c r="G15" s="11">
        <f>=ROUNDDOWN({0},0)</f>
      </c>
      <c r="H15" s="11"/>
      <c r="I15" s="12"/>
      <c r="J15" s="11"/>
      <c r="K15" s="13"/>
      <c r="L15" s="11">
        <v>83</v>
      </c>
      <c r="M15" s="14"/>
      <c r="N15" s="11"/>
      <c r="O15" s="13"/>
      <c r="P15" s="11">
        <v>83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5311</v>
      </c>
      <c r="C16" s="11">
        <f>=ROUNDDOWN(163.91975308642,0)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/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441290</v>
      </c>
      <c r="C17" s="11">
        <f>=ROUNDDOWN(25.5787667659777,0)</f>
      </c>
      <c r="D17" s="11">
        <v>102196</v>
      </c>
      <c r="E17" s="12">
        <v>0.893</v>
      </c>
      <c r="F17" s="11"/>
      <c r="G17" s="11">
        <f>=ROUNDDOWN({0},0)</f>
      </c>
      <c r="H17" s="11"/>
      <c r="I17" s="12"/>
      <c r="J17" s="11">
        <v>56</v>
      </c>
      <c r="K17" s="13">
        <v>1967.36</v>
      </c>
      <c r="L17" s="11">
        <v>1061</v>
      </c>
      <c r="M17" s="14">
        <v>1.85</v>
      </c>
      <c r="N17" s="11">
        <v>169</v>
      </c>
      <c r="O17" s="13">
        <v>6164.83</v>
      </c>
      <c r="P17" s="11">
        <v>1061</v>
      </c>
      <c r="Q17" s="14">
        <v>5.81</v>
      </c>
      <c r="R17" s="12">
        <v>-0.6686</v>
      </c>
      <c r="S17" s="12">
        <v>-0.6809</v>
      </c>
      <c r="T17" s="12"/>
      <c r="U17" s="12">
        <v>-0.6816</v>
      </c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>
        <v>56</v>
      </c>
      <c r="AU17" s="13">
        <v>1967.36</v>
      </c>
      <c r="AV17" s="11">
        <v>100</v>
      </c>
      <c r="AW17" s="11">
        <v>169</v>
      </c>
      <c r="AX17" s="13">
        <v>6164.83</v>
      </c>
      <c r="AY17" s="11">
        <v>100</v>
      </c>
      <c r="AZ17" s="12">
        <v>-0.6686</v>
      </c>
      <c r="BA17" s="12">
        <v>-0.6809</v>
      </c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157872</v>
      </c>
      <c r="C18" s="11">
        <f>=ROUNDDOWN(38.7178418148375,0)</f>
      </c>
      <c r="D18" s="11">
        <v>54510</v>
      </c>
      <c r="E18" s="12">
        <v>0.9926</v>
      </c>
      <c r="F18" s="11"/>
      <c r="G18" s="11">
        <f>=ROUNDDOWN({0},0)</f>
      </c>
      <c r="H18" s="11"/>
      <c r="I18" s="12"/>
      <c r="J18" s="11">
        <v>144</v>
      </c>
      <c r="K18" s="13">
        <v>4864.49</v>
      </c>
      <c r="L18" s="11">
        <v>161</v>
      </c>
      <c r="M18" s="14">
        <v>30.21</v>
      </c>
      <c r="N18" s="11">
        <v>413</v>
      </c>
      <c r="O18" s="13">
        <v>14079.57</v>
      </c>
      <c r="P18" s="11">
        <v>161</v>
      </c>
      <c r="Q18" s="14">
        <v>87.45</v>
      </c>
      <c r="R18" s="12">
        <v>-0.6513</v>
      </c>
      <c r="S18" s="12">
        <v>-0.6545</v>
      </c>
      <c r="T18" s="12"/>
      <c r="U18" s="12">
        <v>-0.6545</v>
      </c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>
        <v>144</v>
      </c>
      <c r="AU18" s="13">
        <v>4864.49</v>
      </c>
      <c r="AV18" s="11">
        <v>100</v>
      </c>
      <c r="AW18" s="11">
        <v>413</v>
      </c>
      <c r="AX18" s="13">
        <v>14079.57</v>
      </c>
      <c r="AY18" s="11">
        <v>100</v>
      </c>
      <c r="AZ18" s="12">
        <v>-0.6513</v>
      </c>
      <c r="BA18" s="12">
        <v>-0.6545</v>
      </c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280207</v>
      </c>
      <c r="C19" s="11">
        <f>=ROUNDDOWN(27.3250053634466,0)</f>
      </c>
      <c r="D19" s="11">
        <v>155626</v>
      </c>
      <c r="E19" s="12">
        <v>0.9952</v>
      </c>
      <c r="F19" s="11"/>
      <c r="G19" s="11">
        <f>=ROUNDDOWN({0},0)</f>
      </c>
      <c r="H19" s="11"/>
      <c r="I19" s="12"/>
      <c r="J19" s="11">
        <v>298</v>
      </c>
      <c r="K19" s="13">
        <v>7065.78</v>
      </c>
      <c r="L19" s="11">
        <v>519</v>
      </c>
      <c r="M19" s="14">
        <v>13.61</v>
      </c>
      <c r="N19" s="11">
        <v>810</v>
      </c>
      <c r="O19" s="13">
        <v>19105.14</v>
      </c>
      <c r="P19" s="11">
        <v>519</v>
      </c>
      <c r="Q19" s="14">
        <v>36.81</v>
      </c>
      <c r="R19" s="12">
        <v>-0.6321</v>
      </c>
      <c r="S19" s="12">
        <v>-0.6302</v>
      </c>
      <c r="T19" s="12"/>
      <c r="U19" s="12">
        <v>-0.6303</v>
      </c>
      <c r="V19" s="11">
        <v>290</v>
      </c>
      <c r="W19" s="13">
        <v>6898.26</v>
      </c>
      <c r="X19" s="11">
        <v>224</v>
      </c>
      <c r="Y19" s="11">
        <v>756</v>
      </c>
      <c r="Z19" s="13">
        <v>17954.78</v>
      </c>
      <c r="AA19" s="11">
        <v>224</v>
      </c>
      <c r="AB19" s="12">
        <v>-0.6164</v>
      </c>
      <c r="AC19" s="12">
        <v>-0.6158</v>
      </c>
      <c r="AD19" s="11"/>
      <c r="AE19" s="13"/>
      <c r="AF19" s="11"/>
      <c r="AG19" s="11"/>
      <c r="AH19" s="13"/>
      <c r="AI19" s="11"/>
      <c r="AJ19" s="12"/>
      <c r="AK19" s="12"/>
      <c r="AL19" s="11">
        <v>8</v>
      </c>
      <c r="AM19" s="13">
        <v>167.52</v>
      </c>
      <c r="AN19" s="11">
        <v>108</v>
      </c>
      <c r="AO19" s="11">
        <v>54</v>
      </c>
      <c r="AP19" s="13">
        <v>1150.36</v>
      </c>
      <c r="AQ19" s="11">
        <v>108</v>
      </c>
      <c r="AR19" s="12">
        <v>-0.8519</v>
      </c>
      <c r="AS19" s="12">
        <v>-0.8544</v>
      </c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174402</v>
      </c>
      <c r="C20" s="11">
        <f>=ROUNDDOWN(40.5406913224389,0)</f>
      </c>
      <c r="D20" s="11">
        <v>41851</v>
      </c>
      <c r="E20" s="12">
        <v>0.9688</v>
      </c>
      <c r="F20" s="11"/>
      <c r="G20" s="11">
        <f>=ROUNDDOWN({0},0)</f>
      </c>
      <c r="H20" s="11"/>
      <c r="I20" s="12"/>
      <c r="J20" s="11">
        <v>73</v>
      </c>
      <c r="K20" s="13">
        <v>3162.54</v>
      </c>
      <c r="L20" s="11">
        <v>522</v>
      </c>
      <c r="M20" s="14">
        <v>6.06</v>
      </c>
      <c r="N20" s="11">
        <v>154</v>
      </c>
      <c r="O20" s="13">
        <v>6905.08</v>
      </c>
      <c r="P20" s="11">
        <v>522</v>
      </c>
      <c r="Q20" s="14">
        <v>13.23</v>
      </c>
      <c r="R20" s="12">
        <v>-0.526</v>
      </c>
      <c r="S20" s="12">
        <v>-0.542</v>
      </c>
      <c r="T20" s="12"/>
      <c r="U20" s="12">
        <v>-0.542</v>
      </c>
      <c r="V20" s="11">
        <v>26</v>
      </c>
      <c r="W20" s="13">
        <v>1165.35</v>
      </c>
      <c r="X20" s="11">
        <v>151</v>
      </c>
      <c r="Y20" s="11">
        <v>70</v>
      </c>
      <c r="Z20" s="13">
        <v>3199.42</v>
      </c>
      <c r="AA20" s="11">
        <v>151</v>
      </c>
      <c r="AB20" s="12">
        <v>-0.6286</v>
      </c>
      <c r="AC20" s="12">
        <v>-0.6358</v>
      </c>
      <c r="AD20" s="11">
        <v>38</v>
      </c>
      <c r="AE20" s="13">
        <v>1602.09</v>
      </c>
      <c r="AF20" s="11">
        <v>204</v>
      </c>
      <c r="AG20" s="11">
        <v>58</v>
      </c>
      <c r="AH20" s="13">
        <v>2620.1</v>
      </c>
      <c r="AI20" s="11">
        <v>204</v>
      </c>
      <c r="AJ20" s="12">
        <v>-0.3448</v>
      </c>
      <c r="AK20" s="12">
        <v>-0.3885</v>
      </c>
      <c r="AL20" s="11">
        <v>9</v>
      </c>
      <c r="AM20" s="13">
        <v>395.1</v>
      </c>
      <c r="AN20" s="11">
        <v>134</v>
      </c>
      <c r="AO20" s="11">
        <v>26</v>
      </c>
      <c r="AP20" s="13">
        <v>1085.56</v>
      </c>
      <c r="AQ20" s="11">
        <v>134</v>
      </c>
      <c r="AR20" s="12">
        <v>-0.6538</v>
      </c>
      <c r="AS20" s="12">
        <v>-0.636</v>
      </c>
      <c r="AT20" s="11"/>
      <c r="AU20" s="13"/>
      <c r="AV20" s="11">
        <v>8</v>
      </c>
      <c r="AW20" s="11"/>
      <c r="AX20" s="13"/>
      <c r="AY20" s="11">
        <v>8</v>
      </c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2520</v>
      </c>
      <c r="K21" s="17">
        <v>238500.74</v>
      </c>
      <c r="L21" s="15">
        <v>6835</v>
      </c>
      <c r="M21" s="18">
        <v>34.89</v>
      </c>
      <c r="N21" s="15">
        <v>8045</v>
      </c>
      <c r="O21" s="17">
        <v>890883.05</v>
      </c>
      <c r="P21" s="15">
        <v>6835</v>
      </c>
      <c r="Q21" s="18">
        <v>130.34</v>
      </c>
      <c r="R21" s="16">
        <v>-0.6868</v>
      </c>
      <c r="S21" s="16">
        <v>-0.7323</v>
      </c>
      <c r="T21" s="16"/>
      <c r="U21" s="16">
        <v>-0.7323</v>
      </c>
      <c r="V21" s="15">
        <v>1577</v>
      </c>
      <c r="W21" s="17">
        <v>169649.92</v>
      </c>
      <c r="X21" s="15">
        <v>1626</v>
      </c>
      <c r="Y21" s="15">
        <v>5179</v>
      </c>
      <c r="Z21" s="17">
        <v>672766.08</v>
      </c>
      <c r="AA21" s="15">
        <v>1626</v>
      </c>
      <c r="AB21" s="16">
        <v>-0.6955</v>
      </c>
      <c r="AC21" s="16">
        <v>-0.7478</v>
      </c>
      <c r="AD21" s="15">
        <v>262</v>
      </c>
      <c r="AE21" s="17">
        <v>24095.42</v>
      </c>
      <c r="AF21" s="15">
        <v>1368</v>
      </c>
      <c r="AG21" s="15">
        <v>722</v>
      </c>
      <c r="AH21" s="17">
        <v>70167.08</v>
      </c>
      <c r="AI21" s="15">
        <v>1368</v>
      </c>
      <c r="AJ21" s="16">
        <v>-0.6371</v>
      </c>
      <c r="AK21" s="16">
        <v>-0.6566</v>
      </c>
      <c r="AL21" s="15">
        <v>192</v>
      </c>
      <c r="AM21" s="17">
        <v>17857.7</v>
      </c>
      <c r="AN21" s="15">
        <v>1004</v>
      </c>
      <c r="AO21" s="15">
        <v>600</v>
      </c>
      <c r="AP21" s="17">
        <v>56786.54</v>
      </c>
      <c r="AQ21" s="15">
        <v>1004</v>
      </c>
      <c r="AR21" s="16">
        <v>-0.68</v>
      </c>
      <c r="AS21" s="16">
        <v>-0.6855</v>
      </c>
      <c r="AT21" s="15">
        <v>389</v>
      </c>
      <c r="AU21" s="17">
        <v>16332.51</v>
      </c>
      <c r="AV21" s="15">
        <v>944</v>
      </c>
      <c r="AW21" s="15">
        <v>1189</v>
      </c>
      <c r="AX21" s="17">
        <v>50791.82</v>
      </c>
      <c r="AY21" s="15">
        <v>944</v>
      </c>
      <c r="AZ21" s="16">
        <v>-0.6728</v>
      </c>
      <c r="BA21" s="16">
        <v>-0.6784</v>
      </c>
      <c r="BB21" s="15">
        <v>100</v>
      </c>
      <c r="BC21" s="17">
        <v>10565.19</v>
      </c>
      <c r="BD21" s="15">
        <v>729</v>
      </c>
      <c r="BE21" s="15">
        <v>355</v>
      </c>
      <c r="BF21" s="17">
        <v>40371.53</v>
      </c>
      <c r="BG21" s="15">
        <v>729</v>
      </c>
      <c r="BH21" s="16">
        <v>-0.7183</v>
      </c>
      <c r="BI21" s="16">
        <v>-0.7383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