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<sst xmlns="http://schemas.openxmlformats.org/spreadsheetml/2006/main" count="1164" uniqueCount="1164">
  <si>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</si>
  <si>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</si>
  <si>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</si>
  <si>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</si>
  <si>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</si>
  <si>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</si>
  <si>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</si>
  <si>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</si>
  <si>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</si>
  <si>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</si>
  <si>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</si>
  <si>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</si>
  <si>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</si>
  <si>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</si>
  <si>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</si>
  <si>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</si>
  <si>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</si>
  <si>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</si>
  <si>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</si>
  <si>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</si>
  <si>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</si>
  <si>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</si>
  <si>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</si>
  <si>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TGTDVS</t>
  </si>
  <si>
    <t>KIRKLANDDS</t>
  </si>
  <si>
    <t>BLK01</t>
  </si>
  <si>
    <t>ASHFURNDS</t>
  </si>
  <si>
    <t>HDDS</t>
  </si>
  <si>
    <t>HOUZZ</t>
  </si>
  <si>
    <t>AMERSIGNDS</t>
  </si>
  <si>
    <t>AAFESDS</t>
  </si>
  <si>
    <t>BEALLSDS</t>
  </si>
  <si>
    <t>BIGLOTSDS</t>
  </si>
  <si>
    <t>BLOOM02</t>
  </si>
  <si>
    <t>COSTCO01</t>
  </si>
  <si>
    <t>DESINC</t>
  </si>
  <si>
    <t>FINGERHUTDS</t>
  </si>
  <si>
    <t>HAYNEEDLEDS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</si>
  <si>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</si>
  <si>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</si>
  <si>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</si>
  <si>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</si>
  <si>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</si>
  <si>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</si>
  <si>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</si>
  <si>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</si>
  <si>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</si>
  <si>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</si>
  <si>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</si>
  <si>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</si>
  <si>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</si>
  <si>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</si>
  <si>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</si>
  <si>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</si>
  <si>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</si>
  <si>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</si>
  <si>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</si>
  <si>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</si>
  <si>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</si>
  <si>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</si>
  <si>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</si>
  <si>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</si>
  <si>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</si>
  <si>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</si>
  <si>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</si>
  <si>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</si>
  <si>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</si>
  <si>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</si>
  <si>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</si>
  <si>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</si>
  <si>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</si>
  <si>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</si>
  <si>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</si>
  <si>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</si>
  <si>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</si>
  <si>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</si>
  <si>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</si>
  <si>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</si>
  <si>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</si>
  <si>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</si>
  <si>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</si>
  <si>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</si>
  <si>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</si>
  <si>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</si>
  <si>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</si>
  <si>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</si>
  <si>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</si>
  <si>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</si>
  <si>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</si>
  <si>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</si>
  <si>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</si>
  <si>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</si>
  <si>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</si>
  <si>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</si>
  <si>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</si>
  <si>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</si>
  <si>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</si>
  <si>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</si>
  <si>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</si>
  <si>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</si>
  <si>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</si>
  <si>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</si>
  <si>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</si>
  <si>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</si>
  <si>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</si>
  <si>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</si>
  <si>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</si>
  <si>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</si>
  <si>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</si>
  <si>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</si>
  <si>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</si>
  <si>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</si>
  <si>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</si>
  <si>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</si>
  <si>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</si>
  <si>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</si>
  <si>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</si>
  <si>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</si>
  <si>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</si>
  <si>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</si>
  <si>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</si>
  <si>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</si>
  <si>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</si>
  <si>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</si>
  <si>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</si>
  <si>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</si>
  <si>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</si>
  <si>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</si>
  <si>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</si>
  <si>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</si>
  <si>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</si>
  <si>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</si>
  <si>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</si>
  <si>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</si>
  <si>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02/28/2025</t>
  </si>
  <si>
    <t>03/06/2025</t>
  </si>
  <si>
    <t>03/12/2025</t>
  </si>
  <si>
    <t>03/13/2025</t>
  </si>
  <si>
    <t>03/14/2025</t>
  </si>
  <si>
    <t>03/16/2025</t>
  </si>
  <si>
    <t>03/17/2025</t>
  </si>
  <si>
    <t>04/07/2025</t>
  </si>
  <si>
    <t>04/19/2025</t>
  </si>
  <si>
    <t>04/23/2025</t>
  </si>
  <si>
    <t>04/30/2025</t>
  </si>
  <si>
    <t>05/07/2025</t>
  </si>
  <si>
    <t>05/21/2025</t>
  </si>
  <si>
    <t>05/28/2025</t>
  </si>
  <si>
    <t>06/11/2025</t>
  </si>
  <si>
    <t>06/18/2025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</si>
  <si>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</si>
  <si>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</si>
  <si>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</si>
  <si>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</si>
  <si>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</si>
  <si>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</si>
  <si>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</si>
  <si>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</si>
  <si>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</si>
  <si>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</si>
  <si>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</si>
  <si>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</si>
  <si>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</si>
  <si>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</si>
  <si>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</si>
  <si>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</si>
  <si>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</si>
  <si>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</si>
  <si>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</si>
  <si>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</si>
  <si>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2/28/2025</t>
  </si>
  <si>
    <t>AMAZON,AMAZONDS,BLK01,CASTLEGATE,CSNSTORES,JCPENNEY01,MACY02,OLLIIX,OVERSTOCK01,TGTDVS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</si>
  <si>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</si>
  <si>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</si>
  <si>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</si>
  <si>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</si>
  <si>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</si>
  <si>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</si>
  <si>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</si>
  <si>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</si>
  <si>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</si>
  <si>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</si>
  <si>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</si>
  <si>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</si>
  <si>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</si>
  <si>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10/3/2022</t>
  </si>
  <si>
    <t>10/12/2022</t>
  </si>
  <si>
    <t>Open</t>
  </si>
  <si>
    <t>9/9/2021</t>
  </si>
  <si>
    <t>10/13/2021</t>
  </si>
  <si>
    <t>10/24/2024</t>
  </si>
  <si>
    <t>Unproductive</t>
  </si>
  <si>
    <t>3/20/2023</t>
  </si>
  <si>
    <t>Restricted</t>
  </si>
  <si>
    <t>9/23/2021</t>
  </si>
  <si>
    <t>Discontinued</t>
  </si>
  <si>
    <t>Ready To Offer</t>
  </si>
  <si>
    <t>Declined</t>
  </si>
  <si>
    <t>5/8/2024</t>
  </si>
  <si>
    <t>9/18/2024</t>
  </si>
  <si>
    <t>2/16/2023</t>
  </si>
  <si>
    <t>MPS10-464</t>
  </si>
  <si>
    <t>King</t>
  </si>
  <si>
    <t>9</t>
  </si>
  <si>
    <t>AMAZON,BLK01,CASTLEGATE,CSNSTORES,JCPENNEY01,KOHLDSN,MACY02,NRTPORT,OLLIIX,OVERSTOCK01,TGTDVS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</si>
  <si>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</si>
  <si>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</si>
  <si>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</si>
  <si>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</si>
  <si>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</si>
  <si>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</si>
  <si>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</si>
  <si>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</si>
  <si>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MPS10-496</t>
  </si>
  <si>
    <t>Ivory</t>
  </si>
  <si>
    <t>PP001967;PF005935</t>
  </si>
  <si>
    <t>5/4/2023</t>
  </si>
  <si>
    <t>AMAZON,CSNSTORES,JCPENNEY01,KOHLDSN,MACY02,NRTPORT,OLLIIX,OVERSTOCK01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</si>
  <si>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</si>
  <si>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</si>
  <si>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</si>
  <si>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</si>
  <si>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</si>
  <si>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</si>
  <si>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</si>
  <si>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</si>
  <si>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</si>
  <si>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</si>
  <si>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</si>
  <si>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</si>
  <si>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</si>
  <si>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</si>
  <si>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10/31/2024</t>
  </si>
  <si>
    <t>1/6/2025</t>
  </si>
  <si>
    <t>11/22/2023</t>
  </si>
  <si>
    <t>1/15/2024</t>
  </si>
  <si>
    <t>6/1/2023</t>
  </si>
  <si>
    <t>MPS10-497</t>
  </si>
  <si>
    <t>Farmhouse/Country/Cottage</t>
  </si>
  <si>
    <t>AMAZON,CSNSTORES,KOHLDSN,MACY02,NRTPORT,OLLIIX,OVERSTOCK01</t>
  </si>
  <si>
    <t>4/4/2024</t>
  </si>
  <si>
    <t>5/10/2023</t>
  </si>
  <si>
    <t>5/8/2023</t>
  </si>
  <si>
    <t>2/6/2024</t>
  </si>
  <si>
    <t>7/10/2023</t>
  </si>
  <si>
    <t>6/29/2023</t>
  </si>
  <si>
    <t>12/5/2023</t>
  </si>
  <si>
    <t>2/14/2024</t>
  </si>
  <si>
    <t>11/18/2024</t>
  </si>
  <si>
    <t>3/12/2024</t>
  </si>
  <si>
    <t>11/1/2024</t>
  </si>
  <si>
    <t>MPS10-537</t>
  </si>
  <si>
    <t>Blue</t>
  </si>
  <si>
    <t>A</t>
  </si>
  <si>
    <t>PF006266</t>
  </si>
  <si>
    <t>7/4/2024</t>
  </si>
  <si>
    <t>AMAZON,CSNSTORES,OVERSTOCK01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</si>
  <si>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</si>
  <si>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</si>
  <si>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</si>
  <si>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</si>
  <si>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</si>
  <si>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</si>
  <si>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</si>
  <si>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Offered</t>
  </si>
  <si>
    <t>7/16/2024</t>
  </si>
  <si>
    <t>7/19/2024</t>
  </si>
  <si>
    <t>7/28/2024</t>
  </si>
  <si>
    <t>8/19/2024</t>
  </si>
  <si>
    <t>1/3/2025</t>
  </si>
  <si>
    <t>MPS10-538</t>
  </si>
  <si>
    <t>AMAZON,CSNSTORES,KOHLDSN,OLLIIX,OVERSTOCK01</t>
  </si>
  <si>
    <t>8/28/2024</t>
  </si>
  <si>
    <t>7/15/2024</t>
  </si>
  <si>
    <t>9/6/2024</t>
  </si>
  <si>
    <t>1/13/2025</t>
  </si>
  <si>
    <t>10/3/2024</t>
  </si>
  <si>
    <t>MPS10-551</t>
  </si>
  <si>
    <t>Green</t>
  </si>
  <si>
    <t>TBD</t>
  </si>
  <si>
    <t>3/13/2025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</si>
  <si>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</si>
  <si>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</si>
  <si>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</si>
  <si>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</si>
  <si>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</si>
  <si>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</si>
  <si>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</si>
  <si>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</si>
  <si>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</si>
  <si>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</si>
  <si>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2/26/2025</t>
  </si>
  <si>
    <t>AMAZON,BLK01,CSNSTORES,KIRKLANDDS,KOHLDSN,OLLIIX,OVERSTOCK01,TGTDVS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</si>
  <si>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</si>
  <si>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</si>
  <si>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</si>
  <si>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</si>
  <si>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</si>
  <si>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</si>
  <si>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</si>
  <si>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</si>
  <si>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</si>
  <si>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</si>
  <si>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</si>
  <si>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</si>
  <si>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</si>
  <si>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4/27/2021</t>
  </si>
  <si>
    <t>5/24/2021</t>
  </si>
  <si>
    <t>1/25/2019</t>
  </si>
  <si>
    <t>3/13/2019</t>
  </si>
  <si>
    <t>6/21/2019</t>
  </si>
  <si>
    <t>10/3/2019</t>
  </si>
  <si>
    <t>1/20/2025</t>
  </si>
  <si>
    <t>3/1/2019</t>
  </si>
  <si>
    <t>5/14/2019</t>
  </si>
  <si>
    <t>7/2/2018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</si>
  <si>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</si>
  <si>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</si>
  <si>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</si>
  <si>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</si>
  <si>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</si>
  <si>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</si>
  <si>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</si>
  <si>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</si>
  <si>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</si>
  <si>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</si>
  <si>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AMAZON,BLK01,CSNSTORES,OLLIIX,OVERSTOCK01,TGTDVS</t>
  </si>
  <si>
    <t>6/14/2019</t>
  </si>
  <si>
    <t>1/7/2019</t>
  </si>
  <si>
    <t>5/9/2019</t>
  </si>
  <si>
    <t>6/28/2021</t>
  </si>
  <si>
    <t>6/28/2019</t>
  </si>
  <si>
    <t>2/18/2020</t>
  </si>
  <si>
    <t>1/9/2025</t>
  </si>
  <si>
    <t>2/21/2020</t>
  </si>
  <si>
    <t>1/30/2018</t>
  </si>
  <si>
    <t>12/2/2022</t>
  </si>
  <si>
    <t>8/26/2019</t>
  </si>
  <si>
    <t>8/31/2019</t>
  </si>
  <si>
    <t>MPS10-544</t>
  </si>
  <si>
    <t>Neutral</t>
  </si>
  <si>
    <t>PP001989;PF006386</t>
  </si>
  <si>
    <t>9/13/2024</t>
  </si>
  <si>
    <t>OLLIIX,OVERSTOCK01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</si>
  <si>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</si>
  <si>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</si>
  <si>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</si>
  <si>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</si>
  <si>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</si>
  <si>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</si>
  <si>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</si>
  <si>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</si>
  <si>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</si>
  <si>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CSNSTORES,KOHLDSN</t>
  </si>
  <si>
    <t>10/21/2024</t>
  </si>
  <si>
    <t>9/26/2024</t>
  </si>
  <si>
    <t>10/17/2024</t>
  </si>
  <si>
    <t>9/24/2024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</si>
  <si>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</si>
  <si>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</si>
  <si>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</si>
  <si>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</si>
  <si>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</si>
  <si>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</si>
  <si>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</si>
  <si>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</si>
  <si>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AMAZON,AMAZONDS,BLK01,CSNSTORES,MACY02,OVERSTOCK01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</si>
  <si>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</si>
  <si>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</si>
  <si>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</si>
  <si>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</si>
  <si>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</si>
  <si>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</si>
  <si>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</si>
  <si>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</si>
  <si>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</si>
  <si>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</si>
  <si>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</si>
  <si>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Yes</t>
  </si>
  <si>
    <t>12/3/2019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</si>
  <si>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</si>
  <si>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</si>
  <si>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</si>
  <si>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</si>
  <si>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</si>
  <si>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</si>
  <si>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</si>
  <si>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</si>
  <si>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</si>
  <si>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MPS10-258</t>
  </si>
  <si>
    <t>AMAZON,BLK01,CSNSTORES,JCPENNEY01,KOHLDSN,MACY02,OLLIIX,OVERSTOCK01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</si>
  <si>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</si>
  <si>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</si>
  <si>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</si>
  <si>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</si>
  <si>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</si>
  <si>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</si>
  <si>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</si>
  <si>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1/24/2022</t>
  </si>
  <si>
    <t>11/6/2017</t>
  </si>
  <si>
    <t>5/18/2020</t>
  </si>
  <si>
    <t>8/20/2024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</si>
  <si>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</si>
  <si>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</si>
  <si>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</si>
  <si>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</si>
  <si>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</si>
  <si>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</si>
  <si>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</si>
  <si>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</si>
  <si>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</si>
  <si>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AMAZON,CSNSTORES,HDDS,JCPENNEY01,MACY02,NRTPORT,OVERSTOCK01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</si>
  <si>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</si>
  <si>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</si>
  <si>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</si>
  <si>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</si>
  <si>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</si>
  <si>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</si>
  <si>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</si>
  <si>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</si>
  <si>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</si>
  <si>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</si>
  <si>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4/22/2022</t>
  </si>
  <si>
    <t>5/3/2022</t>
  </si>
  <si>
    <t>1/12/2023</t>
  </si>
  <si>
    <t>11/4/2021</t>
  </si>
  <si>
    <t>7/13/2023</t>
  </si>
  <si>
    <t>MPS10-485</t>
  </si>
  <si>
    <t>9 Piece Geometric Oversized Jacquard Comforter Set</t>
  </si>
  <si>
    <t>AMAZON,BLK01,CSNSTORES,KOHLDSN,MACY02,OLLIIX,OVERSTOCK01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</si>
  <si>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</si>
  <si>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</si>
  <si>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</si>
  <si>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</si>
  <si>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</si>
  <si>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</si>
  <si>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</si>
  <si>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</si>
  <si>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</si>
  <si>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MPS10-312</t>
  </si>
  <si>
    <t>Farmhouse</t>
  </si>
  <si>
    <t>B</t>
  </si>
  <si>
    <t>PF003303</t>
  </si>
  <si>
    <t>Cottage/Country|Transitional</t>
  </si>
  <si>
    <t>9/3/2017</t>
  </si>
  <si>
    <t>AMAZON,MACY02,OLLIIX,OVERSTOCK01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</si>
  <si>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</si>
  <si>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</si>
  <si>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</si>
  <si>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</si>
  <si>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</si>
  <si>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</si>
  <si>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</si>
  <si>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</si>
  <si>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</si>
  <si>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5/10/2019</t>
  </si>
  <si>
    <t>2/10/2020</t>
  </si>
  <si>
    <t>9/21/2021</t>
  </si>
  <si>
    <t>8/26/2020</t>
  </si>
  <si>
    <t>3/2/2021</t>
  </si>
  <si>
    <t>6/23/2021</t>
  </si>
  <si>
    <t>11/2/2018</t>
  </si>
  <si>
    <t>1/19/2021</t>
  </si>
  <si>
    <t>5/8/2017</t>
  </si>
  <si>
    <t>1/2/2019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</si>
  <si>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</si>
  <si>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</si>
  <si>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</si>
  <si>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</si>
  <si>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</si>
  <si>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</si>
  <si>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</si>
  <si>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AMAZON,CSNSTORES,OLLIIX,OVERSTOCK01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</si>
  <si>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</si>
  <si>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</si>
  <si>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</si>
  <si>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</si>
  <si>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</si>
  <si>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</si>
  <si>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</si>
  <si>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6/4/2024</t>
  </si>
  <si>
    <t>3/19/2019</t>
  </si>
  <si>
    <t>8/18/2023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</si>
  <si>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</si>
  <si>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</si>
  <si>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</si>
  <si>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</si>
  <si>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</si>
  <si>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</si>
  <si>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</si>
  <si>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3/12/2025</t>
  </si>
  <si>
    <t>AMAZON,AMAZONDS,ASHFURNDS,MACY02,OLLIIX,OVERSTOCK01</t>
  </si>
  <si>
    <t>2/9/2018</t>
  </si>
  <si>
    <t>5/14/2018</t>
  </si>
  <si>
    <t>6/24/2019</t>
  </si>
  <si>
    <t>6/21/2022</t>
  </si>
  <si>
    <t>9/17/2019</t>
  </si>
  <si>
    <t>11/29/2021</t>
  </si>
  <si>
    <t>3/8/2021</t>
  </si>
  <si>
    <t>11/6/2024</t>
  </si>
  <si>
    <t>8/19/2019</t>
  </si>
  <si>
    <t>12/30/2019</t>
  </si>
  <si>
    <t>10/9/2018</t>
  </si>
  <si>
    <t>6/3/2020</t>
  </si>
  <si>
    <t>7/11/2019</t>
  </si>
  <si>
    <t>MPS10-311</t>
  </si>
  <si>
    <t>AMAZON,AMAZONDS,ASHFURNDS,BLK01,CSNSTORES,JCPENNEY01,MACY02,NRTPORT,OLLIIX,OVERSTOCK01</t>
  </si>
  <si>
    <t>2/15/2018</t>
  </si>
  <si>
    <t>4/26/2018</t>
  </si>
  <si>
    <t>5/23/2019</t>
  </si>
  <si>
    <t>1/23/2019</t>
  </si>
  <si>
    <t>7/14/2022</t>
  </si>
  <si>
    <t>4/8/2019</t>
  </si>
  <si>
    <t>10/21/2019</t>
  </si>
  <si>
    <t>11/24/2021</t>
  </si>
  <si>
    <t>11/26/2020</t>
  </si>
  <si>
    <t>3/20/2024</t>
  </si>
  <si>
    <t>5/21/2020</t>
  </si>
  <si>
    <t>1/10/2018</t>
  </si>
  <si>
    <t>10/9/2019</t>
  </si>
  <si>
    <t>9/21/2022</t>
  </si>
  <si>
    <t>12/26/2023</t>
  </si>
  <si>
    <t>6/26/2019</t>
  </si>
  <si>
    <t>7/17/2020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</si>
  <si>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</si>
  <si>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</si>
  <si>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</si>
  <si>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</si>
  <si>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</si>
  <si>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</si>
  <si>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</si>
  <si>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</si>
  <si>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</si>
  <si>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</si>
  <si>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</si>
  <si>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</si>
  <si>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</si>
  <si>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</si>
  <si>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</si>
  <si>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</si>
  <si>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</si>
  <si>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8/24/2016</t>
  </si>
  <si>
    <t>1/24/2019</t>
  </si>
  <si>
    <t>12/15/2020</t>
  </si>
  <si>
    <t>6/3/2021</t>
  </si>
  <si>
    <t>7/20/2019</t>
  </si>
  <si>
    <t>9/8/2023</t>
  </si>
  <si>
    <t>MPS10-208</t>
  </si>
  <si>
    <t>3/6/2025</t>
  </si>
  <si>
    <t>BLK01,CSNSTORES,KOHLDSN,MACY02,OVERSTOCK01</t>
  </si>
  <si>
    <t>9/18/2017</t>
  </si>
  <si>
    <t>5/26/2019</t>
  </si>
  <si>
    <t>9/28/2017</t>
  </si>
  <si>
    <t>8/22/2022</t>
  </si>
  <si>
    <t>10/24/2019</t>
  </si>
  <si>
    <t>9/26/2017</t>
  </si>
  <si>
    <t>5/19/2020</t>
  </si>
  <si>
    <t>6/25/2021</t>
  </si>
  <si>
    <t>8/1/2019</t>
  </si>
  <si>
    <t>MPS10-458</t>
  </si>
  <si>
    <t>Sanctuary</t>
  </si>
  <si>
    <t>Comforter Queen 8 Piece Set</t>
  </si>
  <si>
    <t>Taupe/Gold</t>
  </si>
  <si>
    <t>PP001476;PF005073</t>
  </si>
  <si>
    <t>3/2/2020</t>
  </si>
  <si>
    <t>6/18/2025</t>
  </si>
  <si>
    <t>KOHLDSN,MACY02,OVERSTOCK01</t>
  </si>
  <si>
    <t>7/2/2024</t>
  </si>
  <si>
    <t>5/25/2020</t>
  </si>
  <si>
    <t>6/2/2020</t>
  </si>
  <si>
    <t>7/9/2020</t>
  </si>
  <si>
    <t>9/4/2020</t>
  </si>
  <si>
    <t>5/26/2020</t>
  </si>
  <si>
    <t>9/12/2022</t>
  </si>
  <si>
    <t>10/18/2021</t>
  </si>
  <si>
    <t>6/26/2020</t>
  </si>
  <si>
    <t>7/15/2020</t>
  </si>
  <si>
    <t>MPS10-459</t>
  </si>
  <si>
    <t>Comforter King 9 Piece Set</t>
  </si>
  <si>
    <t>AMAZON,BLK01,CSNSTORES,MACY02,OLLIIX,OVERSTOCK01</t>
  </si>
  <si>
    <t>6/26/2024</t>
  </si>
  <si>
    <t>5/20/2020</t>
  </si>
  <si>
    <t>4/7/2020</t>
  </si>
  <si>
    <t>9/7/2020</t>
  </si>
  <si>
    <t>7/4/2022</t>
  </si>
  <si>
    <t>10/14/2021</t>
  </si>
  <si>
    <t>3/30/2020</t>
  </si>
  <si>
    <t>8/7/2020</t>
  </si>
  <si>
    <t>1/10/2024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</si>
  <si>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</si>
  <si>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</si>
  <si>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</si>
  <si>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</si>
  <si>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</si>
  <si>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</si>
  <si>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</si>
  <si>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12/30/2024</t>
  </si>
  <si>
    <t>10/25/2024</t>
  </si>
  <si>
    <t>6/11/2024</t>
  </si>
  <si>
    <t>MPS10-524</t>
  </si>
  <si>
    <t>King/Cal King</t>
  </si>
  <si>
    <t>10/28/2024</t>
  </si>
  <si>
    <t>7/29/2024</t>
  </si>
  <si>
    <t>6/10/2024</t>
  </si>
  <si>
    <t>MPS10-548</t>
  </si>
  <si>
    <t>Chapman</t>
  </si>
  <si>
    <t>Nuetual Ivory</t>
  </si>
  <si>
    <t>Chenille</t>
  </si>
  <si>
    <t>Other</t>
  </si>
  <si>
    <t>12/7/2024</t>
  </si>
  <si>
    <t>AMAZON,OLLIIX</t>
  </si>
  <si>
    <t>1/16/2025</t>
  </si>
  <si>
    <t>12/31/2024</t>
  </si>
  <si>
    <t>12/18/2024</t>
  </si>
  <si>
    <t>1/27/2025</t>
  </si>
  <si>
    <t>12/6/2024</t>
  </si>
  <si>
    <t>MPS10-549</t>
  </si>
  <si>
    <t>12/9/2024</t>
  </si>
  <si>
    <t>AMAZON,AMAZONDS,OLLIIX,OVERSTOCK01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</si>
  <si>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</si>
  <si>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</si>
  <si>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</si>
  <si>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</si>
  <si>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</si>
  <si>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</si>
  <si>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</si>
  <si>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AMAZON,CSNSTORES,MACY02,OLLIIX,OVERSTOCK01,TGTDVS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</si>
  <si>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</si>
  <si>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</si>
  <si>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</si>
  <si>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</si>
  <si>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</si>
  <si>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</si>
  <si>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</si>
  <si>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</si>
  <si>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10/27/2022</t>
  </si>
  <si>
    <t>4/17/2019</t>
  </si>
  <si>
    <t>3/19/2020</t>
  </si>
  <si>
    <t>12/7/2021</t>
  </si>
  <si>
    <t>12/16/2024</t>
  </si>
  <si>
    <t>9/17/2021</t>
  </si>
  <si>
    <t>6/28/2017</t>
  </si>
  <si>
    <t>5/29/2018</t>
  </si>
  <si>
    <t>12/16/2020</t>
  </si>
  <si>
    <t>5/19/2021</t>
  </si>
  <si>
    <t>6/6/2019</t>
  </si>
  <si>
    <t>11/13/2019</t>
  </si>
  <si>
    <t>MPS10-342</t>
  </si>
  <si>
    <t>AMAZON,AMERSIGNDS,OLLIIX,OVERSTOCK01</t>
  </si>
  <si>
    <t>5/10/2018</t>
  </si>
  <si>
    <t>9/19/2019</t>
  </si>
  <si>
    <t>6/5/2019</t>
  </si>
  <si>
    <t>7/15/2019</t>
  </si>
  <si>
    <t>8/29/2022</t>
  </si>
  <si>
    <t>10/14/2022</t>
  </si>
  <si>
    <t>3/12/2019</t>
  </si>
  <si>
    <t>12/13/2019</t>
  </si>
  <si>
    <t>7/27/2021</t>
  </si>
  <si>
    <t>1/16/2018</t>
  </si>
  <si>
    <t>7/6/2020</t>
  </si>
  <si>
    <t>9/25/2019</t>
  </si>
  <si>
    <t>MPS10-546</t>
  </si>
  <si>
    <t>Reed</t>
  </si>
  <si>
    <t>12/29/2024</t>
  </si>
  <si>
    <t>MPS10-547</t>
  </si>
  <si>
    <t>CSNSTORES,OLLIIX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</si>
  <si>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</si>
  <si>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</si>
  <si>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</si>
  <si>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</si>
  <si>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</si>
  <si>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</si>
  <si>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</si>
  <si>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</si>
  <si>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</si>
  <si>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</si>
  <si>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</si>
  <si>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</si>
  <si>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</si>
  <si>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</si>
  <si>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</si>
  <si>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</si>
  <si>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</si>
  <si>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</si>
  <si>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</si>
  <si>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</si>
  <si>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</si>
  <si>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</si>
  <si>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</si>
  <si>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</si>
  <si>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</si>
  <si>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</si>
  <si>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</si>
  <si>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</si>
  <si>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</si>
  <si>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</si>
  <si>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</si>
  <si>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</si>
  <si>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</si>
  <si>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</si>
  <si>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</si>
  <si>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</si>
  <si>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</si>
  <si>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</si>
  <si>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</si>
  <si>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</si>
  <si>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</si>
  <si>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</si>
  <si>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</si>
  <si>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</si>
  <si>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</si>
  <si>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</si>
  <si>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</si>
  <si>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</si>
  <si>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BLK01,CSNSTORES,OLLIIX,OVERSTOCK01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</si>
  <si>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</si>
  <si>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</si>
  <si>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</si>
  <si>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</si>
  <si>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</si>
  <si>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</si>
  <si>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</si>
  <si>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MPS10-493</t>
  </si>
  <si>
    <t>Carolyn</t>
  </si>
  <si>
    <t>9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</si>
  <si>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</si>
  <si>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</si>
  <si>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</si>
  <si>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</si>
  <si>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</si>
  <si>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</si>
  <si>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</si>
  <si>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</si>
  <si>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7/30/2022</t>
  </si>
  <si>
    <t>10/18/2022</t>
  </si>
  <si>
    <t>8/2/2023</t>
  </si>
  <si>
    <t>11/26/2022</t>
  </si>
  <si>
    <t>9/14/2022</t>
  </si>
  <si>
    <t>9/28/2022</t>
  </si>
  <si>
    <t>9/20/2022</t>
  </si>
  <si>
    <t>4/7/2023</t>
  </si>
  <si>
    <t>MPS10-596</t>
  </si>
  <si>
    <t>Cirque</t>
  </si>
  <si>
    <t>Jacquard Oversized Duvet Style Comforter Set</t>
  </si>
  <si>
    <t>Gold</t>
  </si>
  <si>
    <t>Polyester</t>
  </si>
  <si>
    <t>3/17/2025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</si>
  <si>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</si>
  <si>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</si>
  <si>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</si>
  <si>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</si>
  <si>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</si>
  <si>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</si>
  <si>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</si>
  <si>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</si>
  <si>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</si>
  <si>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</si>
  <si>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</si>
  <si>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</si>
  <si>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</si>
  <si>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</si>
  <si>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</si>
  <si>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</si>
  <si>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</si>
  <si>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</si>
  <si>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</si>
  <si>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</si>
  <si>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</si>
  <si>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</si>
  <si>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</si>
  <si>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BLK01,OVERSTOCK01</t>
  </si>
  <si>
    <t>7/12/2019</t>
  </si>
  <si>
    <t>4/4/2019</t>
  </si>
  <si>
    <t>2/12/2020</t>
  </si>
  <si>
    <t>5/24/2019</t>
  </si>
  <si>
    <t>7/9/2019</t>
  </si>
  <si>
    <t>8/7/2019</t>
  </si>
  <si>
    <t>12/5/2022</t>
  </si>
  <si>
    <t>11/18/2020</t>
  </si>
  <si>
    <t>12/20/2020</t>
  </si>
  <si>
    <t>10/7/2019</t>
  </si>
  <si>
    <t>3/12/2023</t>
  </si>
  <si>
    <t>6/22/2020</t>
  </si>
  <si>
    <t>3/29/2019</t>
  </si>
  <si>
    <t>2/9/2021</t>
  </si>
  <si>
    <t>MPS10-411</t>
  </si>
  <si>
    <t>Faux Linen Oversized Comforter Set</t>
  </si>
  <si>
    <t>Inactive</t>
  </si>
  <si>
    <t>Glam/Luxury|Global Inspired</t>
  </si>
  <si>
    <t>AMAZONDS,BLK01,CSNSTORES,JCPENNEY01,OLLIIX</t>
  </si>
  <si>
    <t>8/16/2019</t>
  </si>
  <si>
    <t>4/15/2019</t>
  </si>
  <si>
    <t>5/5/2020</t>
  </si>
  <si>
    <t>7/22/2019</t>
  </si>
  <si>
    <t>3/14/2023</t>
  </si>
  <si>
    <t>3/5/2020</t>
  </si>
  <si>
    <t>10/28/2019</t>
  </si>
  <si>
    <t>1/20/2021</t>
  </si>
  <si>
    <t>3/11/2021</t>
  </si>
  <si>
    <t>6/15/2020</t>
  </si>
  <si>
    <t>MPS10-598</t>
  </si>
  <si>
    <t>Jarvis</t>
  </si>
  <si>
    <t>Embroidery Oversized Duvet Style Comforter Set</t>
  </si>
  <si>
    <t>Black/White</t>
  </si>
  <si>
    <t>Solid</t>
  </si>
  <si>
    <t>3/16/2025</t>
  </si>
  <si>
    <t>MPS10-599</t>
  </si>
  <si>
    <t>MPS10-457</t>
  </si>
  <si>
    <t>Manor</t>
  </si>
  <si>
    <t>PP001475;PF005072</t>
  </si>
  <si>
    <t>3/3/2020</t>
  </si>
  <si>
    <t>BLK01,OLLIIX</t>
  </si>
  <si>
    <t>4/16/2020</t>
  </si>
  <si>
    <t>4/1/2020</t>
  </si>
  <si>
    <t>9/9/2020</t>
  </si>
  <si>
    <t>5/3/2020</t>
  </si>
  <si>
    <t>5/14/2020</t>
  </si>
  <si>
    <t>1/4/2022</t>
  </si>
  <si>
    <t>10/21/2021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</si>
  <si>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</si>
  <si>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</si>
  <si>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</si>
  <si>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</si>
  <si>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</si>
  <si>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</si>
  <si>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</si>
  <si>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</si>
  <si>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</si>
  <si>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</si>
  <si>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</si>
  <si>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</si>
  <si>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</si>
  <si>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</si>
  <si>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</si>
  <si>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</si>
  <si>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</si>
  <si>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</si>
  <si>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</si>
  <si>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BLK01,OLLIIX,OVERSTOCK01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</si>
  <si>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</si>
  <si>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</si>
  <si>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</si>
  <si>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</si>
  <si>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</si>
  <si>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</si>
  <si>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</si>
  <si>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</si>
  <si>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MPS10-119</t>
  </si>
  <si>
    <t>Sophia</t>
  </si>
  <si>
    <t>PF003286</t>
  </si>
  <si>
    <t>4/19/2017</t>
  </si>
  <si>
    <t>7/30/2016</t>
  </si>
  <si>
    <t>8/2/2016</t>
  </si>
  <si>
    <t>2/7/2017</t>
  </si>
  <si>
    <t>7/12/2017</t>
  </si>
  <si>
    <t>7/13/2016</t>
  </si>
  <si>
    <t>4/2/2020</t>
  </si>
  <si>
    <t>7/17/2017</t>
  </si>
  <si>
    <t>9/13/2017</t>
  </si>
  <si>
    <t>4/20/2020</t>
  </si>
  <si>
    <t>8/7/2016</t>
  </si>
  <si>
    <t>5/31/2017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</si>
  <si>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</si>
  <si>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</si>
  <si>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</si>
  <si>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</si>
  <si>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</si>
  <si>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</si>
  <si>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</si>
  <si>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JCPENNEY01,OVERSTOCK01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</si>
  <si>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</si>
  <si>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</si>
  <si>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</si>
  <si>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</si>
  <si>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</si>
  <si>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</si>
  <si>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</si>
  <si>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</si>
  <si>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3/7/2019</t>
  </si>
  <si>
    <t>6/12/2020</t>
  </si>
  <si>
    <t>1/11/2021</t>
  </si>
  <si>
    <t>8/24/2020</t>
  </si>
  <si>
    <t>4/15/2021</t>
  </si>
  <si>
    <t>6/15/2022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</si>
  <si>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</si>
  <si>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</si>
  <si>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</si>
  <si>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</si>
  <si>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</si>
  <si>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</si>
  <si>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</si>
  <si>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</si>
  <si>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</si>
  <si>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4/19/2025</t>
  </si>
  <si>
    <t>BLK01,MACY02,OLLIIX,OVERSTOCK01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</si>
  <si>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</si>
  <si>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</si>
  <si>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</si>
  <si>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</si>
  <si>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</si>
  <si>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</si>
  <si>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</si>
  <si>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</si>
  <si>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</si>
  <si>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12/16/2016</t>
  </si>
  <si>
    <t>7/29/2019</t>
  </si>
  <si>
    <t>1/16/2020</t>
  </si>
  <si>
    <t>MPS13-271</t>
  </si>
  <si>
    <t>CSNSTORES,JCPENNEY01,KIRKLANDDS,MACY02,OLLIIX,OVERSTOCK01</t>
  </si>
  <si>
    <t>11/22/2017</t>
  </si>
  <si>
    <t>1/15/2018</t>
  </si>
  <si>
    <t>11/24/2017</t>
  </si>
  <si>
    <t>4/25/2017</t>
  </si>
  <si>
    <t>11/5/2018</t>
  </si>
  <si>
    <t>2/27/2018</t>
  </si>
  <si>
    <t>1/10/2019</t>
  </si>
  <si>
    <t>3/11/2019</t>
  </si>
  <si>
    <t>10/14/2019</t>
  </si>
  <si>
    <t>7/25/2019</t>
  </si>
  <si>
    <t>1/2/2018</t>
  </si>
  <si>
    <t>7/17/2019</t>
  </si>
  <si>
    <t>9/30/2019</t>
  </si>
  <si>
    <t>MPS13-274</t>
  </si>
  <si>
    <t>PF003298;PP000712</t>
  </si>
  <si>
    <t>6/11/2025</t>
  </si>
  <si>
    <t>JCPENNEY01,OLLIIX,OVERSTOCK01</t>
  </si>
  <si>
    <t>12/29/2017</t>
  </si>
  <si>
    <t>5/15/2018</t>
  </si>
  <si>
    <t>4/26/2017</t>
  </si>
  <si>
    <t>5/21/2019</t>
  </si>
  <si>
    <t>12/18/2018</t>
  </si>
  <si>
    <t>2/3/2019</t>
  </si>
  <si>
    <t>12/6/2019</t>
  </si>
  <si>
    <t>MPS13-275</t>
  </si>
  <si>
    <t>CSNSTORES,MACY02,OLLIIX,OVERSTOCK01</t>
  </si>
  <si>
    <t>12/19/2017</t>
  </si>
  <si>
    <t>5/28/2019</t>
  </si>
  <si>
    <t>3/13/2018</t>
  </si>
  <si>
    <t>2/7/2019</t>
  </si>
  <si>
    <t>10/16/2019</t>
  </si>
  <si>
    <t>9/21/2020</t>
  </si>
  <si>
    <t>4/2/2019</t>
  </si>
  <si>
    <t>11/27/2024</t>
  </si>
  <si>
    <t>8/2/2019</t>
  </si>
  <si>
    <t>MPS13-272</t>
  </si>
  <si>
    <t>PF003297;PP000712</t>
  </si>
  <si>
    <t>4/7/2025</t>
  </si>
  <si>
    <t>BLK01,CSNSTORES,MACY02,OVERSTOCK01</t>
  </si>
  <si>
    <t>12/18/2017</t>
  </si>
  <si>
    <t>3/20/2018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</si>
  <si>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</si>
  <si>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</si>
  <si>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</si>
  <si>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</si>
  <si>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</si>
  <si>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</si>
  <si>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</si>
  <si>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</si>
  <si>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8/14/2019</t>
  </si>
  <si>
    <t>MPS13-273</t>
  </si>
  <si>
    <t>CSNSTORES,MACY02,OVERSTOCK01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</si>
  <si>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</si>
  <si>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</si>
  <si>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</si>
  <si>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</si>
  <si>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</si>
  <si>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</si>
  <si>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</si>
  <si>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</si>
  <si>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</si>
  <si>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</si>
  <si>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</si>
  <si>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</si>
  <si>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</si>
  <si>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</si>
  <si>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</si>
  <si>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</si>
  <si>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AMAZON,JCPENNEY01,MACY02,OVERSTOCK01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</si>
  <si>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</si>
  <si>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</si>
  <si>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</si>
  <si>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</si>
  <si>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</si>
  <si>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</si>
  <si>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</si>
  <si>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</si>
  <si>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</si>
  <si>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</si>
  <si>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</si>
  <si>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</si>
  <si>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3/14/2025</t>
  </si>
  <si>
    <t>BLK01,CSNSTORES,JCPENNEY01,KOHLDSN,MACY02,OLLIIX,OVERSTOCK01</t>
  </si>
  <si>
    <t>7/9/2023</t>
  </si>
  <si>
    <t>5/12/2023</t>
  </si>
  <si>
    <t>4/5/2023</t>
  </si>
  <si>
    <t>8/9/2023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</si>
  <si>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</si>
  <si>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</si>
  <si>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</si>
  <si>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</si>
  <si>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</si>
  <si>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</si>
  <si>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</si>
  <si>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</si>
  <si>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10/11/2016</t>
  </si>
  <si>
    <t>5/15/2017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</si>
  <si>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</si>
  <si>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</si>
  <si>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</si>
  <si>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</si>
  <si>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</si>
  <si>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</si>
  <si>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</si>
  <si>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</si>
  <si>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</si>
  <si>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10/5/2018</t>
  </si>
  <si>
    <t>8/4/2016</t>
  </si>
  <si>
    <t>12/19/2016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</si>
  <si>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</si>
  <si>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</si>
  <si>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</si>
  <si>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</si>
  <si>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</si>
  <si>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</si>
  <si>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</si>
  <si>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</si>
  <si>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</si>
  <si>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</si>
  <si>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</si>
  <si>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</si>
  <si>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5/16/2019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</si>
  <si>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</si>
  <si>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</si>
  <si>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</si>
  <si>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</si>
  <si>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</si>
  <si>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</si>
  <si>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</si>
  <si>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</si>
  <si>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</si>
  <si>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</si>
  <si>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</si>
  <si>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</si>
  <si>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</si>
  <si>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MACY02,OLLIIX,OVERSTOCK01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</si>
  <si>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</si>
  <si>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</si>
  <si>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</si>
  <si>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</si>
  <si>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</si>
  <si>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</si>
  <si>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</si>
  <si>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FB13-1033</t>
  </si>
  <si>
    <t>PF003274</t>
  </si>
  <si>
    <t>4/7/2017</t>
  </si>
  <si>
    <t>BLK01,JCPENNEY01,OVERSTOCK01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</si>
  <si>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</si>
  <si>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</si>
  <si>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</si>
  <si>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</si>
  <si>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</si>
  <si>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</si>
  <si>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</si>
  <si>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</si>
  <si>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</si>
  <si>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</si>
  <si>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</si>
  <si>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3/29/2022</t>
  </si>
  <si>
    <t>10/18/2017</t>
  </si>
  <si>
    <t>12/11/2017</t>
  </si>
  <si>
    <t>3/23/2020</t>
  </si>
  <si>
    <t>3/4/2020</t>
  </si>
  <si>
    <t>JLA13-499</t>
  </si>
  <si>
    <t>Peacock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</si>
  <si>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</si>
  <si>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</si>
  <si>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</si>
  <si>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</si>
  <si>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</si>
  <si>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</si>
  <si>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</si>
  <si>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</si>
  <si>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</si>
  <si>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</si>
  <si>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7/31/2016</t>
  </si>
  <si>
    <t>11/11/2019</t>
  </si>
  <si>
    <t>1/17/2020</t>
  </si>
  <si>
    <t>2/4/2021</t>
  </si>
  <si>
    <t>JLA13-500</t>
  </si>
  <si>
    <t>5/28/2015</t>
  </si>
  <si>
    <t>4/28/2016</t>
  </si>
  <si>
    <t>9/1/2016</t>
  </si>
  <si>
    <t>1/6/2015</t>
  </si>
  <si>
    <t>12/11/2018</t>
  </si>
  <si>
    <t>10/29/2018</t>
  </si>
  <si>
    <t>12/2/2019</t>
  </si>
  <si>
    <t>12/20/2017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</si>
  <si>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</si>
  <si>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</si>
  <si>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</si>
  <si>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</si>
  <si>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</si>
  <si>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</si>
  <si>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</si>
  <si>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</si>
  <si>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</si>
  <si>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CSNSTORES,JCPENNEY01,OVERSTOCK01</t>
  </si>
  <si>
    <t>11/29/2016</t>
  </si>
  <si>
    <t>3/13/2016</t>
  </si>
  <si>
    <t>Temp Discontinued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</si>
  <si>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</si>
  <si>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</si>
  <si>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</si>
  <si>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</si>
  <si>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</si>
  <si>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</si>
  <si>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</si>
  <si>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</si>
  <si>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</si>
  <si>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</si>
  <si>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</si>
  <si>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</si>
  <si>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</si>
  <si>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</si>
  <si>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</si>
  <si>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</si>
  <si>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JLA10-054</t>
  </si>
  <si>
    <t>9 Piece Jacquard Comforter Set</t>
  </si>
  <si>
    <t>Cottage/Country|Glam/Luxury</t>
  </si>
  <si>
    <t>AMAZON,OVERSCONSIGN,OVERSTOCK01</t>
  </si>
  <si>
    <t>5/18/2016</t>
  </si>
  <si>
    <t>1/2/2015</t>
  </si>
  <si>
    <t>10/31/2016</t>
  </si>
  <si>
    <t>9/23/2019</t>
  </si>
  <si>
    <t>7/17/2021</t>
  </si>
  <si>
    <t>1/7/2017</t>
  </si>
  <si>
    <t>2/29/2016</t>
  </si>
  <si>
    <t>1/23/2020</t>
  </si>
  <si>
    <t>10/31/2020</t>
  </si>
  <si>
    <t>12/20/2024</t>
  </si>
  <si>
    <t>11/9/2022</t>
  </si>
  <si>
    <t>JLA10-055</t>
  </si>
  <si>
    <t>10 Piece Jacquard Comforter Set</t>
  </si>
  <si>
    <t>10</t>
  </si>
  <si>
    <t>4/8/2017</t>
  </si>
  <si>
    <t>HOUZZ,JCPENNEY01</t>
  </si>
  <si>
    <t>2/8/2016</t>
  </si>
  <si>
    <t>9/21/2015</t>
  </si>
  <si>
    <t>3/10/2020</t>
  </si>
  <si>
    <t>7/13/2020</t>
  </si>
  <si>
    <t>3/11/2015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</si>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</sst>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165</v>
      </c>
      <c r="M6" s="3">
        <v>173.24</v>
      </c>
      <c r="N6" s="3">
        <v>329.99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658</v>
      </c>
      <c r="AA6" s="4">
        <f>=ROUNDDOWN(27.4166666666667,0)</f>
      </c>
      <c r="AB6" s="5">
        <v>24</v>
      </c>
      <c r="AC6" s="2" t="s">
        <v>170</v>
      </c>
      <c r="AD6" s="4">
        <v>80</v>
      </c>
      <c r="AE6" s="4">
        <v>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30</v>
      </c>
      <c r="AL6" s="2" t="s">
        <v>162</v>
      </c>
      <c r="AM6" s="4"/>
      <c r="AN6" s="4"/>
      <c r="AO6" s="7">
        <v>1</v>
      </c>
      <c r="AP6" s="4">
        <v>59</v>
      </c>
      <c r="AQ6" s="8">
        <v>10429</v>
      </c>
      <c r="AR6" s="4">
        <v>40</v>
      </c>
      <c r="AS6" s="8">
        <v>7329.12</v>
      </c>
      <c r="AT6" s="7">
        <v>0.475</v>
      </c>
      <c r="AU6" s="7">
        <v>0.423</v>
      </c>
      <c r="AV6" s="4">
        <v>140</v>
      </c>
      <c r="AW6" s="8">
        <v>27301.23</v>
      </c>
      <c r="AX6" s="4">
        <v>123</v>
      </c>
      <c r="AY6" s="8">
        <v>25087.39</v>
      </c>
      <c r="AZ6" s="7">
        <v>0.1382</v>
      </c>
      <c r="BA6" s="7">
        <v>0.0882</v>
      </c>
      <c r="BB6" s="7">
        <v>0.382</v>
      </c>
      <c r="BC6" s="4">
        <v>342</v>
      </c>
      <c r="BD6" s="8">
        <v>67811.9</v>
      </c>
      <c r="BE6" s="4">
        <v>220</v>
      </c>
      <c r="BF6" s="8">
        <v>44916.18</v>
      </c>
      <c r="BG6" s="7">
        <v>0.5545</v>
      </c>
      <c r="BH6" s="7">
        <v>0.5097</v>
      </c>
      <c r="BI6" s="7">
        <v>0.4026</v>
      </c>
      <c r="BJ6" s="4">
        <v>59</v>
      </c>
      <c r="BK6" s="8">
        <v>10429</v>
      </c>
      <c r="BL6" s="2" t="s">
        <v>171</v>
      </c>
      <c r="BM6" s="7">
        <v>1</v>
      </c>
      <c r="BN6" s="7">
        <v>1</v>
      </c>
      <c r="BO6" s="4">
        <v>20</v>
      </c>
      <c r="BP6" s="8">
        <v>3795</v>
      </c>
      <c r="BQ6" s="4">
        <v>2</v>
      </c>
      <c r="BR6" s="8">
        <v>379.5</v>
      </c>
      <c r="BS6" s="7">
        <v>9</v>
      </c>
      <c r="BT6" s="7">
        <v>9</v>
      </c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>
        <v>30</v>
      </c>
      <c r="CB6" s="8">
        <v>4953.37</v>
      </c>
      <c r="CC6" s="4">
        <v>6</v>
      </c>
      <c r="CD6" s="8">
        <v>1034.51</v>
      </c>
      <c r="CE6" s="7">
        <v>4</v>
      </c>
      <c r="CF6" s="7">
        <v>3.7881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6</v>
      </c>
      <c r="CN6" s="8">
        <v>1117.56</v>
      </c>
      <c r="CO6" s="4">
        <v>24</v>
      </c>
      <c r="CP6" s="8">
        <v>4470.24</v>
      </c>
      <c r="CQ6" s="7">
        <v>-0.75</v>
      </c>
      <c r="CR6" s="7">
        <v>-0.75</v>
      </c>
      <c r="CS6" s="2" t="s">
        <v>172</v>
      </c>
      <c r="CT6" s="2" t="s">
        <v>159</v>
      </c>
      <c r="CU6" s="2" t="s">
        <v>175</v>
      </c>
      <c r="CV6" s="2" t="s">
        <v>177</v>
      </c>
      <c r="CW6" s="2" t="s">
        <v>174</v>
      </c>
      <c r="CX6" s="2" t="s">
        <v>162</v>
      </c>
      <c r="CY6" s="4"/>
      <c r="CZ6" s="8"/>
      <c r="DA6" s="4">
        <v>3</v>
      </c>
      <c r="DB6" s="8">
        <v>519.72</v>
      </c>
      <c r="DC6" s="7">
        <v>-1</v>
      </c>
      <c r="DD6" s="7">
        <v>-1</v>
      </c>
      <c r="DE6" s="2" t="s">
        <v>172</v>
      </c>
      <c r="DF6" s="2" t="s">
        <v>159</v>
      </c>
      <c r="DG6" s="2" t="s">
        <v>178</v>
      </c>
      <c r="DH6" s="2" t="s">
        <v>179</v>
      </c>
      <c r="DI6" s="2" t="s">
        <v>174</v>
      </c>
      <c r="DJ6" s="2" t="s">
        <v>162</v>
      </c>
      <c r="DK6" s="4">
        <v>2</v>
      </c>
      <c r="DL6" s="8">
        <v>381.16</v>
      </c>
      <c r="DM6" s="4"/>
      <c r="DN6" s="8"/>
      <c r="DO6" s="7"/>
      <c r="DP6" s="7"/>
      <c r="DQ6" s="2" t="s">
        <v>172</v>
      </c>
      <c r="DR6" s="2" t="s">
        <v>159</v>
      </c>
      <c r="DS6" s="2" t="s">
        <v>180</v>
      </c>
      <c r="DT6" s="2" t="s">
        <v>181</v>
      </c>
      <c r="DU6" s="2" t="s">
        <v>174</v>
      </c>
      <c r="DV6" s="2" t="s">
        <v>162</v>
      </c>
      <c r="DW6" s="4"/>
      <c r="DX6" s="8"/>
      <c r="DY6" s="4"/>
      <c r="DZ6" s="8"/>
      <c r="EA6" s="7"/>
      <c r="EB6" s="7"/>
      <c r="EC6" s="2" t="s">
        <v>172</v>
      </c>
      <c r="ED6" s="2" t="s">
        <v>159</v>
      </c>
      <c r="EE6" s="2" t="s">
        <v>177</v>
      </c>
      <c r="EF6" s="2" t="s">
        <v>182</v>
      </c>
      <c r="EG6" s="2" t="s">
        <v>174</v>
      </c>
      <c r="EH6" s="2" t="s">
        <v>162</v>
      </c>
      <c r="EI6" s="4">
        <v>1</v>
      </c>
      <c r="EJ6" s="8">
        <v>181.91</v>
      </c>
      <c r="EK6" s="4"/>
      <c r="EL6" s="8"/>
      <c r="EM6" s="7"/>
      <c r="EN6" s="7"/>
      <c r="EO6" s="2" t="s">
        <v>172</v>
      </c>
      <c r="EP6" s="2" t="s">
        <v>159</v>
      </c>
      <c r="EQ6" s="2" t="s">
        <v>183</v>
      </c>
      <c r="ER6" s="2" t="s">
        <v>184</v>
      </c>
      <c r="ES6" s="2" t="s">
        <v>174</v>
      </c>
      <c r="ET6" s="2" t="s">
        <v>162</v>
      </c>
      <c r="EU6" s="4"/>
      <c r="EV6" s="8"/>
      <c r="EW6" s="4">
        <v>3</v>
      </c>
      <c r="EX6" s="8">
        <v>561.33</v>
      </c>
      <c r="EY6" s="7">
        <v>-1</v>
      </c>
      <c r="EZ6" s="7">
        <v>-1</v>
      </c>
      <c r="FA6" s="2" t="s">
        <v>172</v>
      </c>
      <c r="FB6" s="2" t="s">
        <v>159</v>
      </c>
      <c r="FC6" s="2" t="s">
        <v>185</v>
      </c>
      <c r="FD6" s="2" t="s">
        <v>186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187</v>
      </c>
      <c r="FN6" s="2" t="s">
        <v>159</v>
      </c>
      <c r="FO6" s="2" t="s">
        <v>162</v>
      </c>
      <c r="FP6" s="2" t="s">
        <v>162</v>
      </c>
      <c r="FQ6" s="2" t="s">
        <v>174</v>
      </c>
      <c r="FR6" s="2" t="s">
        <v>162</v>
      </c>
      <c r="FS6" s="4"/>
      <c r="FT6" s="8"/>
      <c r="FU6" s="4">
        <v>2</v>
      </c>
      <c r="FV6" s="8">
        <v>363.82</v>
      </c>
      <c r="FW6" s="7">
        <v>-1</v>
      </c>
      <c r="FX6" s="7">
        <v>-1</v>
      </c>
      <c r="FY6" s="2" t="s">
        <v>172</v>
      </c>
      <c r="FZ6" s="2" t="s">
        <v>159</v>
      </c>
      <c r="GA6" s="2" t="s">
        <v>188</v>
      </c>
      <c r="GB6" s="2" t="s">
        <v>189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187</v>
      </c>
      <c r="GL6" s="2" t="s">
        <v>159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159</v>
      </c>
      <c r="GY6" s="2" t="s">
        <v>190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191</v>
      </c>
      <c r="HJ6" s="2" t="s">
        <v>159</v>
      </c>
      <c r="HK6" s="2" t="s">
        <v>192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187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187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162</v>
      </c>
      <c r="JF6" s="2" t="s">
        <v>162</v>
      </c>
      <c r="JG6" s="2" t="s">
        <v>162</v>
      </c>
      <c r="JH6" s="2" t="s">
        <v>162</v>
      </c>
      <c r="JI6" s="2" t="s">
        <v>162</v>
      </c>
      <c r="JJ6" s="2" t="s">
        <v>162</v>
      </c>
      <c r="JK6" s="4"/>
      <c r="JL6" s="8"/>
      <c r="JM6" s="4"/>
      <c r="JN6" s="8"/>
      <c r="JO6" s="7"/>
      <c r="JP6" s="7"/>
      <c r="JQ6" s="2" t="s">
        <v>187</v>
      </c>
      <c r="JR6" s="2" t="s">
        <v>159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193</v>
      </c>
      <c r="KD6" s="2" t="s">
        <v>159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172</v>
      </c>
      <c r="KP6" s="2" t="s">
        <v>159</v>
      </c>
      <c r="KQ6" s="2" t="s">
        <v>175</v>
      </c>
      <c r="KR6" s="2" t="s">
        <v>194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187</v>
      </c>
      <c r="LB6" s="2" t="s">
        <v>159</v>
      </c>
      <c r="LC6" s="2" t="s">
        <v>162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187</v>
      </c>
      <c r="LN6" s="2" t="s">
        <v>195</v>
      </c>
      <c r="LO6" s="2" t="s">
        <v>162</v>
      </c>
      <c r="LP6" s="2" t="s">
        <v>162</v>
      </c>
      <c r="LQ6" s="2" t="s">
        <v>174</v>
      </c>
      <c r="LR6" s="2" t="s">
        <v>162</v>
      </c>
      <c r="LS6" s="4"/>
      <c r="LT6" s="8"/>
      <c r="LU6" s="4"/>
      <c r="LV6" s="8"/>
      <c r="LW6" s="7"/>
      <c r="LX6" s="7"/>
      <c r="LY6" s="2" t="s">
        <v>196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187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197</v>
      </c>
      <c r="MX6" s="2" t="s">
        <v>195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172</v>
      </c>
      <c r="NV6" s="2" t="s">
        <v>159</v>
      </c>
      <c r="NW6" s="2" t="s">
        <v>198</v>
      </c>
      <c r="NX6" s="2" t="s">
        <v>199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187</v>
      </c>
      <c r="OH6" s="2" t="s">
        <v>195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193</v>
      </c>
      <c r="OT6" s="2" t="s">
        <v>159</v>
      </c>
      <c r="OU6" s="2" t="s">
        <v>162</v>
      </c>
      <c r="OV6" s="2" t="s">
        <v>162</v>
      </c>
      <c r="OW6" s="2" t="s">
        <v>174</v>
      </c>
      <c r="OX6" s="2" t="s">
        <v>162</v>
      </c>
      <c r="OY6" s="4"/>
      <c r="OZ6" s="8"/>
      <c r="PA6" s="4"/>
      <c r="PB6" s="8"/>
      <c r="PC6" s="7"/>
      <c r="PD6" s="7"/>
      <c r="PE6" s="2" t="s">
        <v>197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172</v>
      </c>
      <c r="PR6" s="2" t="s">
        <v>195</v>
      </c>
      <c r="PS6" s="2" t="s">
        <v>183</v>
      </c>
      <c r="PT6" s="2" t="s">
        <v>200</v>
      </c>
      <c r="PU6" s="2" t="s">
        <v>174</v>
      </c>
      <c r="PV6" s="2" t="s">
        <v>162</v>
      </c>
      <c r="PW6" s="4">
        <v>433</v>
      </c>
      <c r="PX6" s="4">
        <v>3</v>
      </c>
      <c r="PY6" s="4"/>
      <c r="PZ6" s="4">
        <v>222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80</v>
      </c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201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202</v>
      </c>
      <c r="K7" s="2" t="s">
        <v>158</v>
      </c>
      <c r="L7" s="3">
        <v>190</v>
      </c>
      <c r="M7" s="3">
        <v>199.49</v>
      </c>
      <c r="N7" s="3">
        <v>379.99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203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772</v>
      </c>
      <c r="AA7" s="4">
        <f>=ROUNDDOWN(19.7948717948718,0)</f>
      </c>
      <c r="AB7" s="5">
        <v>39</v>
      </c>
      <c r="AC7" s="2" t="s">
        <v>170</v>
      </c>
      <c r="AD7" s="4">
        <v>500</v>
      </c>
      <c r="AE7" s="4">
        <v>500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32</v>
      </c>
      <c r="AL7" s="2" t="s">
        <v>162</v>
      </c>
      <c r="AM7" s="4"/>
      <c r="AN7" s="4"/>
      <c r="AO7" s="7">
        <v>1</v>
      </c>
      <c r="AP7" s="4">
        <v>81</v>
      </c>
      <c r="AQ7" s="8">
        <v>16872.23</v>
      </c>
      <c r="AR7" s="4">
        <v>83</v>
      </c>
      <c r="AS7" s="8">
        <v>17758.27</v>
      </c>
      <c r="AT7" s="7">
        <v>-0.0241</v>
      </c>
      <c r="AU7" s="7">
        <v>-0.0499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0.618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82</v>
      </c>
      <c r="BK7" s="8">
        <v>17038.83</v>
      </c>
      <c r="BL7" s="2" t="s">
        <v>204</v>
      </c>
      <c r="BM7" s="7">
        <v>0.9878</v>
      </c>
      <c r="BN7" s="7">
        <v>0.9902</v>
      </c>
      <c r="BO7" s="4">
        <v>25</v>
      </c>
      <c r="BP7" s="8">
        <v>5462.5</v>
      </c>
      <c r="BQ7" s="4">
        <v>3</v>
      </c>
      <c r="BR7" s="8">
        <v>655.5</v>
      </c>
      <c r="BS7" s="7">
        <v>7.3333</v>
      </c>
      <c r="BT7" s="7">
        <v>7.3333</v>
      </c>
      <c r="BU7" s="2" t="s">
        <v>172</v>
      </c>
      <c r="BV7" s="2" t="s">
        <v>159</v>
      </c>
      <c r="BW7" s="2" t="s">
        <v>162</v>
      </c>
      <c r="BX7" s="2" t="s">
        <v>173</v>
      </c>
      <c r="BY7" s="2" t="s">
        <v>174</v>
      </c>
      <c r="BZ7" s="2" t="s">
        <v>162</v>
      </c>
      <c r="CA7" s="4">
        <v>32</v>
      </c>
      <c r="CB7" s="8">
        <v>6218.63</v>
      </c>
      <c r="CC7" s="4">
        <v>16</v>
      </c>
      <c r="CD7" s="8">
        <v>3252.5</v>
      </c>
      <c r="CE7" s="7">
        <v>1</v>
      </c>
      <c r="CF7" s="7">
        <v>0.912</v>
      </c>
      <c r="CG7" s="2" t="s">
        <v>172</v>
      </c>
      <c r="CH7" s="2" t="s">
        <v>159</v>
      </c>
      <c r="CI7" s="2" t="s">
        <v>175</v>
      </c>
      <c r="CJ7" s="2" t="s">
        <v>205</v>
      </c>
      <c r="CK7" s="2" t="s">
        <v>174</v>
      </c>
      <c r="CL7" s="2" t="s">
        <v>162</v>
      </c>
      <c r="CM7" s="4">
        <v>17</v>
      </c>
      <c r="CN7" s="8">
        <v>3694.1</v>
      </c>
      <c r="CO7" s="4">
        <v>54</v>
      </c>
      <c r="CP7" s="8">
        <v>11734.2</v>
      </c>
      <c r="CQ7" s="7">
        <v>-0.6852</v>
      </c>
      <c r="CR7" s="7">
        <v>-0.6852</v>
      </c>
      <c r="CS7" s="2" t="s">
        <v>172</v>
      </c>
      <c r="CT7" s="2" t="s">
        <v>159</v>
      </c>
      <c r="CU7" s="2" t="s">
        <v>175</v>
      </c>
      <c r="CV7" s="2" t="s">
        <v>206</v>
      </c>
      <c r="CW7" s="2" t="s">
        <v>174</v>
      </c>
      <c r="CX7" s="2" t="s">
        <v>162</v>
      </c>
      <c r="CY7" s="4">
        <v>2</v>
      </c>
      <c r="CZ7" s="8">
        <v>424.92</v>
      </c>
      <c r="DA7" s="4">
        <v>3</v>
      </c>
      <c r="DB7" s="8">
        <v>624.41</v>
      </c>
      <c r="DC7" s="7">
        <v>-0.3333</v>
      </c>
      <c r="DD7" s="7">
        <v>-0.3195</v>
      </c>
      <c r="DE7" s="2" t="s">
        <v>172</v>
      </c>
      <c r="DF7" s="2" t="s">
        <v>159</v>
      </c>
      <c r="DG7" s="2" t="s">
        <v>178</v>
      </c>
      <c r="DH7" s="2" t="s">
        <v>175</v>
      </c>
      <c r="DI7" s="2" t="s">
        <v>174</v>
      </c>
      <c r="DJ7" s="2" t="s">
        <v>162</v>
      </c>
      <c r="DK7" s="4">
        <v>2</v>
      </c>
      <c r="DL7" s="8">
        <v>438.9</v>
      </c>
      <c r="DM7" s="4">
        <v>2</v>
      </c>
      <c r="DN7" s="8">
        <v>438.9</v>
      </c>
      <c r="DO7" s="7"/>
      <c r="DP7" s="7"/>
      <c r="DQ7" s="2" t="s">
        <v>172</v>
      </c>
      <c r="DR7" s="2" t="s">
        <v>159</v>
      </c>
      <c r="DS7" s="2" t="s">
        <v>180</v>
      </c>
      <c r="DT7" s="2" t="s">
        <v>207</v>
      </c>
      <c r="DU7" s="2" t="s">
        <v>174</v>
      </c>
      <c r="DV7" s="2" t="s">
        <v>162</v>
      </c>
      <c r="DW7" s="4">
        <v>2</v>
      </c>
      <c r="DX7" s="8">
        <v>417.72</v>
      </c>
      <c r="DY7" s="4">
        <v>1</v>
      </c>
      <c r="DZ7" s="8">
        <v>208.86</v>
      </c>
      <c r="EA7" s="7">
        <v>1</v>
      </c>
      <c r="EB7" s="7">
        <v>1</v>
      </c>
      <c r="EC7" s="2" t="s">
        <v>172</v>
      </c>
      <c r="ED7" s="2" t="s">
        <v>159</v>
      </c>
      <c r="EE7" s="2" t="s">
        <v>177</v>
      </c>
      <c r="EF7" s="2" t="s">
        <v>182</v>
      </c>
      <c r="EG7" s="2" t="s">
        <v>174</v>
      </c>
      <c r="EH7" s="2" t="s">
        <v>162</v>
      </c>
      <c r="EI7" s="4"/>
      <c r="EJ7" s="8"/>
      <c r="EK7" s="4">
        <v>1</v>
      </c>
      <c r="EL7" s="8">
        <v>209.48</v>
      </c>
      <c r="EM7" s="7">
        <v>-1</v>
      </c>
      <c r="EN7" s="7">
        <v>-1</v>
      </c>
      <c r="EO7" s="2" t="s">
        <v>172</v>
      </c>
      <c r="EP7" s="2" t="s">
        <v>159</v>
      </c>
      <c r="EQ7" s="2" t="s">
        <v>183</v>
      </c>
      <c r="ER7" s="2" t="s">
        <v>208</v>
      </c>
      <c r="ES7" s="2" t="s">
        <v>174</v>
      </c>
      <c r="ET7" s="2" t="s">
        <v>162</v>
      </c>
      <c r="EU7" s="4">
        <v>1</v>
      </c>
      <c r="EV7" s="8">
        <v>215.46</v>
      </c>
      <c r="EW7" s="4">
        <v>1</v>
      </c>
      <c r="EX7" s="8">
        <v>215.46</v>
      </c>
      <c r="EY7" s="7"/>
      <c r="EZ7" s="7"/>
      <c r="FA7" s="2" t="s">
        <v>172</v>
      </c>
      <c r="FB7" s="2" t="s">
        <v>159</v>
      </c>
      <c r="FC7" s="2" t="s">
        <v>185</v>
      </c>
      <c r="FD7" s="2" t="s">
        <v>186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187</v>
      </c>
      <c r="FN7" s="2" t="s">
        <v>159</v>
      </c>
      <c r="FO7" s="2" t="s">
        <v>162</v>
      </c>
      <c r="FP7" s="2" t="s">
        <v>162</v>
      </c>
      <c r="FQ7" s="2" t="s">
        <v>174</v>
      </c>
      <c r="FR7" s="2" t="s">
        <v>162</v>
      </c>
      <c r="FS7" s="4"/>
      <c r="FT7" s="8"/>
      <c r="FU7" s="4">
        <v>2</v>
      </c>
      <c r="FV7" s="8">
        <v>418.96</v>
      </c>
      <c r="FW7" s="7">
        <v>-1</v>
      </c>
      <c r="FX7" s="7">
        <v>-1</v>
      </c>
      <c r="FY7" s="2" t="s">
        <v>172</v>
      </c>
      <c r="FZ7" s="2" t="s">
        <v>159</v>
      </c>
      <c r="GA7" s="2" t="s">
        <v>188</v>
      </c>
      <c r="GB7" s="2" t="s">
        <v>209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187</v>
      </c>
      <c r="GL7" s="2" t="s">
        <v>159</v>
      </c>
      <c r="GM7" s="2" t="s">
        <v>162</v>
      </c>
      <c r="GN7" s="2" t="s">
        <v>162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190</v>
      </c>
      <c r="GZ7" s="2" t="s">
        <v>210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172</v>
      </c>
      <c r="HJ7" s="2" t="s">
        <v>159</v>
      </c>
      <c r="HK7" s="2" t="s">
        <v>192</v>
      </c>
      <c r="HL7" s="2" t="s">
        <v>211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187</v>
      </c>
      <c r="HV7" s="2" t="s">
        <v>159</v>
      </c>
      <c r="HW7" s="2" t="s">
        <v>162</v>
      </c>
      <c r="HX7" s="2" t="s">
        <v>162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187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162</v>
      </c>
      <c r="JF7" s="2" t="s">
        <v>162</v>
      </c>
      <c r="JG7" s="2" t="s">
        <v>162</v>
      </c>
      <c r="JH7" s="2" t="s">
        <v>162</v>
      </c>
      <c r="JI7" s="2" t="s">
        <v>162</v>
      </c>
      <c r="JJ7" s="2" t="s">
        <v>162</v>
      </c>
      <c r="JK7" s="4"/>
      <c r="JL7" s="8"/>
      <c r="JM7" s="4"/>
      <c r="JN7" s="8"/>
      <c r="JO7" s="7"/>
      <c r="JP7" s="7"/>
      <c r="JQ7" s="2" t="s">
        <v>187</v>
      </c>
      <c r="JR7" s="2" t="s">
        <v>159</v>
      </c>
      <c r="JS7" s="2" t="s">
        <v>162</v>
      </c>
      <c r="JT7" s="2" t="s">
        <v>162</v>
      </c>
      <c r="JU7" s="2" t="s">
        <v>174</v>
      </c>
      <c r="JV7" s="2" t="s">
        <v>162</v>
      </c>
      <c r="JW7" s="4"/>
      <c r="JX7" s="8"/>
      <c r="JY7" s="4"/>
      <c r="JZ7" s="8"/>
      <c r="KA7" s="7"/>
      <c r="KB7" s="7"/>
      <c r="KC7" s="2" t="s">
        <v>193</v>
      </c>
      <c r="KD7" s="2" t="s">
        <v>159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172</v>
      </c>
      <c r="KP7" s="2" t="s">
        <v>159</v>
      </c>
      <c r="KQ7" s="2" t="s">
        <v>175</v>
      </c>
      <c r="KR7" s="2" t="s">
        <v>175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187</v>
      </c>
      <c r="LB7" s="2" t="s">
        <v>159</v>
      </c>
      <c r="LC7" s="2" t="s">
        <v>162</v>
      </c>
      <c r="LD7" s="2" t="s">
        <v>162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187</v>
      </c>
      <c r="LN7" s="2" t="s">
        <v>195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196</v>
      </c>
      <c r="LZ7" s="2" t="s">
        <v>159</v>
      </c>
      <c r="MA7" s="2" t="s">
        <v>162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187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197</v>
      </c>
      <c r="MX7" s="2" t="s">
        <v>195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172</v>
      </c>
      <c r="NV7" s="2" t="s">
        <v>159</v>
      </c>
      <c r="NW7" s="2" t="s">
        <v>198</v>
      </c>
      <c r="NX7" s="2" t="s">
        <v>212</v>
      </c>
      <c r="NY7" s="2" t="s">
        <v>174</v>
      </c>
      <c r="NZ7" s="2" t="s">
        <v>162</v>
      </c>
      <c r="OA7" s="4"/>
      <c r="OB7" s="8"/>
      <c r="OC7" s="4"/>
      <c r="OD7" s="8"/>
      <c r="OE7" s="7"/>
      <c r="OF7" s="7"/>
      <c r="OG7" s="2" t="s">
        <v>187</v>
      </c>
      <c r="OH7" s="2" t="s">
        <v>195</v>
      </c>
      <c r="OI7" s="2" t="s">
        <v>162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193</v>
      </c>
      <c r="OT7" s="2" t="s">
        <v>159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197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195</v>
      </c>
      <c r="PS7" s="2" t="s">
        <v>183</v>
      </c>
      <c r="PT7" s="2" t="s">
        <v>162</v>
      </c>
      <c r="PU7" s="2" t="s">
        <v>174</v>
      </c>
      <c r="PV7" s="2" t="s">
        <v>162</v>
      </c>
      <c r="PW7" s="4">
        <v>579</v>
      </c>
      <c r="PX7" s="4">
        <v>2</v>
      </c>
      <c r="PY7" s="4"/>
      <c r="PZ7" s="4">
        <v>191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500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</row>
    <row r="8">
      <c r="A8" s="2" t="s">
        <v>213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214</v>
      </c>
      <c r="L8" s="3">
        <v>165</v>
      </c>
      <c r="M8" s="3">
        <v>173.24</v>
      </c>
      <c r="N8" s="3">
        <v>329.99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215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216</v>
      </c>
      <c r="Z8" s="4">
        <v>733</v>
      </c>
      <c r="AA8" s="4">
        <f>=ROUNDDOWN(17.452380952381,0)</f>
      </c>
      <c r="AB8" s="5">
        <v>42</v>
      </c>
      <c r="AC8" s="2" t="s">
        <v>170</v>
      </c>
      <c r="AD8" s="4">
        <v>500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66</v>
      </c>
      <c r="AQ8" s="8">
        <v>12245.54</v>
      </c>
      <c r="AR8" s="4">
        <v>43</v>
      </c>
      <c r="AS8" s="8">
        <v>8094.26</v>
      </c>
      <c r="AT8" s="7">
        <v>0.5349</v>
      </c>
      <c r="AU8" s="7">
        <v>0.5129</v>
      </c>
      <c r="AV8" s="4">
        <v>136</v>
      </c>
      <c r="AW8" s="8">
        <v>26939.37</v>
      </c>
      <c r="AX8" s="4">
        <v>97</v>
      </c>
      <c r="AY8" s="8">
        <v>19828.79</v>
      </c>
      <c r="AZ8" s="7">
        <v>0.4021</v>
      </c>
      <c r="BA8" s="7">
        <v>0.3586</v>
      </c>
      <c r="BB8" s="7">
        <v>0.4546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0.3973</v>
      </c>
      <c r="BJ8" s="4">
        <v>67</v>
      </c>
      <c r="BK8" s="8">
        <v>12386.66</v>
      </c>
      <c r="BL8" s="2" t="s">
        <v>217</v>
      </c>
      <c r="BM8" s="7">
        <v>0.9851</v>
      </c>
      <c r="BN8" s="7">
        <v>0.9886</v>
      </c>
      <c r="BO8" s="4">
        <v>31</v>
      </c>
      <c r="BP8" s="8">
        <v>5882.25</v>
      </c>
      <c r="BQ8" s="4"/>
      <c r="BR8" s="8"/>
      <c r="BS8" s="7"/>
      <c r="BT8" s="7"/>
      <c r="BU8" s="2" t="s">
        <v>172</v>
      </c>
      <c r="BV8" s="2" t="s">
        <v>159</v>
      </c>
      <c r="BW8" s="2" t="s">
        <v>162</v>
      </c>
      <c r="BX8" s="2" t="s">
        <v>218</v>
      </c>
      <c r="BY8" s="2" t="s">
        <v>174</v>
      </c>
      <c r="BZ8" s="2" t="s">
        <v>162</v>
      </c>
      <c r="CA8" s="4">
        <v>13</v>
      </c>
      <c r="CB8" s="8">
        <v>2261.89</v>
      </c>
      <c r="CC8" s="4"/>
      <c r="CD8" s="8"/>
      <c r="CE8" s="7"/>
      <c r="CF8" s="7"/>
      <c r="CG8" s="2" t="s">
        <v>172</v>
      </c>
      <c r="CH8" s="2" t="s">
        <v>159</v>
      </c>
      <c r="CI8" s="2" t="s">
        <v>219</v>
      </c>
      <c r="CJ8" s="2" t="s">
        <v>220</v>
      </c>
      <c r="CK8" s="2" t="s">
        <v>174</v>
      </c>
      <c r="CL8" s="2" t="s">
        <v>162</v>
      </c>
      <c r="CM8" s="4">
        <v>17</v>
      </c>
      <c r="CN8" s="8">
        <v>3166.42</v>
      </c>
      <c r="CO8" s="4">
        <v>38</v>
      </c>
      <c r="CP8" s="8">
        <v>7077.88</v>
      </c>
      <c r="CQ8" s="7">
        <v>-0.5526</v>
      </c>
      <c r="CR8" s="7">
        <v>-0.5526</v>
      </c>
      <c r="CS8" s="2" t="s">
        <v>172</v>
      </c>
      <c r="CT8" s="2" t="s">
        <v>159</v>
      </c>
      <c r="CU8" s="2" t="s">
        <v>219</v>
      </c>
      <c r="CV8" s="2" t="s">
        <v>221</v>
      </c>
      <c r="CW8" s="2" t="s">
        <v>174</v>
      </c>
      <c r="CX8" s="2" t="s">
        <v>162</v>
      </c>
      <c r="CY8" s="4">
        <v>1</v>
      </c>
      <c r="CZ8" s="8">
        <v>195.76</v>
      </c>
      <c r="DA8" s="4">
        <v>2</v>
      </c>
      <c r="DB8" s="8">
        <v>461.98</v>
      </c>
      <c r="DC8" s="7">
        <v>-0.5</v>
      </c>
      <c r="DD8" s="7">
        <v>-0.5763</v>
      </c>
      <c r="DE8" s="2" t="s">
        <v>172</v>
      </c>
      <c r="DF8" s="2" t="s">
        <v>159</v>
      </c>
      <c r="DG8" s="2" t="s">
        <v>216</v>
      </c>
      <c r="DH8" s="2" t="s">
        <v>222</v>
      </c>
      <c r="DI8" s="2" t="s">
        <v>174</v>
      </c>
      <c r="DJ8" s="2" t="s">
        <v>162</v>
      </c>
      <c r="DK8" s="4">
        <v>2</v>
      </c>
      <c r="DL8" s="8">
        <v>381.16</v>
      </c>
      <c r="DM8" s="4">
        <v>1</v>
      </c>
      <c r="DN8" s="8">
        <v>190.58</v>
      </c>
      <c r="DO8" s="7">
        <v>1</v>
      </c>
      <c r="DP8" s="7">
        <v>1</v>
      </c>
      <c r="DQ8" s="2" t="s">
        <v>172</v>
      </c>
      <c r="DR8" s="2" t="s">
        <v>159</v>
      </c>
      <c r="DS8" s="2" t="s">
        <v>223</v>
      </c>
      <c r="DT8" s="2" t="s">
        <v>224</v>
      </c>
      <c r="DU8" s="2" t="s">
        <v>174</v>
      </c>
      <c r="DV8" s="2" t="s">
        <v>162</v>
      </c>
      <c r="DW8" s="4">
        <v>2</v>
      </c>
      <c r="DX8" s="8">
        <v>358.06</v>
      </c>
      <c r="DY8" s="4"/>
      <c r="DZ8" s="8"/>
      <c r="EA8" s="7"/>
      <c r="EB8" s="7"/>
      <c r="EC8" s="2" t="s">
        <v>172</v>
      </c>
      <c r="ED8" s="2" t="s">
        <v>159</v>
      </c>
      <c r="EE8" s="2" t="s">
        <v>225</v>
      </c>
      <c r="EF8" s="2" t="s">
        <v>226</v>
      </c>
      <c r="EG8" s="2" t="s">
        <v>174</v>
      </c>
      <c r="EH8" s="2" t="s">
        <v>162</v>
      </c>
      <c r="EI8" s="4"/>
      <c r="EJ8" s="8"/>
      <c r="EK8" s="4">
        <v>2</v>
      </c>
      <c r="EL8" s="8">
        <v>363.82</v>
      </c>
      <c r="EM8" s="7">
        <v>-1</v>
      </c>
      <c r="EN8" s="7">
        <v>-1</v>
      </c>
      <c r="EO8" s="2" t="s">
        <v>172</v>
      </c>
      <c r="EP8" s="2" t="s">
        <v>159</v>
      </c>
      <c r="EQ8" s="2" t="s">
        <v>227</v>
      </c>
      <c r="ER8" s="2" t="s">
        <v>228</v>
      </c>
      <c r="ES8" s="2" t="s">
        <v>174</v>
      </c>
      <c r="ET8" s="2" t="s">
        <v>162</v>
      </c>
      <c r="EU8" s="4"/>
      <c r="EV8" s="8"/>
      <c r="EW8" s="4"/>
      <c r="EX8" s="8"/>
      <c r="EY8" s="7"/>
      <c r="EZ8" s="7"/>
      <c r="FA8" s="2" t="s">
        <v>172</v>
      </c>
      <c r="FB8" s="2" t="s">
        <v>159</v>
      </c>
      <c r="FC8" s="2" t="s">
        <v>229</v>
      </c>
      <c r="FD8" s="2" t="s">
        <v>230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197</v>
      </c>
      <c r="FN8" s="2" t="s">
        <v>159</v>
      </c>
      <c r="FO8" s="2" t="s">
        <v>162</v>
      </c>
      <c r="FP8" s="2" t="s">
        <v>162</v>
      </c>
      <c r="FQ8" s="2" t="s">
        <v>174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159</v>
      </c>
      <c r="GA8" s="2" t="s">
        <v>231</v>
      </c>
      <c r="GB8" s="2" t="s">
        <v>232</v>
      </c>
      <c r="GC8" s="2" t="s">
        <v>174</v>
      </c>
      <c r="GD8" s="2" t="s">
        <v>162</v>
      </c>
      <c r="GE8" s="4"/>
      <c r="GF8" s="8"/>
      <c r="GG8" s="4"/>
      <c r="GH8" s="8"/>
      <c r="GI8" s="7"/>
      <c r="GJ8" s="7"/>
      <c r="GK8" s="2" t="s">
        <v>187</v>
      </c>
      <c r="GL8" s="2" t="s">
        <v>159</v>
      </c>
      <c r="GM8" s="2" t="s">
        <v>162</v>
      </c>
      <c r="GN8" s="2" t="s">
        <v>162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190</v>
      </c>
      <c r="GZ8" s="2" t="s">
        <v>233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196</v>
      </c>
      <c r="HJ8" s="2" t="s">
        <v>159</v>
      </c>
      <c r="HK8" s="2" t="s">
        <v>162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234</v>
      </c>
      <c r="HX8" s="2" t="s">
        <v>162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187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187</v>
      </c>
      <c r="JF8" s="2" t="s">
        <v>195</v>
      </c>
      <c r="JG8" s="2" t="s">
        <v>162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187</v>
      </c>
      <c r="JR8" s="2" t="s">
        <v>159</v>
      </c>
      <c r="JS8" s="2" t="s">
        <v>162</v>
      </c>
      <c r="JT8" s="2" t="s">
        <v>162</v>
      </c>
      <c r="JU8" s="2" t="s">
        <v>174</v>
      </c>
      <c r="JV8" s="2" t="s">
        <v>162</v>
      </c>
      <c r="JW8" s="4"/>
      <c r="JX8" s="8"/>
      <c r="JY8" s="4"/>
      <c r="JZ8" s="8"/>
      <c r="KA8" s="7"/>
      <c r="KB8" s="7"/>
      <c r="KC8" s="2" t="s">
        <v>162</v>
      </c>
      <c r="KD8" s="2" t="s">
        <v>162</v>
      </c>
      <c r="KE8" s="2" t="s">
        <v>162</v>
      </c>
      <c r="KF8" s="2" t="s">
        <v>162</v>
      </c>
      <c r="KG8" s="2" t="s">
        <v>162</v>
      </c>
      <c r="KH8" s="2" t="s">
        <v>162</v>
      </c>
      <c r="KI8" s="4"/>
      <c r="KJ8" s="8"/>
      <c r="KK8" s="4"/>
      <c r="KL8" s="8"/>
      <c r="KM8" s="7"/>
      <c r="KN8" s="7"/>
      <c r="KO8" s="2" t="s">
        <v>172</v>
      </c>
      <c r="KP8" s="2" t="s">
        <v>159</v>
      </c>
      <c r="KQ8" s="2" t="s">
        <v>216</v>
      </c>
      <c r="KR8" s="2" t="s">
        <v>235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187</v>
      </c>
      <c r="LB8" s="2" t="s">
        <v>159</v>
      </c>
      <c r="LC8" s="2" t="s">
        <v>162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162</v>
      </c>
      <c r="LN8" s="2" t="s">
        <v>162</v>
      </c>
      <c r="LO8" s="2" t="s">
        <v>162</v>
      </c>
      <c r="LP8" s="2" t="s">
        <v>162</v>
      </c>
      <c r="LQ8" s="2" t="s">
        <v>162</v>
      </c>
      <c r="LR8" s="2" t="s">
        <v>162</v>
      </c>
      <c r="LS8" s="4"/>
      <c r="LT8" s="8"/>
      <c r="LU8" s="4"/>
      <c r="LV8" s="8"/>
      <c r="LW8" s="7"/>
      <c r="LX8" s="7"/>
      <c r="LY8" s="2" t="s">
        <v>196</v>
      </c>
      <c r="LZ8" s="2" t="s">
        <v>159</v>
      </c>
      <c r="MA8" s="2" t="s">
        <v>162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187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172</v>
      </c>
      <c r="MX8" s="2" t="s">
        <v>195</v>
      </c>
      <c r="MY8" s="2" t="s">
        <v>236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187</v>
      </c>
      <c r="NJ8" s="2" t="s">
        <v>159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172</v>
      </c>
      <c r="NV8" s="2" t="s">
        <v>159</v>
      </c>
      <c r="NW8" s="2" t="s">
        <v>198</v>
      </c>
      <c r="NX8" s="2" t="s">
        <v>162</v>
      </c>
      <c r="NY8" s="2" t="s">
        <v>174</v>
      </c>
      <c r="NZ8" s="2" t="s">
        <v>162</v>
      </c>
      <c r="OA8" s="4"/>
      <c r="OB8" s="8"/>
      <c r="OC8" s="4"/>
      <c r="OD8" s="8"/>
      <c r="OE8" s="7"/>
      <c r="OF8" s="7"/>
      <c r="OG8" s="2" t="s">
        <v>162</v>
      </c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4"/>
      <c r="ON8" s="8"/>
      <c r="OO8" s="4"/>
      <c r="OP8" s="8"/>
      <c r="OQ8" s="7"/>
      <c r="OR8" s="7"/>
      <c r="OS8" s="2" t="s">
        <v>193</v>
      </c>
      <c r="OT8" s="2" t="s">
        <v>159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187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187</v>
      </c>
      <c r="PR8" s="2" t="s">
        <v>195</v>
      </c>
      <c r="PS8" s="2" t="s">
        <v>162</v>
      </c>
      <c r="PT8" s="2" t="s">
        <v>162</v>
      </c>
      <c r="PU8" s="2" t="s">
        <v>174</v>
      </c>
      <c r="PV8" s="2" t="s">
        <v>162</v>
      </c>
      <c r="PW8" s="4">
        <v>732</v>
      </c>
      <c r="PX8" s="4"/>
      <c r="PY8" s="4"/>
      <c r="PZ8" s="4"/>
      <c r="QA8" s="4"/>
      <c r="QB8" s="4"/>
      <c r="QC8" s="4"/>
      <c r="QD8" s="4">
        <v>1</v>
      </c>
      <c r="QE8" s="4"/>
      <c r="QF8" s="4"/>
      <c r="QG8" s="4"/>
      <c r="QH8" s="4"/>
      <c r="QI8" s="4"/>
      <c r="QJ8" s="4"/>
      <c r="QK8" s="4"/>
      <c r="QL8" s="4"/>
      <c r="QM8" s="4">
        <v>500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237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202</v>
      </c>
      <c r="K9" s="2" t="s">
        <v>214</v>
      </c>
      <c r="L9" s="3">
        <v>190</v>
      </c>
      <c r="M9" s="3">
        <v>199.49</v>
      </c>
      <c r="N9" s="3">
        <v>379.99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215</v>
      </c>
      <c r="T9" s="2" t="s">
        <v>164</v>
      </c>
      <c r="U9" s="2" t="s">
        <v>203</v>
      </c>
      <c r="V9" s="2" t="s">
        <v>166</v>
      </c>
      <c r="W9" s="2" t="s">
        <v>238</v>
      </c>
      <c r="X9" s="2" t="s">
        <v>168</v>
      </c>
      <c r="Y9" s="2" t="s">
        <v>216</v>
      </c>
      <c r="Z9" s="4">
        <v>1098</v>
      </c>
      <c r="AA9" s="4">
        <f>=ROUNDDOWN(16.6363636363636,0)</f>
      </c>
      <c r="AB9" s="5">
        <v>66</v>
      </c>
      <c r="AC9" s="2" t="s">
        <v>170</v>
      </c>
      <c r="AD9" s="4">
        <v>660</v>
      </c>
      <c r="AE9" s="4">
        <v>970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70</v>
      </c>
      <c r="AQ9" s="8">
        <v>14693.83</v>
      </c>
      <c r="AR9" s="4">
        <v>54</v>
      </c>
      <c r="AS9" s="8">
        <v>11734.53</v>
      </c>
      <c r="AT9" s="7">
        <v>0.2963</v>
      </c>
      <c r="AU9" s="7">
        <v>0.2522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0.5454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71</v>
      </c>
      <c r="BK9" s="8">
        <v>14855.95</v>
      </c>
      <c r="BL9" s="2" t="s">
        <v>239</v>
      </c>
      <c r="BM9" s="7">
        <v>0.9859</v>
      </c>
      <c r="BN9" s="7">
        <v>0.9891</v>
      </c>
      <c r="BO9" s="4">
        <v>15</v>
      </c>
      <c r="BP9" s="8">
        <v>3277.5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240</v>
      </c>
      <c r="BY9" s="2" t="s">
        <v>174</v>
      </c>
      <c r="BZ9" s="2" t="s">
        <v>162</v>
      </c>
      <c r="CA9" s="4">
        <v>26</v>
      </c>
      <c r="CB9" s="8">
        <v>5216.26</v>
      </c>
      <c r="CC9" s="4">
        <v>1</v>
      </c>
      <c r="CD9" s="8">
        <v>204.56</v>
      </c>
      <c r="CE9" s="7">
        <v>25</v>
      </c>
      <c r="CF9" s="7">
        <v>24.4999</v>
      </c>
      <c r="CG9" s="2" t="s">
        <v>172</v>
      </c>
      <c r="CH9" s="2" t="s">
        <v>159</v>
      </c>
      <c r="CI9" s="2" t="s">
        <v>219</v>
      </c>
      <c r="CJ9" s="2" t="s">
        <v>220</v>
      </c>
      <c r="CK9" s="2" t="s">
        <v>174</v>
      </c>
      <c r="CL9" s="2" t="s">
        <v>162</v>
      </c>
      <c r="CM9" s="4">
        <v>20</v>
      </c>
      <c r="CN9" s="8">
        <v>4346</v>
      </c>
      <c r="CO9" s="4">
        <v>50</v>
      </c>
      <c r="CP9" s="8">
        <v>10865</v>
      </c>
      <c r="CQ9" s="7">
        <v>-0.6</v>
      </c>
      <c r="CR9" s="7">
        <v>-0.6</v>
      </c>
      <c r="CS9" s="2" t="s">
        <v>172</v>
      </c>
      <c r="CT9" s="2" t="s">
        <v>159</v>
      </c>
      <c r="CU9" s="2" t="s">
        <v>219</v>
      </c>
      <c r="CV9" s="2" t="s">
        <v>241</v>
      </c>
      <c r="CW9" s="2" t="s">
        <v>174</v>
      </c>
      <c r="CX9" s="2" t="s">
        <v>162</v>
      </c>
      <c r="CY9" s="4">
        <v>5</v>
      </c>
      <c r="CZ9" s="8">
        <v>997.45</v>
      </c>
      <c r="DA9" s="4">
        <v>3</v>
      </c>
      <c r="DB9" s="8">
        <v>664.97</v>
      </c>
      <c r="DC9" s="7">
        <v>0.6667</v>
      </c>
      <c r="DD9" s="7">
        <v>0.5</v>
      </c>
      <c r="DE9" s="2" t="s">
        <v>172</v>
      </c>
      <c r="DF9" s="2" t="s">
        <v>159</v>
      </c>
      <c r="DG9" s="2" t="s">
        <v>216</v>
      </c>
      <c r="DH9" s="2" t="s">
        <v>242</v>
      </c>
      <c r="DI9" s="2" t="s">
        <v>174</v>
      </c>
      <c r="DJ9" s="2" t="s">
        <v>162</v>
      </c>
      <c r="DK9" s="4">
        <v>2</v>
      </c>
      <c r="DL9" s="8">
        <v>438.9</v>
      </c>
      <c r="DM9" s="4"/>
      <c r="DN9" s="8"/>
      <c r="DO9" s="7"/>
      <c r="DP9" s="7"/>
      <c r="DQ9" s="2" t="s">
        <v>172</v>
      </c>
      <c r="DR9" s="2" t="s">
        <v>159</v>
      </c>
      <c r="DS9" s="2" t="s">
        <v>223</v>
      </c>
      <c r="DT9" s="2" t="s">
        <v>243</v>
      </c>
      <c r="DU9" s="2" t="s">
        <v>174</v>
      </c>
      <c r="DV9" s="2" t="s">
        <v>162</v>
      </c>
      <c r="DW9" s="4">
        <v>2</v>
      </c>
      <c r="DX9" s="8">
        <v>417.72</v>
      </c>
      <c r="DY9" s="4"/>
      <c r="DZ9" s="8"/>
      <c r="EA9" s="7"/>
      <c r="EB9" s="7"/>
      <c r="EC9" s="2" t="s">
        <v>172</v>
      </c>
      <c r="ED9" s="2" t="s">
        <v>159</v>
      </c>
      <c r="EE9" s="2" t="s">
        <v>225</v>
      </c>
      <c r="EF9" s="2" t="s">
        <v>244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227</v>
      </c>
      <c r="ER9" s="2" t="s">
        <v>245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229</v>
      </c>
      <c r="FD9" s="2" t="s">
        <v>246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197</v>
      </c>
      <c r="FN9" s="2" t="s">
        <v>159</v>
      </c>
      <c r="FO9" s="2" t="s">
        <v>162</v>
      </c>
      <c r="FP9" s="2" t="s">
        <v>162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231</v>
      </c>
      <c r="GB9" s="2" t="s">
        <v>247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187</v>
      </c>
      <c r="GL9" s="2" t="s">
        <v>159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172</v>
      </c>
      <c r="GX9" s="2" t="s">
        <v>159</v>
      </c>
      <c r="GY9" s="2" t="s">
        <v>190</v>
      </c>
      <c r="GZ9" s="2" t="s">
        <v>248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196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172</v>
      </c>
      <c r="HV9" s="2" t="s">
        <v>159</v>
      </c>
      <c r="HW9" s="2" t="s">
        <v>234</v>
      </c>
      <c r="HX9" s="2" t="s">
        <v>249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187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187</v>
      </c>
      <c r="JF9" s="2" t="s">
        <v>195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187</v>
      </c>
      <c r="JR9" s="2" t="s">
        <v>159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162</v>
      </c>
      <c r="KD9" s="2" t="s">
        <v>162</v>
      </c>
      <c r="KE9" s="2" t="s">
        <v>162</v>
      </c>
      <c r="KF9" s="2" t="s">
        <v>162</v>
      </c>
      <c r="KG9" s="2" t="s">
        <v>162</v>
      </c>
      <c r="KH9" s="2" t="s">
        <v>162</v>
      </c>
      <c r="KI9" s="4"/>
      <c r="KJ9" s="8"/>
      <c r="KK9" s="4"/>
      <c r="KL9" s="8"/>
      <c r="KM9" s="7"/>
      <c r="KN9" s="7"/>
      <c r="KO9" s="2" t="s">
        <v>172</v>
      </c>
      <c r="KP9" s="2" t="s">
        <v>159</v>
      </c>
      <c r="KQ9" s="2" t="s">
        <v>216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187</v>
      </c>
      <c r="LB9" s="2" t="s">
        <v>159</v>
      </c>
      <c r="LC9" s="2" t="s">
        <v>162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196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187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172</v>
      </c>
      <c r="MX9" s="2" t="s">
        <v>195</v>
      </c>
      <c r="MY9" s="2" t="s">
        <v>236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187</v>
      </c>
      <c r="NJ9" s="2" t="s">
        <v>159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172</v>
      </c>
      <c r="NV9" s="2" t="s">
        <v>159</v>
      </c>
      <c r="NW9" s="2" t="s">
        <v>198</v>
      </c>
      <c r="NX9" s="2" t="s">
        <v>250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162</v>
      </c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4"/>
      <c r="ON9" s="8"/>
      <c r="OO9" s="4"/>
      <c r="OP9" s="8"/>
      <c r="OQ9" s="7"/>
      <c r="OR9" s="7"/>
      <c r="OS9" s="2" t="s">
        <v>193</v>
      </c>
      <c r="OT9" s="2" t="s">
        <v>159</v>
      </c>
      <c r="OU9" s="2" t="s">
        <v>162</v>
      </c>
      <c r="OV9" s="2" t="s">
        <v>162</v>
      </c>
      <c r="OW9" s="2" t="s">
        <v>174</v>
      </c>
      <c r="OX9" s="2" t="s">
        <v>162</v>
      </c>
      <c r="OY9" s="4"/>
      <c r="OZ9" s="8"/>
      <c r="PA9" s="4"/>
      <c r="PB9" s="8"/>
      <c r="PC9" s="7"/>
      <c r="PD9" s="7"/>
      <c r="PE9" s="2" t="s">
        <v>187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187</v>
      </c>
      <c r="PR9" s="2" t="s">
        <v>195</v>
      </c>
      <c r="PS9" s="2" t="s">
        <v>162</v>
      </c>
      <c r="PT9" s="2" t="s">
        <v>162</v>
      </c>
      <c r="PU9" s="2" t="s">
        <v>174</v>
      </c>
      <c r="PV9" s="2" t="s">
        <v>162</v>
      </c>
      <c r="PW9" s="4">
        <v>1098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v>660</v>
      </c>
      <c r="QN9" s="4"/>
      <c r="QO9" s="4"/>
      <c r="QP9" s="4">
        <v>310</v>
      </c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251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159</v>
      </c>
      <c r="P10" s="2" t="s">
        <v>253</v>
      </c>
      <c r="Q10" s="2" t="s">
        <v>161</v>
      </c>
      <c r="R10" s="2" t="s">
        <v>162</v>
      </c>
      <c r="S10" s="2" t="s">
        <v>254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255</v>
      </c>
      <c r="Z10" s="4">
        <v>189</v>
      </c>
      <c r="AA10" s="4">
        <f>=ROUNDDOWN(7.875,0)</f>
      </c>
      <c r="AB10" s="5">
        <v>24</v>
      </c>
      <c r="AC10" s="2" t="s">
        <v>170</v>
      </c>
      <c r="AD10" s="4">
        <v>450</v>
      </c>
      <c r="AE10" s="4">
        <v>450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20</v>
      </c>
      <c r="AQ10" s="8">
        <v>3728.05</v>
      </c>
      <c r="AR10" s="4"/>
      <c r="AS10" s="8"/>
      <c r="AT10" s="7"/>
      <c r="AU10" s="7"/>
      <c r="AV10" s="4">
        <v>66</v>
      </c>
      <c r="AW10" s="8">
        <v>13571.3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0.2747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0.2001</v>
      </c>
      <c r="BJ10" s="4">
        <v>20</v>
      </c>
      <c r="BK10" s="8">
        <v>3728.05</v>
      </c>
      <c r="BL10" s="2" t="s">
        <v>256</v>
      </c>
      <c r="BM10" s="7">
        <v>1</v>
      </c>
      <c r="BN10" s="7">
        <v>1</v>
      </c>
      <c r="BO10" s="4">
        <v>12</v>
      </c>
      <c r="BP10" s="8">
        <v>2277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257</v>
      </c>
      <c r="BY10" s="2" t="s">
        <v>174</v>
      </c>
      <c r="BZ10" s="2" t="s">
        <v>162</v>
      </c>
      <c r="CA10" s="4">
        <v>3</v>
      </c>
      <c r="CB10" s="8">
        <v>519.75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258</v>
      </c>
      <c r="CJ10" s="2" t="s">
        <v>259</v>
      </c>
      <c r="CK10" s="2" t="s">
        <v>174</v>
      </c>
      <c r="CL10" s="2" t="s">
        <v>162</v>
      </c>
      <c r="CM10" s="4">
        <v>5</v>
      </c>
      <c r="CN10" s="8">
        <v>931.3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260</v>
      </c>
      <c r="CV10" s="2" t="s">
        <v>261</v>
      </c>
      <c r="CW10" s="2" t="s">
        <v>174</v>
      </c>
      <c r="CX10" s="2" t="s">
        <v>162</v>
      </c>
      <c r="CY10" s="4"/>
      <c r="CZ10" s="8"/>
      <c r="DA10" s="4"/>
      <c r="DB10" s="8"/>
      <c r="DC10" s="7"/>
      <c r="DD10" s="7"/>
      <c r="DE10" s="2" t="s">
        <v>172</v>
      </c>
      <c r="DF10" s="2" t="s">
        <v>159</v>
      </c>
      <c r="DG10" s="2" t="s">
        <v>262</v>
      </c>
      <c r="DH10" s="2" t="s">
        <v>263</v>
      </c>
      <c r="DI10" s="2" t="s">
        <v>174</v>
      </c>
      <c r="DJ10" s="2" t="s">
        <v>162</v>
      </c>
      <c r="DK10" s="4"/>
      <c r="DL10" s="8"/>
      <c r="DM10" s="4"/>
      <c r="DN10" s="8"/>
      <c r="DO10" s="7"/>
      <c r="DP10" s="7"/>
      <c r="DQ10" s="2" t="s">
        <v>264</v>
      </c>
      <c r="DR10" s="2" t="s">
        <v>159</v>
      </c>
      <c r="DS10" s="2" t="s">
        <v>162</v>
      </c>
      <c r="DT10" s="2" t="s">
        <v>162</v>
      </c>
      <c r="DU10" s="2" t="s">
        <v>174</v>
      </c>
      <c r="DV10" s="2" t="s">
        <v>162</v>
      </c>
      <c r="DW10" s="4"/>
      <c r="DX10" s="8"/>
      <c r="DY10" s="4"/>
      <c r="DZ10" s="8"/>
      <c r="EA10" s="7"/>
      <c r="EB10" s="7"/>
      <c r="EC10" s="2" t="s">
        <v>172</v>
      </c>
      <c r="ED10" s="2" t="s">
        <v>159</v>
      </c>
      <c r="EE10" s="2" t="s">
        <v>265</v>
      </c>
      <c r="EF10" s="2" t="s">
        <v>266</v>
      </c>
      <c r="EG10" s="2" t="s">
        <v>174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267</v>
      </c>
      <c r="ER10" s="2" t="s">
        <v>268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193</v>
      </c>
      <c r="FB10" s="2" t="s">
        <v>159</v>
      </c>
      <c r="FC10" s="2" t="s">
        <v>162</v>
      </c>
      <c r="FD10" s="2" t="s">
        <v>162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187</v>
      </c>
      <c r="FN10" s="2" t="s">
        <v>159</v>
      </c>
      <c r="FO10" s="2" t="s">
        <v>162</v>
      </c>
      <c r="FP10" s="2" t="s">
        <v>162</v>
      </c>
      <c r="FQ10" s="2" t="s">
        <v>174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269</v>
      </c>
      <c r="GB10" s="2" t="s">
        <v>162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187</v>
      </c>
      <c r="GL10" s="2" t="s">
        <v>159</v>
      </c>
      <c r="GM10" s="2" t="s">
        <v>162</v>
      </c>
      <c r="GN10" s="2" t="s">
        <v>162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190</v>
      </c>
      <c r="GZ10" s="2" t="s">
        <v>162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196</v>
      </c>
      <c r="HJ10" s="2" t="s">
        <v>159</v>
      </c>
      <c r="HK10" s="2" t="s">
        <v>162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187</v>
      </c>
      <c r="HV10" s="2" t="s">
        <v>159</v>
      </c>
      <c r="HW10" s="2" t="s">
        <v>162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187</v>
      </c>
      <c r="IH10" s="2" t="s">
        <v>159</v>
      </c>
      <c r="II10" s="2" t="s">
        <v>162</v>
      </c>
      <c r="IJ10" s="2" t="s">
        <v>162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187</v>
      </c>
      <c r="IT10" s="2" t="s">
        <v>159</v>
      </c>
      <c r="IU10" s="2" t="s">
        <v>162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187</v>
      </c>
      <c r="JF10" s="2" t="s">
        <v>195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187</v>
      </c>
      <c r="JR10" s="2" t="s">
        <v>159</v>
      </c>
      <c r="JS10" s="2" t="s">
        <v>162</v>
      </c>
      <c r="JT10" s="2" t="s">
        <v>162</v>
      </c>
      <c r="JU10" s="2" t="s">
        <v>174</v>
      </c>
      <c r="JV10" s="2" t="s">
        <v>162</v>
      </c>
      <c r="JW10" s="4"/>
      <c r="JX10" s="8"/>
      <c r="JY10" s="4"/>
      <c r="JZ10" s="8"/>
      <c r="KA10" s="7"/>
      <c r="KB10" s="7"/>
      <c r="KC10" s="2" t="s">
        <v>162</v>
      </c>
      <c r="KD10" s="2" t="s">
        <v>162</v>
      </c>
      <c r="KE10" s="2" t="s">
        <v>162</v>
      </c>
      <c r="KF10" s="2" t="s">
        <v>162</v>
      </c>
      <c r="KG10" s="2" t="s">
        <v>162</v>
      </c>
      <c r="KH10" s="2" t="s">
        <v>162</v>
      </c>
      <c r="KI10" s="4"/>
      <c r="KJ10" s="8"/>
      <c r="KK10" s="4"/>
      <c r="KL10" s="8"/>
      <c r="KM10" s="7"/>
      <c r="KN10" s="7"/>
      <c r="KO10" s="2" t="s">
        <v>172</v>
      </c>
      <c r="KP10" s="2" t="s">
        <v>159</v>
      </c>
      <c r="KQ10" s="2" t="s">
        <v>262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187</v>
      </c>
      <c r="LB10" s="2" t="s">
        <v>159</v>
      </c>
      <c r="LC10" s="2" t="s">
        <v>162</v>
      </c>
      <c r="LD10" s="2" t="s">
        <v>162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187</v>
      </c>
      <c r="LN10" s="2" t="s">
        <v>159</v>
      </c>
      <c r="LO10" s="2" t="s">
        <v>162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196</v>
      </c>
      <c r="LZ10" s="2" t="s">
        <v>159</v>
      </c>
      <c r="MA10" s="2" t="s">
        <v>162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187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187</v>
      </c>
      <c r="MX10" s="2" t="s">
        <v>195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187</v>
      </c>
      <c r="NJ10" s="2" t="s">
        <v>159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187</v>
      </c>
      <c r="NV10" s="2" t="s">
        <v>159</v>
      </c>
      <c r="NW10" s="2" t="s">
        <v>162</v>
      </c>
      <c r="NX10" s="2" t="s">
        <v>162</v>
      </c>
      <c r="NY10" s="2" t="s">
        <v>174</v>
      </c>
      <c r="NZ10" s="2" t="s">
        <v>162</v>
      </c>
      <c r="OA10" s="4"/>
      <c r="OB10" s="8"/>
      <c r="OC10" s="4"/>
      <c r="OD10" s="8"/>
      <c r="OE10" s="7"/>
      <c r="OF10" s="7"/>
      <c r="OG10" s="2" t="s">
        <v>162</v>
      </c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4"/>
      <c r="ON10" s="8"/>
      <c r="OO10" s="4"/>
      <c r="OP10" s="8"/>
      <c r="OQ10" s="7"/>
      <c r="OR10" s="7"/>
      <c r="OS10" s="2" t="s">
        <v>193</v>
      </c>
      <c r="OT10" s="2" t="s">
        <v>159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187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193</v>
      </c>
      <c r="PR10" s="2" t="s">
        <v>195</v>
      </c>
      <c r="PS10" s="2" t="s">
        <v>162</v>
      </c>
      <c r="PT10" s="2" t="s">
        <v>162</v>
      </c>
      <c r="PU10" s="2" t="s">
        <v>174</v>
      </c>
      <c r="PV10" s="2" t="s">
        <v>162</v>
      </c>
      <c r="PW10" s="4">
        <v>189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450</v>
      </c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270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202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159</v>
      </c>
      <c r="P11" s="2" t="s">
        <v>253</v>
      </c>
      <c r="Q11" s="2" t="s">
        <v>161</v>
      </c>
      <c r="R11" s="2" t="s">
        <v>162</v>
      </c>
      <c r="S11" s="2" t="s">
        <v>254</v>
      </c>
      <c r="T11" s="2" t="s">
        <v>164</v>
      </c>
      <c r="U11" s="2" t="s">
        <v>203</v>
      </c>
      <c r="V11" s="2" t="s">
        <v>166</v>
      </c>
      <c r="W11" s="2" t="s">
        <v>167</v>
      </c>
      <c r="X11" s="2" t="s">
        <v>168</v>
      </c>
      <c r="Y11" s="2" t="s">
        <v>255</v>
      </c>
      <c r="Z11" s="4">
        <v>280</v>
      </c>
      <c r="AA11" s="4">
        <f>=ROUNDDOWN(7.17948717948718,0)</f>
      </c>
      <c r="AB11" s="5">
        <v>39</v>
      </c>
      <c r="AC11" s="2" t="s">
        <v>170</v>
      </c>
      <c r="AD11" s="4">
        <v>490</v>
      </c>
      <c r="AE11" s="4">
        <v>490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46</v>
      </c>
      <c r="AQ11" s="8">
        <v>9843.25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0.7253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46</v>
      </c>
      <c r="BK11" s="8">
        <v>9843.25</v>
      </c>
      <c r="BL11" s="2" t="s">
        <v>271</v>
      </c>
      <c r="BM11" s="7">
        <v>1</v>
      </c>
      <c r="BN11" s="7">
        <v>1</v>
      </c>
      <c r="BO11" s="4">
        <v>17</v>
      </c>
      <c r="BP11" s="8">
        <v>3714.5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258</v>
      </c>
      <c r="BY11" s="2" t="s">
        <v>174</v>
      </c>
      <c r="BZ11" s="2" t="s">
        <v>162</v>
      </c>
      <c r="CA11" s="4">
        <v>8</v>
      </c>
      <c r="CB11" s="8">
        <v>1576.05</v>
      </c>
      <c r="CC11" s="4"/>
      <c r="CD11" s="8"/>
      <c r="CE11" s="7"/>
      <c r="CF11" s="7"/>
      <c r="CG11" s="2" t="s">
        <v>172</v>
      </c>
      <c r="CH11" s="2" t="s">
        <v>159</v>
      </c>
      <c r="CI11" s="2" t="s">
        <v>258</v>
      </c>
      <c r="CJ11" s="2" t="s">
        <v>272</v>
      </c>
      <c r="CK11" s="2" t="s">
        <v>174</v>
      </c>
      <c r="CL11" s="2" t="s">
        <v>162</v>
      </c>
      <c r="CM11" s="4">
        <v>17</v>
      </c>
      <c r="CN11" s="8">
        <v>3694.1</v>
      </c>
      <c r="CO11" s="4"/>
      <c r="CP11" s="8"/>
      <c r="CQ11" s="7"/>
      <c r="CR11" s="7"/>
      <c r="CS11" s="2" t="s">
        <v>172</v>
      </c>
      <c r="CT11" s="2" t="s">
        <v>159</v>
      </c>
      <c r="CU11" s="2" t="s">
        <v>260</v>
      </c>
      <c r="CV11" s="2" t="s">
        <v>273</v>
      </c>
      <c r="CW11" s="2" t="s">
        <v>174</v>
      </c>
      <c r="CX11" s="2" t="s">
        <v>162</v>
      </c>
      <c r="CY11" s="4">
        <v>2</v>
      </c>
      <c r="CZ11" s="8">
        <v>440.88</v>
      </c>
      <c r="DA11" s="4"/>
      <c r="DB11" s="8"/>
      <c r="DC11" s="7"/>
      <c r="DD11" s="7"/>
      <c r="DE11" s="2" t="s">
        <v>172</v>
      </c>
      <c r="DF11" s="2" t="s">
        <v>159</v>
      </c>
      <c r="DG11" s="2" t="s">
        <v>262</v>
      </c>
      <c r="DH11" s="2" t="s">
        <v>274</v>
      </c>
      <c r="DI11" s="2" t="s">
        <v>174</v>
      </c>
      <c r="DJ11" s="2" t="s">
        <v>162</v>
      </c>
      <c r="DK11" s="4"/>
      <c r="DL11" s="8"/>
      <c r="DM11" s="4"/>
      <c r="DN11" s="8"/>
      <c r="DO11" s="7"/>
      <c r="DP11" s="7"/>
      <c r="DQ11" s="2" t="s">
        <v>264</v>
      </c>
      <c r="DR11" s="2" t="s">
        <v>159</v>
      </c>
      <c r="DS11" s="2" t="s">
        <v>162</v>
      </c>
      <c r="DT11" s="2" t="s">
        <v>162</v>
      </c>
      <c r="DU11" s="2" t="s">
        <v>174</v>
      </c>
      <c r="DV11" s="2" t="s">
        <v>162</v>
      </c>
      <c r="DW11" s="4">
        <v>2</v>
      </c>
      <c r="DX11" s="8">
        <v>417.72</v>
      </c>
      <c r="DY11" s="4"/>
      <c r="DZ11" s="8"/>
      <c r="EA11" s="7"/>
      <c r="EB11" s="7"/>
      <c r="EC11" s="2" t="s">
        <v>172</v>
      </c>
      <c r="ED11" s="2" t="s">
        <v>159</v>
      </c>
      <c r="EE11" s="2" t="s">
        <v>265</v>
      </c>
      <c r="EF11" s="2" t="s">
        <v>266</v>
      </c>
      <c r="EG11" s="2" t="s">
        <v>174</v>
      </c>
      <c r="EH11" s="2" t="s">
        <v>162</v>
      </c>
      <c r="EI11" s="4"/>
      <c r="EJ11" s="8"/>
      <c r="EK11" s="4"/>
      <c r="EL11" s="8"/>
      <c r="EM11" s="7"/>
      <c r="EN11" s="7"/>
      <c r="EO11" s="2" t="s">
        <v>172</v>
      </c>
      <c r="EP11" s="2" t="s">
        <v>159</v>
      </c>
      <c r="EQ11" s="2" t="s">
        <v>267</v>
      </c>
      <c r="ER11" s="2" t="s">
        <v>261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193</v>
      </c>
      <c r="FB11" s="2" t="s">
        <v>159</v>
      </c>
      <c r="FC11" s="2" t="s">
        <v>162</v>
      </c>
      <c r="FD11" s="2" t="s">
        <v>162</v>
      </c>
      <c r="FE11" s="2" t="s">
        <v>174</v>
      </c>
      <c r="FF11" s="2" t="s">
        <v>162</v>
      </c>
      <c r="FG11" s="4"/>
      <c r="FH11" s="8"/>
      <c r="FI11" s="4"/>
      <c r="FJ11" s="8"/>
      <c r="FK11" s="7"/>
      <c r="FL11" s="7"/>
      <c r="FM11" s="2" t="s">
        <v>187</v>
      </c>
      <c r="FN11" s="2" t="s">
        <v>159</v>
      </c>
      <c r="FO11" s="2" t="s">
        <v>162</v>
      </c>
      <c r="FP11" s="2" t="s">
        <v>162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159</v>
      </c>
      <c r="GA11" s="2" t="s">
        <v>269</v>
      </c>
      <c r="GB11" s="2" t="s">
        <v>233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187</v>
      </c>
      <c r="GL11" s="2" t="s">
        <v>159</v>
      </c>
      <c r="GM11" s="2" t="s">
        <v>162</v>
      </c>
      <c r="GN11" s="2" t="s">
        <v>162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190</v>
      </c>
      <c r="GZ11" s="2" t="s">
        <v>275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196</v>
      </c>
      <c r="HJ11" s="2" t="s">
        <v>159</v>
      </c>
      <c r="HK11" s="2" t="s">
        <v>162</v>
      </c>
      <c r="HL11" s="2" t="s">
        <v>162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187</v>
      </c>
      <c r="HV11" s="2" t="s">
        <v>159</v>
      </c>
      <c r="HW11" s="2" t="s">
        <v>162</v>
      </c>
      <c r="HX11" s="2" t="s">
        <v>162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187</v>
      </c>
      <c r="IH11" s="2" t="s">
        <v>159</v>
      </c>
      <c r="II11" s="2" t="s">
        <v>162</v>
      </c>
      <c r="IJ11" s="2" t="s">
        <v>162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187</v>
      </c>
      <c r="IT11" s="2" t="s">
        <v>159</v>
      </c>
      <c r="IU11" s="2" t="s">
        <v>162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187</v>
      </c>
      <c r="JF11" s="2" t="s">
        <v>195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187</v>
      </c>
      <c r="JR11" s="2" t="s">
        <v>159</v>
      </c>
      <c r="JS11" s="2" t="s">
        <v>162</v>
      </c>
      <c r="JT11" s="2" t="s">
        <v>162</v>
      </c>
      <c r="JU11" s="2" t="s">
        <v>174</v>
      </c>
      <c r="JV11" s="2" t="s">
        <v>162</v>
      </c>
      <c r="JW11" s="4"/>
      <c r="JX11" s="8"/>
      <c r="JY11" s="4"/>
      <c r="JZ11" s="8"/>
      <c r="KA11" s="7"/>
      <c r="KB11" s="7"/>
      <c r="KC11" s="2" t="s">
        <v>162</v>
      </c>
      <c r="KD11" s="2" t="s">
        <v>162</v>
      </c>
      <c r="KE11" s="2" t="s">
        <v>162</v>
      </c>
      <c r="KF11" s="2" t="s">
        <v>162</v>
      </c>
      <c r="KG11" s="2" t="s">
        <v>162</v>
      </c>
      <c r="KH11" s="2" t="s">
        <v>162</v>
      </c>
      <c r="KI11" s="4"/>
      <c r="KJ11" s="8"/>
      <c r="KK11" s="4"/>
      <c r="KL11" s="8"/>
      <c r="KM11" s="7"/>
      <c r="KN11" s="7"/>
      <c r="KO11" s="2" t="s">
        <v>172</v>
      </c>
      <c r="KP11" s="2" t="s">
        <v>159</v>
      </c>
      <c r="KQ11" s="2" t="s">
        <v>262</v>
      </c>
      <c r="KR11" s="2" t="s">
        <v>276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187</v>
      </c>
      <c r="LB11" s="2" t="s">
        <v>159</v>
      </c>
      <c r="LC11" s="2" t="s">
        <v>162</v>
      </c>
      <c r="LD11" s="2" t="s">
        <v>162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187</v>
      </c>
      <c r="LN11" s="2" t="s">
        <v>159</v>
      </c>
      <c r="LO11" s="2" t="s">
        <v>162</v>
      </c>
      <c r="LP11" s="2" t="s">
        <v>162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196</v>
      </c>
      <c r="LZ11" s="2" t="s">
        <v>159</v>
      </c>
      <c r="MA11" s="2" t="s">
        <v>162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187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187</v>
      </c>
      <c r="MX11" s="2" t="s">
        <v>195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187</v>
      </c>
      <c r="NJ11" s="2" t="s">
        <v>159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187</v>
      </c>
      <c r="NV11" s="2" t="s">
        <v>159</v>
      </c>
      <c r="NW11" s="2" t="s">
        <v>162</v>
      </c>
      <c r="NX11" s="2" t="s">
        <v>162</v>
      </c>
      <c r="NY11" s="2" t="s">
        <v>174</v>
      </c>
      <c r="NZ11" s="2" t="s">
        <v>162</v>
      </c>
      <c r="OA11" s="4"/>
      <c r="OB11" s="8"/>
      <c r="OC11" s="4"/>
      <c r="OD11" s="8"/>
      <c r="OE11" s="7"/>
      <c r="OF11" s="7"/>
      <c r="OG11" s="2" t="s">
        <v>162</v>
      </c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4"/>
      <c r="ON11" s="8"/>
      <c r="OO11" s="4"/>
      <c r="OP11" s="8"/>
      <c r="OQ11" s="7"/>
      <c r="OR11" s="7"/>
      <c r="OS11" s="2" t="s">
        <v>193</v>
      </c>
      <c r="OT11" s="2" t="s">
        <v>159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187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193</v>
      </c>
      <c r="PR11" s="2" t="s">
        <v>195</v>
      </c>
      <c r="PS11" s="2" t="s">
        <v>162</v>
      </c>
      <c r="PT11" s="2" t="s">
        <v>162</v>
      </c>
      <c r="PU11" s="2" t="s">
        <v>174</v>
      </c>
      <c r="PV11" s="2" t="s">
        <v>162</v>
      </c>
      <c r="PW11" s="4">
        <v>280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490</v>
      </c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277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278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279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238</v>
      </c>
      <c r="X12" s="2" t="s">
        <v>162</v>
      </c>
      <c r="Y12" s="2" t="s">
        <v>162</v>
      </c>
      <c r="Z12" s="4"/>
      <c r="AA12" s="4">
        <f>=ROUNDDOWN({0},0)</f>
      </c>
      <c r="AB12" s="5"/>
      <c r="AC12" s="2" t="s">
        <v>280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187</v>
      </c>
      <c r="BV12" s="2" t="s">
        <v>159</v>
      </c>
      <c r="BW12" s="2" t="s">
        <v>162</v>
      </c>
      <c r="BX12" s="2" t="s">
        <v>162</v>
      </c>
      <c r="BY12" s="2" t="s">
        <v>174</v>
      </c>
      <c r="BZ12" s="2" t="s">
        <v>162</v>
      </c>
      <c r="CA12" s="4"/>
      <c r="CB12" s="8"/>
      <c r="CC12" s="4"/>
      <c r="CD12" s="8"/>
      <c r="CE12" s="7"/>
      <c r="CF12" s="7"/>
      <c r="CG12" s="2" t="s">
        <v>187</v>
      </c>
      <c r="CH12" s="2" t="s">
        <v>159</v>
      </c>
      <c r="CI12" s="2" t="s">
        <v>162</v>
      </c>
      <c r="CJ12" s="2" t="s">
        <v>162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187</v>
      </c>
      <c r="CT12" s="2" t="s">
        <v>159</v>
      </c>
      <c r="CU12" s="2" t="s">
        <v>162</v>
      </c>
      <c r="CV12" s="2" t="s">
        <v>162</v>
      </c>
      <c r="CW12" s="2" t="s">
        <v>174</v>
      </c>
      <c r="CX12" s="2" t="s">
        <v>162</v>
      </c>
      <c r="CY12" s="4"/>
      <c r="CZ12" s="8"/>
      <c r="DA12" s="4"/>
      <c r="DB12" s="8"/>
      <c r="DC12" s="7"/>
      <c r="DD12" s="7"/>
      <c r="DE12" s="2" t="s">
        <v>172</v>
      </c>
      <c r="DF12" s="2" t="s">
        <v>159</v>
      </c>
      <c r="DG12" s="2" t="s">
        <v>162</v>
      </c>
      <c r="DH12" s="2" t="s">
        <v>162</v>
      </c>
      <c r="DI12" s="2" t="s">
        <v>174</v>
      </c>
      <c r="DJ12" s="2" t="s">
        <v>162</v>
      </c>
      <c r="DK12" s="4"/>
      <c r="DL12" s="8"/>
      <c r="DM12" s="4"/>
      <c r="DN12" s="8"/>
      <c r="DO12" s="7"/>
      <c r="DP12" s="7"/>
      <c r="DQ12" s="2" t="s">
        <v>187</v>
      </c>
      <c r="DR12" s="2" t="s">
        <v>159</v>
      </c>
      <c r="DS12" s="2" t="s">
        <v>162</v>
      </c>
      <c r="DT12" s="2" t="s">
        <v>162</v>
      </c>
      <c r="DU12" s="2" t="s">
        <v>174</v>
      </c>
      <c r="DV12" s="2" t="s">
        <v>162</v>
      </c>
      <c r="DW12" s="4"/>
      <c r="DX12" s="8"/>
      <c r="DY12" s="4"/>
      <c r="DZ12" s="8"/>
      <c r="EA12" s="7"/>
      <c r="EB12" s="7"/>
      <c r="EC12" s="2" t="s">
        <v>264</v>
      </c>
      <c r="ED12" s="2" t="s">
        <v>159</v>
      </c>
      <c r="EE12" s="2" t="s">
        <v>162</v>
      </c>
      <c r="EF12" s="2" t="s">
        <v>162</v>
      </c>
      <c r="EG12" s="2" t="s">
        <v>174</v>
      </c>
      <c r="EH12" s="2" t="s">
        <v>162</v>
      </c>
      <c r="EI12" s="4"/>
      <c r="EJ12" s="8"/>
      <c r="EK12" s="4"/>
      <c r="EL12" s="8"/>
      <c r="EM12" s="7"/>
      <c r="EN12" s="7"/>
      <c r="EO12" s="2" t="s">
        <v>187</v>
      </c>
      <c r="EP12" s="2" t="s">
        <v>159</v>
      </c>
      <c r="EQ12" s="2" t="s">
        <v>162</v>
      </c>
      <c r="ER12" s="2" t="s">
        <v>162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193</v>
      </c>
      <c r="FB12" s="2" t="s">
        <v>159</v>
      </c>
      <c r="FC12" s="2" t="s">
        <v>162</v>
      </c>
      <c r="FD12" s="2" t="s">
        <v>162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187</v>
      </c>
      <c r="FN12" s="2" t="s">
        <v>159</v>
      </c>
      <c r="FO12" s="2" t="s">
        <v>162</v>
      </c>
      <c r="FP12" s="2" t="s">
        <v>162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187</v>
      </c>
      <c r="FZ12" s="2" t="s">
        <v>159</v>
      </c>
      <c r="GA12" s="2" t="s">
        <v>162</v>
      </c>
      <c r="GB12" s="2" t="s">
        <v>162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187</v>
      </c>
      <c r="GL12" s="2" t="s">
        <v>159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187</v>
      </c>
      <c r="GX12" s="2" t="s">
        <v>159</v>
      </c>
      <c r="GY12" s="2" t="s">
        <v>162</v>
      </c>
      <c r="GZ12" s="2" t="s">
        <v>162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187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187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162</v>
      </c>
      <c r="IH12" s="2" t="s">
        <v>162</v>
      </c>
      <c r="II12" s="2" t="s">
        <v>162</v>
      </c>
      <c r="IJ12" s="2" t="s">
        <v>162</v>
      </c>
      <c r="IK12" s="2" t="s">
        <v>162</v>
      </c>
      <c r="IL12" s="2" t="s">
        <v>162</v>
      </c>
      <c r="IM12" s="4"/>
      <c r="IN12" s="8"/>
      <c r="IO12" s="4"/>
      <c r="IP12" s="8"/>
      <c r="IQ12" s="7"/>
      <c r="IR12" s="7"/>
      <c r="IS12" s="2" t="s">
        <v>187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281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281</v>
      </c>
      <c r="JR12" s="2" t="s">
        <v>159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162</v>
      </c>
      <c r="KD12" s="2" t="s">
        <v>162</v>
      </c>
      <c r="KE12" s="2" t="s">
        <v>162</v>
      </c>
      <c r="KF12" s="2" t="s">
        <v>162</v>
      </c>
      <c r="KG12" s="2" t="s">
        <v>162</v>
      </c>
      <c r="KH12" s="2" t="s">
        <v>162</v>
      </c>
      <c r="KI12" s="4"/>
      <c r="KJ12" s="8"/>
      <c r="KK12" s="4"/>
      <c r="KL12" s="8"/>
      <c r="KM12" s="7"/>
      <c r="KN12" s="7"/>
      <c r="KO12" s="2" t="s">
        <v>281</v>
      </c>
      <c r="KP12" s="2" t="s">
        <v>159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281</v>
      </c>
      <c r="LB12" s="2" t="s">
        <v>159</v>
      </c>
      <c r="LC12" s="2" t="s">
        <v>162</v>
      </c>
      <c r="LD12" s="2" t="s">
        <v>162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187</v>
      </c>
      <c r="LN12" s="2" t="s">
        <v>159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281</v>
      </c>
      <c r="LZ12" s="2" t="s">
        <v>159</v>
      </c>
      <c r="MA12" s="2" t="s">
        <v>162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187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2" t="s">
        <v>162</v>
      </c>
      <c r="NC12" s="4"/>
      <c r="ND12" s="8"/>
      <c r="NE12" s="4"/>
      <c r="NF12" s="8"/>
      <c r="NG12" s="7"/>
      <c r="NH12" s="7"/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281</v>
      </c>
      <c r="NV12" s="2" t="s">
        <v>159</v>
      </c>
      <c r="NW12" s="2" t="s">
        <v>162</v>
      </c>
      <c r="NX12" s="2" t="s">
        <v>162</v>
      </c>
      <c r="NY12" s="2" t="s">
        <v>174</v>
      </c>
      <c r="NZ12" s="2" t="s">
        <v>162</v>
      </c>
      <c r="OA12" s="4"/>
      <c r="OB12" s="8"/>
      <c r="OC12" s="4"/>
      <c r="OD12" s="8"/>
      <c r="OE12" s="7"/>
      <c r="OF12" s="7"/>
      <c r="OG12" s="2" t="s">
        <v>162</v>
      </c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4"/>
      <c r="ON12" s="8"/>
      <c r="OO12" s="4"/>
      <c r="OP12" s="8"/>
      <c r="OQ12" s="7"/>
      <c r="OR12" s="7"/>
      <c r="OS12" s="2" t="s">
        <v>193</v>
      </c>
      <c r="OT12" s="2" t="s">
        <v>159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187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162</v>
      </c>
      <c r="PR12" s="2" t="s">
        <v>162</v>
      </c>
      <c r="PS12" s="2" t="s">
        <v>162</v>
      </c>
      <c r="PT12" s="2" t="s">
        <v>162</v>
      </c>
      <c r="PU12" s="2" t="s">
        <v>162</v>
      </c>
      <c r="PV12" s="2" t="s">
        <v>162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120</v>
      </c>
      <c r="QQ12" s="4"/>
      <c r="QR12" s="4">
        <v>117</v>
      </c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282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202</v>
      </c>
      <c r="K13" s="2" t="s">
        <v>278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279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203</v>
      </c>
      <c r="V13" s="2" t="s">
        <v>166</v>
      </c>
      <c r="W13" s="2" t="s">
        <v>238</v>
      </c>
      <c r="X13" s="2" t="s">
        <v>162</v>
      </c>
      <c r="Y13" s="2" t="s">
        <v>162</v>
      </c>
      <c r="Z13" s="4"/>
      <c r="AA13" s="4">
        <f>=ROUNDDOWN({0},0)</f>
      </c>
      <c r="AB13" s="5"/>
      <c r="AC13" s="2" t="s">
        <v>280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162</v>
      </c>
      <c r="BM13" s="7"/>
      <c r="BN13" s="7"/>
      <c r="BO13" s="4"/>
      <c r="BP13" s="8"/>
      <c r="BQ13" s="4"/>
      <c r="BR13" s="8"/>
      <c r="BS13" s="7"/>
      <c r="BT13" s="7"/>
      <c r="BU13" s="2" t="s">
        <v>187</v>
      </c>
      <c r="BV13" s="2" t="s">
        <v>159</v>
      </c>
      <c r="BW13" s="2" t="s">
        <v>162</v>
      </c>
      <c r="BX13" s="2" t="s">
        <v>162</v>
      </c>
      <c r="BY13" s="2" t="s">
        <v>174</v>
      </c>
      <c r="BZ13" s="2" t="s">
        <v>162</v>
      </c>
      <c r="CA13" s="4"/>
      <c r="CB13" s="8"/>
      <c r="CC13" s="4"/>
      <c r="CD13" s="8"/>
      <c r="CE13" s="7"/>
      <c r="CF13" s="7"/>
      <c r="CG13" s="2" t="s">
        <v>187</v>
      </c>
      <c r="CH13" s="2" t="s">
        <v>159</v>
      </c>
      <c r="CI13" s="2" t="s">
        <v>162</v>
      </c>
      <c r="CJ13" s="2" t="s">
        <v>162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187</v>
      </c>
      <c r="CT13" s="2" t="s">
        <v>159</v>
      </c>
      <c r="CU13" s="2" t="s">
        <v>162</v>
      </c>
      <c r="CV13" s="2" t="s">
        <v>162</v>
      </c>
      <c r="CW13" s="2" t="s">
        <v>174</v>
      </c>
      <c r="CX13" s="2" t="s">
        <v>162</v>
      </c>
      <c r="CY13" s="4"/>
      <c r="CZ13" s="8"/>
      <c r="DA13" s="4"/>
      <c r="DB13" s="8"/>
      <c r="DC13" s="7"/>
      <c r="DD13" s="7"/>
      <c r="DE13" s="2" t="s">
        <v>172</v>
      </c>
      <c r="DF13" s="2" t="s">
        <v>159</v>
      </c>
      <c r="DG13" s="2" t="s">
        <v>162</v>
      </c>
      <c r="DH13" s="2" t="s">
        <v>162</v>
      </c>
      <c r="DI13" s="2" t="s">
        <v>174</v>
      </c>
      <c r="DJ13" s="2" t="s">
        <v>162</v>
      </c>
      <c r="DK13" s="4"/>
      <c r="DL13" s="8"/>
      <c r="DM13" s="4"/>
      <c r="DN13" s="8"/>
      <c r="DO13" s="7"/>
      <c r="DP13" s="7"/>
      <c r="DQ13" s="2" t="s">
        <v>187</v>
      </c>
      <c r="DR13" s="2" t="s">
        <v>159</v>
      </c>
      <c r="DS13" s="2" t="s">
        <v>162</v>
      </c>
      <c r="DT13" s="2" t="s">
        <v>162</v>
      </c>
      <c r="DU13" s="2" t="s">
        <v>174</v>
      </c>
      <c r="DV13" s="2" t="s">
        <v>162</v>
      </c>
      <c r="DW13" s="4"/>
      <c r="DX13" s="8"/>
      <c r="DY13" s="4"/>
      <c r="DZ13" s="8"/>
      <c r="EA13" s="7"/>
      <c r="EB13" s="7"/>
      <c r="EC13" s="2" t="s">
        <v>264</v>
      </c>
      <c r="ED13" s="2" t="s">
        <v>159</v>
      </c>
      <c r="EE13" s="2" t="s">
        <v>162</v>
      </c>
      <c r="EF13" s="2" t="s">
        <v>162</v>
      </c>
      <c r="EG13" s="2" t="s">
        <v>174</v>
      </c>
      <c r="EH13" s="2" t="s">
        <v>162</v>
      </c>
      <c r="EI13" s="4"/>
      <c r="EJ13" s="8"/>
      <c r="EK13" s="4"/>
      <c r="EL13" s="8"/>
      <c r="EM13" s="7"/>
      <c r="EN13" s="7"/>
      <c r="EO13" s="2" t="s">
        <v>187</v>
      </c>
      <c r="EP13" s="2" t="s">
        <v>159</v>
      </c>
      <c r="EQ13" s="2" t="s">
        <v>162</v>
      </c>
      <c r="ER13" s="2" t="s">
        <v>162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193</v>
      </c>
      <c r="FB13" s="2" t="s">
        <v>159</v>
      </c>
      <c r="FC13" s="2" t="s">
        <v>162</v>
      </c>
      <c r="FD13" s="2" t="s">
        <v>162</v>
      </c>
      <c r="FE13" s="2" t="s">
        <v>174</v>
      </c>
      <c r="FF13" s="2" t="s">
        <v>162</v>
      </c>
      <c r="FG13" s="4"/>
      <c r="FH13" s="8"/>
      <c r="FI13" s="4"/>
      <c r="FJ13" s="8"/>
      <c r="FK13" s="7"/>
      <c r="FL13" s="7"/>
      <c r="FM13" s="2" t="s">
        <v>187</v>
      </c>
      <c r="FN13" s="2" t="s">
        <v>159</v>
      </c>
      <c r="FO13" s="2" t="s">
        <v>162</v>
      </c>
      <c r="FP13" s="2" t="s">
        <v>162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187</v>
      </c>
      <c r="FZ13" s="2" t="s">
        <v>159</v>
      </c>
      <c r="GA13" s="2" t="s">
        <v>162</v>
      </c>
      <c r="GB13" s="2" t="s">
        <v>162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187</v>
      </c>
      <c r="GL13" s="2" t="s">
        <v>159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187</v>
      </c>
      <c r="GX13" s="2" t="s">
        <v>159</v>
      </c>
      <c r="GY13" s="2" t="s">
        <v>162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187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187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162</v>
      </c>
      <c r="IH13" s="2" t="s">
        <v>162</v>
      </c>
      <c r="II13" s="2" t="s">
        <v>162</v>
      </c>
      <c r="IJ13" s="2" t="s">
        <v>162</v>
      </c>
      <c r="IK13" s="2" t="s">
        <v>162</v>
      </c>
      <c r="IL13" s="2" t="s">
        <v>162</v>
      </c>
      <c r="IM13" s="4"/>
      <c r="IN13" s="8"/>
      <c r="IO13" s="4"/>
      <c r="IP13" s="8"/>
      <c r="IQ13" s="7"/>
      <c r="IR13" s="7"/>
      <c r="IS13" s="2" t="s">
        <v>187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281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281</v>
      </c>
      <c r="JR13" s="2" t="s">
        <v>159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162</v>
      </c>
      <c r="KD13" s="2" t="s">
        <v>162</v>
      </c>
      <c r="KE13" s="2" t="s">
        <v>162</v>
      </c>
      <c r="KF13" s="2" t="s">
        <v>162</v>
      </c>
      <c r="KG13" s="2" t="s">
        <v>162</v>
      </c>
      <c r="KH13" s="2" t="s">
        <v>162</v>
      </c>
      <c r="KI13" s="4"/>
      <c r="KJ13" s="8"/>
      <c r="KK13" s="4"/>
      <c r="KL13" s="8"/>
      <c r="KM13" s="7"/>
      <c r="KN13" s="7"/>
      <c r="KO13" s="2" t="s">
        <v>281</v>
      </c>
      <c r="KP13" s="2" t="s">
        <v>159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281</v>
      </c>
      <c r="LB13" s="2" t="s">
        <v>159</v>
      </c>
      <c r="LC13" s="2" t="s">
        <v>162</v>
      </c>
      <c r="LD13" s="2" t="s">
        <v>162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187</v>
      </c>
      <c r="LN13" s="2" t="s">
        <v>159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281</v>
      </c>
      <c r="LZ13" s="2" t="s">
        <v>159</v>
      </c>
      <c r="MA13" s="2" t="s">
        <v>162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187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162</v>
      </c>
      <c r="MX13" s="2" t="s">
        <v>162</v>
      </c>
      <c r="MY13" s="2" t="s">
        <v>162</v>
      </c>
      <c r="MZ13" s="2" t="s">
        <v>162</v>
      </c>
      <c r="NA13" s="2" t="s">
        <v>162</v>
      </c>
      <c r="NB13" s="2" t="s">
        <v>162</v>
      </c>
      <c r="NC13" s="4"/>
      <c r="ND13" s="8"/>
      <c r="NE13" s="4"/>
      <c r="NF13" s="8"/>
      <c r="NG13" s="7"/>
      <c r="NH13" s="7"/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281</v>
      </c>
      <c r="NV13" s="2" t="s">
        <v>159</v>
      </c>
      <c r="NW13" s="2" t="s">
        <v>162</v>
      </c>
      <c r="NX13" s="2" t="s">
        <v>162</v>
      </c>
      <c r="NY13" s="2" t="s">
        <v>174</v>
      </c>
      <c r="NZ13" s="2" t="s">
        <v>162</v>
      </c>
      <c r="OA13" s="4"/>
      <c r="OB13" s="8"/>
      <c r="OC13" s="4"/>
      <c r="OD13" s="8"/>
      <c r="OE13" s="7"/>
      <c r="OF13" s="7"/>
      <c r="OG13" s="2" t="s">
        <v>162</v>
      </c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4"/>
      <c r="ON13" s="8"/>
      <c r="OO13" s="4"/>
      <c r="OP13" s="8"/>
      <c r="OQ13" s="7"/>
      <c r="OR13" s="7"/>
      <c r="OS13" s="2" t="s">
        <v>193</v>
      </c>
      <c r="OT13" s="2" t="s">
        <v>159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187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162</v>
      </c>
      <c r="PR13" s="2" t="s">
        <v>162</v>
      </c>
      <c r="PS13" s="2" t="s">
        <v>162</v>
      </c>
      <c r="PT13" s="2" t="s">
        <v>162</v>
      </c>
      <c r="PU13" s="2" t="s">
        <v>162</v>
      </c>
      <c r="PV13" s="2" t="s">
        <v>162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180</v>
      </c>
      <c r="QQ13" s="4"/>
      <c r="QR13" s="4">
        <v>180</v>
      </c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283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284</v>
      </c>
      <c r="G14" s="2" t="s">
        <v>284</v>
      </c>
      <c r="H14" s="2" t="s">
        <v>284</v>
      </c>
      <c r="I14" s="2" t="s">
        <v>285</v>
      </c>
      <c r="J14" s="2" t="s">
        <v>157</v>
      </c>
      <c r="K14" s="2" t="s">
        <v>286</v>
      </c>
      <c r="L14" s="3">
        <v>172.2</v>
      </c>
      <c r="M14" s="3">
        <v>180.81</v>
      </c>
      <c r="N14" s="3">
        <v>409.99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287</v>
      </c>
      <c r="T14" s="2" t="s">
        <v>164</v>
      </c>
      <c r="U14" s="2" t="s">
        <v>165</v>
      </c>
      <c r="V14" s="2" t="s">
        <v>288</v>
      </c>
      <c r="W14" s="2" t="s">
        <v>167</v>
      </c>
      <c r="X14" s="2" t="s">
        <v>289</v>
      </c>
      <c r="Y14" s="2" t="s">
        <v>290</v>
      </c>
      <c r="Z14" s="4">
        <v>232</v>
      </c>
      <c r="AA14" s="4">
        <f>=ROUNDDOWN(14.5,0)</f>
      </c>
      <c r="AB14" s="5">
        <v>16</v>
      </c>
      <c r="AC14" s="2" t="s">
        <v>291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20</v>
      </c>
      <c r="AQ14" s="8">
        <v>3581.22</v>
      </c>
      <c r="AR14" s="4">
        <v>18</v>
      </c>
      <c r="AS14" s="8">
        <v>3263.53</v>
      </c>
      <c r="AT14" s="7">
        <v>0.1111</v>
      </c>
      <c r="AU14" s="7">
        <v>0.0973</v>
      </c>
      <c r="AV14" s="4">
        <v>35</v>
      </c>
      <c r="AW14" s="8">
        <v>6773.52</v>
      </c>
      <c r="AX14" s="4">
        <v>34</v>
      </c>
      <c r="AY14" s="8">
        <v>6692.13</v>
      </c>
      <c r="AZ14" s="7">
        <v>0.0294</v>
      </c>
      <c r="BA14" s="7">
        <v>0.0122</v>
      </c>
      <c r="BB14" s="7">
        <v>0.5287</v>
      </c>
      <c r="BC14" s="4">
        <v>40</v>
      </c>
      <c r="BD14" s="8">
        <v>7797.51</v>
      </c>
      <c r="BE14" s="4">
        <v>34</v>
      </c>
      <c r="BF14" s="8">
        <v>6692.13</v>
      </c>
      <c r="BG14" s="7">
        <v>0.1765</v>
      </c>
      <c r="BH14" s="7">
        <v>0.1652</v>
      </c>
      <c r="BI14" s="7">
        <v>0.8687</v>
      </c>
      <c r="BJ14" s="4">
        <v>20</v>
      </c>
      <c r="BK14" s="8">
        <v>3581.22</v>
      </c>
      <c r="BL14" s="2" t="s">
        <v>292</v>
      </c>
      <c r="BM14" s="7">
        <v>1</v>
      </c>
      <c r="BN14" s="7">
        <v>1</v>
      </c>
      <c r="BO14" s="4">
        <v>12</v>
      </c>
      <c r="BP14" s="8">
        <v>2178</v>
      </c>
      <c r="BQ14" s="4">
        <v>1</v>
      </c>
      <c r="BR14" s="8">
        <v>181.5</v>
      </c>
      <c r="BS14" s="7">
        <v>11</v>
      </c>
      <c r="BT14" s="7">
        <v>11</v>
      </c>
      <c r="BU14" s="2" t="s">
        <v>172</v>
      </c>
      <c r="BV14" s="2" t="s">
        <v>159</v>
      </c>
      <c r="BW14" s="2" t="s">
        <v>162</v>
      </c>
      <c r="BX14" s="2" t="s">
        <v>293</v>
      </c>
      <c r="BY14" s="2" t="s">
        <v>174</v>
      </c>
      <c r="BZ14" s="2" t="s">
        <v>162</v>
      </c>
      <c r="CA14" s="4">
        <v>2</v>
      </c>
      <c r="CB14" s="8">
        <v>340.92</v>
      </c>
      <c r="CC14" s="4">
        <v>1</v>
      </c>
      <c r="CD14" s="8">
        <v>153.41</v>
      </c>
      <c r="CE14" s="7">
        <v>1</v>
      </c>
      <c r="CF14" s="7">
        <v>1.2223</v>
      </c>
      <c r="CG14" s="2" t="s">
        <v>172</v>
      </c>
      <c r="CH14" s="2" t="s">
        <v>159</v>
      </c>
      <c r="CI14" s="2" t="s">
        <v>294</v>
      </c>
      <c r="CJ14" s="2" t="s">
        <v>295</v>
      </c>
      <c r="CK14" s="2" t="s">
        <v>174</v>
      </c>
      <c r="CL14" s="2" t="s">
        <v>162</v>
      </c>
      <c r="CM14" s="4">
        <v>2</v>
      </c>
      <c r="CN14" s="8">
        <v>362.18</v>
      </c>
      <c r="CO14" s="4">
        <v>6</v>
      </c>
      <c r="CP14" s="8">
        <v>1086.54</v>
      </c>
      <c r="CQ14" s="7">
        <v>-0.6667</v>
      </c>
      <c r="CR14" s="7">
        <v>-0.6667</v>
      </c>
      <c r="CS14" s="2" t="s">
        <v>172</v>
      </c>
      <c r="CT14" s="2" t="s">
        <v>159</v>
      </c>
      <c r="CU14" s="2" t="s">
        <v>296</v>
      </c>
      <c r="CV14" s="2" t="s">
        <v>297</v>
      </c>
      <c r="CW14" s="2" t="s">
        <v>174</v>
      </c>
      <c r="CX14" s="2" t="s">
        <v>162</v>
      </c>
      <c r="CY14" s="4">
        <v>1</v>
      </c>
      <c r="CZ14" s="8">
        <v>198.89</v>
      </c>
      <c r="DA14" s="4">
        <v>5</v>
      </c>
      <c r="DB14" s="8">
        <v>922.09</v>
      </c>
      <c r="DC14" s="7">
        <v>-0.8</v>
      </c>
      <c r="DD14" s="7">
        <v>-0.7843</v>
      </c>
      <c r="DE14" s="2" t="s">
        <v>172</v>
      </c>
      <c r="DF14" s="2" t="s">
        <v>159</v>
      </c>
      <c r="DG14" s="2" t="s">
        <v>298</v>
      </c>
      <c r="DH14" s="2" t="s">
        <v>299</v>
      </c>
      <c r="DI14" s="2" t="s">
        <v>174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300</v>
      </c>
      <c r="DT14" s="2" t="s">
        <v>301</v>
      </c>
      <c r="DU14" s="2" t="s">
        <v>174</v>
      </c>
      <c r="DV14" s="2" t="s">
        <v>162</v>
      </c>
      <c r="DW14" s="4">
        <v>1</v>
      </c>
      <c r="DX14" s="8">
        <v>170.89</v>
      </c>
      <c r="DY14" s="4"/>
      <c r="DZ14" s="8"/>
      <c r="EA14" s="7"/>
      <c r="EB14" s="7"/>
      <c r="EC14" s="2" t="s">
        <v>172</v>
      </c>
      <c r="ED14" s="2" t="s">
        <v>159</v>
      </c>
      <c r="EE14" s="2" t="s">
        <v>302</v>
      </c>
      <c r="EF14" s="2" t="s">
        <v>303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159</v>
      </c>
      <c r="EQ14" s="2" t="s">
        <v>304</v>
      </c>
      <c r="ER14" s="2" t="s">
        <v>305</v>
      </c>
      <c r="ES14" s="2" t="s">
        <v>174</v>
      </c>
      <c r="ET14" s="2" t="s">
        <v>162</v>
      </c>
      <c r="EU14" s="4"/>
      <c r="EV14" s="8"/>
      <c r="EW14" s="4">
        <v>4</v>
      </c>
      <c r="EX14" s="8">
        <v>744.08</v>
      </c>
      <c r="EY14" s="7">
        <v>-1</v>
      </c>
      <c r="EZ14" s="7">
        <v>-1</v>
      </c>
      <c r="FA14" s="2" t="s">
        <v>172</v>
      </c>
      <c r="FB14" s="2" t="s">
        <v>159</v>
      </c>
      <c r="FC14" s="2" t="s">
        <v>306</v>
      </c>
      <c r="FD14" s="2" t="s">
        <v>307</v>
      </c>
      <c r="FE14" s="2" t="s">
        <v>174</v>
      </c>
      <c r="FF14" s="2" t="s">
        <v>162</v>
      </c>
      <c r="FG14" s="4">
        <v>2</v>
      </c>
      <c r="FH14" s="8">
        <v>330.34</v>
      </c>
      <c r="FI14" s="4"/>
      <c r="FJ14" s="8"/>
      <c r="FK14" s="7"/>
      <c r="FL14" s="7"/>
      <c r="FM14" s="2" t="s">
        <v>172</v>
      </c>
      <c r="FN14" s="2" t="s">
        <v>159</v>
      </c>
      <c r="FO14" s="2" t="s">
        <v>308</v>
      </c>
      <c r="FP14" s="2" t="s">
        <v>309</v>
      </c>
      <c r="FQ14" s="2" t="s">
        <v>174</v>
      </c>
      <c r="FR14" s="2" t="s">
        <v>162</v>
      </c>
      <c r="FS14" s="4"/>
      <c r="FT14" s="8"/>
      <c r="FU14" s="4">
        <v>1</v>
      </c>
      <c r="FV14" s="8">
        <v>175.91</v>
      </c>
      <c r="FW14" s="7">
        <v>-1</v>
      </c>
      <c r="FX14" s="7">
        <v>-1</v>
      </c>
      <c r="FY14" s="2" t="s">
        <v>172</v>
      </c>
      <c r="FZ14" s="2" t="s">
        <v>159</v>
      </c>
      <c r="GA14" s="2" t="s">
        <v>310</v>
      </c>
      <c r="GB14" s="2" t="s">
        <v>311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187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172</v>
      </c>
      <c r="GX14" s="2" t="s">
        <v>159</v>
      </c>
      <c r="GY14" s="2" t="s">
        <v>190</v>
      </c>
      <c r="GZ14" s="2" t="s">
        <v>312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172</v>
      </c>
      <c r="HJ14" s="2" t="s">
        <v>159</v>
      </c>
      <c r="HK14" s="2" t="s">
        <v>313</v>
      </c>
      <c r="HL14" s="2" t="s">
        <v>314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187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162</v>
      </c>
      <c r="IH14" s="2" t="s">
        <v>162</v>
      </c>
      <c r="II14" s="2" t="s">
        <v>162</v>
      </c>
      <c r="IJ14" s="2" t="s">
        <v>162</v>
      </c>
      <c r="IK14" s="2" t="s">
        <v>162</v>
      </c>
      <c r="IL14" s="2" t="s">
        <v>162</v>
      </c>
      <c r="IM14" s="4"/>
      <c r="IN14" s="8"/>
      <c r="IO14" s="4"/>
      <c r="IP14" s="8"/>
      <c r="IQ14" s="7"/>
      <c r="IR14" s="7"/>
      <c r="IS14" s="2" t="s">
        <v>187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162</v>
      </c>
      <c r="JF14" s="2" t="s">
        <v>162</v>
      </c>
      <c r="JG14" s="2" t="s">
        <v>162</v>
      </c>
      <c r="JH14" s="2" t="s">
        <v>162</v>
      </c>
      <c r="JI14" s="2" t="s">
        <v>162</v>
      </c>
      <c r="JJ14" s="2" t="s">
        <v>162</v>
      </c>
      <c r="JK14" s="4"/>
      <c r="JL14" s="8"/>
      <c r="JM14" s="4"/>
      <c r="JN14" s="8"/>
      <c r="JO14" s="7"/>
      <c r="JP14" s="7"/>
      <c r="JQ14" s="2" t="s">
        <v>187</v>
      </c>
      <c r="JR14" s="2" t="s">
        <v>159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162</v>
      </c>
      <c r="KD14" s="2" t="s">
        <v>162</v>
      </c>
      <c r="KE14" s="2" t="s">
        <v>162</v>
      </c>
      <c r="KF14" s="2" t="s">
        <v>162</v>
      </c>
      <c r="KG14" s="2" t="s">
        <v>162</v>
      </c>
      <c r="KH14" s="2" t="s">
        <v>162</v>
      </c>
      <c r="KI14" s="4"/>
      <c r="KJ14" s="8"/>
      <c r="KK14" s="4"/>
      <c r="KL14" s="8"/>
      <c r="KM14" s="7"/>
      <c r="KN14" s="7"/>
      <c r="KO14" s="2" t="s">
        <v>172</v>
      </c>
      <c r="KP14" s="2" t="s">
        <v>159</v>
      </c>
      <c r="KQ14" s="2" t="s">
        <v>298</v>
      </c>
      <c r="KR14" s="2" t="s">
        <v>315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159</v>
      </c>
      <c r="LC14" s="2" t="s">
        <v>316</v>
      </c>
      <c r="LD14" s="2" t="s">
        <v>317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281</v>
      </c>
      <c r="LN14" s="2" t="s">
        <v>195</v>
      </c>
      <c r="LO14" s="2" t="s">
        <v>162</v>
      </c>
      <c r="LP14" s="2" t="s">
        <v>162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314</v>
      </c>
      <c r="MB14" s="2" t="s">
        <v>318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172</v>
      </c>
      <c r="ML14" s="2" t="s">
        <v>159</v>
      </c>
      <c r="MM14" s="2" t="s">
        <v>319</v>
      </c>
      <c r="MN14" s="2" t="s">
        <v>320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172</v>
      </c>
      <c r="MX14" s="2" t="s">
        <v>195</v>
      </c>
      <c r="MY14" s="2" t="s">
        <v>321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172</v>
      </c>
      <c r="NV14" s="2" t="s">
        <v>159</v>
      </c>
      <c r="NW14" s="2" t="s">
        <v>198</v>
      </c>
      <c r="NX14" s="2" t="s">
        <v>162</v>
      </c>
      <c r="NY14" s="2" t="s">
        <v>174</v>
      </c>
      <c r="NZ14" s="2" t="s">
        <v>162</v>
      </c>
      <c r="OA14" s="4"/>
      <c r="OB14" s="8"/>
      <c r="OC14" s="4"/>
      <c r="OD14" s="8"/>
      <c r="OE14" s="7"/>
      <c r="OF14" s="7"/>
      <c r="OG14" s="2" t="s">
        <v>172</v>
      </c>
      <c r="OH14" s="2" t="s">
        <v>195</v>
      </c>
      <c r="OI14" s="2" t="s">
        <v>322</v>
      </c>
      <c r="OJ14" s="2" t="s">
        <v>323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193</v>
      </c>
      <c r="OT14" s="2" t="s">
        <v>159</v>
      </c>
      <c r="OU14" s="2" t="s">
        <v>162</v>
      </c>
      <c r="OV14" s="2" t="s">
        <v>162</v>
      </c>
      <c r="OW14" s="2" t="s">
        <v>174</v>
      </c>
      <c r="OX14" s="2" t="s">
        <v>162</v>
      </c>
      <c r="OY14" s="4"/>
      <c r="OZ14" s="8"/>
      <c r="PA14" s="4"/>
      <c r="PB14" s="8"/>
      <c r="PC14" s="7"/>
      <c r="PD14" s="7"/>
      <c r="PE14" s="2" t="s">
        <v>187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195</v>
      </c>
      <c r="PS14" s="2" t="s">
        <v>315</v>
      </c>
      <c r="PT14" s="2" t="s">
        <v>324</v>
      </c>
      <c r="PU14" s="2" t="s">
        <v>174</v>
      </c>
      <c r="PV14" s="2" t="s">
        <v>162</v>
      </c>
      <c r="PW14" s="4">
        <v>195</v>
      </c>
      <c r="PX14" s="4"/>
      <c r="PY14" s="4"/>
      <c r="PZ14" s="4">
        <v>36</v>
      </c>
      <c r="QA14" s="4"/>
      <c r="QB14" s="4"/>
      <c r="QC14" s="4"/>
      <c r="QD14" s="4">
        <v>1</v>
      </c>
      <c r="QE14" s="4"/>
      <c r="QF14" s="4"/>
      <c r="QG14" s="4"/>
      <c r="QH14" s="4"/>
      <c r="QI14" s="4"/>
      <c r="QJ14" s="4"/>
      <c r="QK14" s="4"/>
      <c r="QL14" s="4">
        <v>90</v>
      </c>
      <c r="QM14" s="4"/>
      <c r="QN14" s="4"/>
      <c r="QO14" s="4"/>
      <c r="QP14" s="4">
        <v>70</v>
      </c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325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284</v>
      </c>
      <c r="G15" s="2" t="s">
        <v>284</v>
      </c>
      <c r="H15" s="2" t="s">
        <v>284</v>
      </c>
      <c r="I15" s="2" t="s">
        <v>285</v>
      </c>
      <c r="J15" s="2" t="s">
        <v>202</v>
      </c>
      <c r="K15" s="2" t="s">
        <v>286</v>
      </c>
      <c r="L15" s="3">
        <v>202.4</v>
      </c>
      <c r="M15" s="3">
        <v>212.52</v>
      </c>
      <c r="N15" s="3">
        <v>459.99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287</v>
      </c>
      <c r="T15" s="2" t="s">
        <v>164</v>
      </c>
      <c r="U15" s="2" t="s">
        <v>203</v>
      </c>
      <c r="V15" s="2" t="s">
        <v>288</v>
      </c>
      <c r="W15" s="2" t="s">
        <v>167</v>
      </c>
      <c r="X15" s="2" t="s">
        <v>289</v>
      </c>
      <c r="Y15" s="2" t="s">
        <v>290</v>
      </c>
      <c r="Z15" s="4">
        <v>326</v>
      </c>
      <c r="AA15" s="4">
        <f>=ROUNDDOWN(18.1111111111111,0)</f>
      </c>
      <c r="AB15" s="5">
        <v>18</v>
      </c>
      <c r="AC15" s="2" t="s">
        <v>291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15</v>
      </c>
      <c r="AQ15" s="8">
        <v>3192.3</v>
      </c>
      <c r="AR15" s="4">
        <v>16</v>
      </c>
      <c r="AS15" s="8">
        <v>3428.6</v>
      </c>
      <c r="AT15" s="7">
        <v>-0.0625</v>
      </c>
      <c r="AU15" s="7">
        <v>-0.0689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0.4713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15</v>
      </c>
      <c r="BK15" s="8">
        <v>3192.3</v>
      </c>
      <c r="BL15" s="2" t="s">
        <v>326</v>
      </c>
      <c r="BM15" s="7">
        <v>1</v>
      </c>
      <c r="BN15" s="7">
        <v>1</v>
      </c>
      <c r="BO15" s="4"/>
      <c r="BP15" s="8"/>
      <c r="BQ15" s="4">
        <v>2</v>
      </c>
      <c r="BR15" s="8">
        <v>433.16</v>
      </c>
      <c r="BS15" s="7">
        <v>-1</v>
      </c>
      <c r="BT15" s="7">
        <v>-1</v>
      </c>
      <c r="BU15" s="2" t="s">
        <v>172</v>
      </c>
      <c r="BV15" s="2" t="s">
        <v>159</v>
      </c>
      <c r="BW15" s="2" t="s">
        <v>162</v>
      </c>
      <c r="BX15" s="2" t="s">
        <v>327</v>
      </c>
      <c r="BY15" s="2" t="s">
        <v>174</v>
      </c>
      <c r="BZ15" s="2" t="s">
        <v>162</v>
      </c>
      <c r="CA15" s="4">
        <v>4</v>
      </c>
      <c r="CB15" s="8">
        <v>755.7</v>
      </c>
      <c r="CC15" s="4">
        <v>1</v>
      </c>
      <c r="CD15" s="8">
        <v>198.87</v>
      </c>
      <c r="CE15" s="7">
        <v>3</v>
      </c>
      <c r="CF15" s="7">
        <v>2.8</v>
      </c>
      <c r="CG15" s="2" t="s">
        <v>172</v>
      </c>
      <c r="CH15" s="2" t="s">
        <v>159</v>
      </c>
      <c r="CI15" s="2" t="s">
        <v>294</v>
      </c>
      <c r="CJ15" s="2" t="s">
        <v>328</v>
      </c>
      <c r="CK15" s="2" t="s">
        <v>174</v>
      </c>
      <c r="CL15" s="2" t="s">
        <v>162</v>
      </c>
      <c r="CM15" s="4">
        <v>4</v>
      </c>
      <c r="CN15" s="8">
        <v>845.08</v>
      </c>
      <c r="CO15" s="4">
        <v>6</v>
      </c>
      <c r="CP15" s="8">
        <v>1267.62</v>
      </c>
      <c r="CQ15" s="7">
        <v>-0.3333</v>
      </c>
      <c r="CR15" s="7">
        <v>-0.3333</v>
      </c>
      <c r="CS15" s="2" t="s">
        <v>172</v>
      </c>
      <c r="CT15" s="2" t="s">
        <v>159</v>
      </c>
      <c r="CU15" s="2" t="s">
        <v>296</v>
      </c>
      <c r="CV15" s="2" t="s">
        <v>297</v>
      </c>
      <c r="CW15" s="2" t="s">
        <v>174</v>
      </c>
      <c r="CX15" s="2" t="s">
        <v>162</v>
      </c>
      <c r="CY15" s="4">
        <v>6</v>
      </c>
      <c r="CZ15" s="8">
        <v>1391.99</v>
      </c>
      <c r="DA15" s="4">
        <v>3</v>
      </c>
      <c r="DB15" s="8">
        <v>658.79</v>
      </c>
      <c r="DC15" s="7">
        <v>1</v>
      </c>
      <c r="DD15" s="7">
        <v>1.1129</v>
      </c>
      <c r="DE15" s="2" t="s">
        <v>172</v>
      </c>
      <c r="DF15" s="2" t="s">
        <v>159</v>
      </c>
      <c r="DG15" s="2" t="s">
        <v>298</v>
      </c>
      <c r="DH15" s="2" t="s">
        <v>290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300</v>
      </c>
      <c r="DT15" s="2" t="s">
        <v>301</v>
      </c>
      <c r="DU15" s="2" t="s">
        <v>174</v>
      </c>
      <c r="DV15" s="2" t="s">
        <v>162</v>
      </c>
      <c r="DW15" s="4"/>
      <c r="DX15" s="8"/>
      <c r="DY15" s="4"/>
      <c r="DZ15" s="8"/>
      <c r="EA15" s="7"/>
      <c r="EB15" s="7"/>
      <c r="EC15" s="2" t="s">
        <v>172</v>
      </c>
      <c r="ED15" s="2" t="s">
        <v>159</v>
      </c>
      <c r="EE15" s="2" t="s">
        <v>302</v>
      </c>
      <c r="EF15" s="2" t="s">
        <v>303</v>
      </c>
      <c r="EG15" s="2" t="s">
        <v>174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304</v>
      </c>
      <c r="ER15" s="2" t="s">
        <v>329</v>
      </c>
      <c r="ES15" s="2" t="s">
        <v>174</v>
      </c>
      <c r="ET15" s="2" t="s">
        <v>162</v>
      </c>
      <c r="EU15" s="4"/>
      <c r="EV15" s="8"/>
      <c r="EW15" s="4">
        <v>4</v>
      </c>
      <c r="EX15" s="8">
        <v>870.16</v>
      </c>
      <c r="EY15" s="7">
        <v>-1</v>
      </c>
      <c r="EZ15" s="7">
        <v>-1</v>
      </c>
      <c r="FA15" s="2" t="s">
        <v>172</v>
      </c>
      <c r="FB15" s="2" t="s">
        <v>159</v>
      </c>
      <c r="FC15" s="2" t="s">
        <v>306</v>
      </c>
      <c r="FD15" s="2" t="s">
        <v>330</v>
      </c>
      <c r="FE15" s="2" t="s">
        <v>174</v>
      </c>
      <c r="FF15" s="2" t="s">
        <v>162</v>
      </c>
      <c r="FG15" s="4"/>
      <c r="FH15" s="8"/>
      <c r="FI15" s="4"/>
      <c r="FJ15" s="8"/>
      <c r="FK15" s="7"/>
      <c r="FL15" s="7"/>
      <c r="FM15" s="2" t="s">
        <v>172</v>
      </c>
      <c r="FN15" s="2" t="s">
        <v>159</v>
      </c>
      <c r="FO15" s="2" t="s">
        <v>308</v>
      </c>
      <c r="FP15" s="2" t="s">
        <v>309</v>
      </c>
      <c r="FQ15" s="2" t="s">
        <v>174</v>
      </c>
      <c r="FR15" s="2" t="s">
        <v>162</v>
      </c>
      <c r="FS15" s="4">
        <v>1</v>
      </c>
      <c r="FT15" s="8">
        <v>199.53</v>
      </c>
      <c r="FU15" s="4"/>
      <c r="FV15" s="8"/>
      <c r="FW15" s="7"/>
      <c r="FX15" s="7"/>
      <c r="FY15" s="2" t="s">
        <v>172</v>
      </c>
      <c r="FZ15" s="2" t="s">
        <v>159</v>
      </c>
      <c r="GA15" s="2" t="s">
        <v>331</v>
      </c>
      <c r="GB15" s="2" t="s">
        <v>332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187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190</v>
      </c>
      <c r="GZ15" s="2" t="s">
        <v>333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172</v>
      </c>
      <c r="HJ15" s="2" t="s">
        <v>159</v>
      </c>
      <c r="HK15" s="2" t="s">
        <v>313</v>
      </c>
      <c r="HL15" s="2" t="s">
        <v>334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187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162</v>
      </c>
      <c r="IH15" s="2" t="s">
        <v>162</v>
      </c>
      <c r="II15" s="2" t="s">
        <v>162</v>
      </c>
      <c r="IJ15" s="2" t="s">
        <v>162</v>
      </c>
      <c r="IK15" s="2" t="s">
        <v>162</v>
      </c>
      <c r="IL15" s="2" t="s">
        <v>162</v>
      </c>
      <c r="IM15" s="4"/>
      <c r="IN15" s="8"/>
      <c r="IO15" s="4"/>
      <c r="IP15" s="8"/>
      <c r="IQ15" s="7"/>
      <c r="IR15" s="7"/>
      <c r="IS15" s="2" t="s">
        <v>187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162</v>
      </c>
      <c r="JF15" s="2" t="s">
        <v>162</v>
      </c>
      <c r="JG15" s="2" t="s">
        <v>162</v>
      </c>
      <c r="JH15" s="2" t="s">
        <v>162</v>
      </c>
      <c r="JI15" s="2" t="s">
        <v>162</v>
      </c>
      <c r="JJ15" s="2" t="s">
        <v>162</v>
      </c>
      <c r="JK15" s="4"/>
      <c r="JL15" s="8"/>
      <c r="JM15" s="4"/>
      <c r="JN15" s="8"/>
      <c r="JO15" s="7"/>
      <c r="JP15" s="7"/>
      <c r="JQ15" s="2" t="s">
        <v>187</v>
      </c>
      <c r="JR15" s="2" t="s">
        <v>159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162</v>
      </c>
      <c r="KD15" s="2" t="s">
        <v>162</v>
      </c>
      <c r="KE15" s="2" t="s">
        <v>162</v>
      </c>
      <c r="KF15" s="2" t="s">
        <v>162</v>
      </c>
      <c r="KG15" s="2" t="s">
        <v>162</v>
      </c>
      <c r="KH15" s="2" t="s">
        <v>162</v>
      </c>
      <c r="KI15" s="4"/>
      <c r="KJ15" s="8"/>
      <c r="KK15" s="4"/>
      <c r="KL15" s="8"/>
      <c r="KM15" s="7"/>
      <c r="KN15" s="7"/>
      <c r="KO15" s="2" t="s">
        <v>172</v>
      </c>
      <c r="KP15" s="2" t="s">
        <v>159</v>
      </c>
      <c r="KQ15" s="2" t="s">
        <v>298</v>
      </c>
      <c r="KR15" s="2" t="s">
        <v>335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159</v>
      </c>
      <c r="LC15" s="2" t="s">
        <v>316</v>
      </c>
      <c r="LD15" s="2" t="s">
        <v>336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281</v>
      </c>
      <c r="LN15" s="2" t="s">
        <v>195</v>
      </c>
      <c r="LO15" s="2" t="s">
        <v>162</v>
      </c>
      <c r="LP15" s="2" t="s">
        <v>162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196</v>
      </c>
      <c r="LZ15" s="2" t="s">
        <v>159</v>
      </c>
      <c r="MA15" s="2" t="s">
        <v>314</v>
      </c>
      <c r="MB15" s="2" t="s">
        <v>162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172</v>
      </c>
      <c r="ML15" s="2" t="s">
        <v>159</v>
      </c>
      <c r="MM15" s="2" t="s">
        <v>319</v>
      </c>
      <c r="MN15" s="2" t="s">
        <v>337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172</v>
      </c>
      <c r="MX15" s="2" t="s">
        <v>195</v>
      </c>
      <c r="MY15" s="2" t="s">
        <v>321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172</v>
      </c>
      <c r="NV15" s="2" t="s">
        <v>159</v>
      </c>
      <c r="NW15" s="2" t="s">
        <v>198</v>
      </c>
      <c r="NX15" s="2" t="s">
        <v>162</v>
      </c>
      <c r="NY15" s="2" t="s">
        <v>174</v>
      </c>
      <c r="NZ15" s="2" t="s">
        <v>162</v>
      </c>
      <c r="OA15" s="4"/>
      <c r="OB15" s="8"/>
      <c r="OC15" s="4"/>
      <c r="OD15" s="8"/>
      <c r="OE15" s="7"/>
      <c r="OF15" s="7"/>
      <c r="OG15" s="2" t="s">
        <v>172</v>
      </c>
      <c r="OH15" s="2" t="s">
        <v>195</v>
      </c>
      <c r="OI15" s="2" t="s">
        <v>322</v>
      </c>
      <c r="OJ15" s="2" t="s">
        <v>337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193</v>
      </c>
      <c r="OT15" s="2" t="s">
        <v>159</v>
      </c>
      <c r="OU15" s="2" t="s">
        <v>162</v>
      </c>
      <c r="OV15" s="2" t="s">
        <v>162</v>
      </c>
      <c r="OW15" s="2" t="s">
        <v>174</v>
      </c>
      <c r="OX15" s="2" t="s">
        <v>162</v>
      </c>
      <c r="OY15" s="4"/>
      <c r="OZ15" s="8"/>
      <c r="PA15" s="4"/>
      <c r="PB15" s="8"/>
      <c r="PC15" s="7"/>
      <c r="PD15" s="7"/>
      <c r="PE15" s="2" t="s">
        <v>187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195</v>
      </c>
      <c r="PS15" s="2" t="s">
        <v>315</v>
      </c>
      <c r="PT15" s="2" t="s">
        <v>338</v>
      </c>
      <c r="PU15" s="2" t="s">
        <v>174</v>
      </c>
      <c r="PV15" s="2" t="s">
        <v>162</v>
      </c>
      <c r="PW15" s="4">
        <v>246</v>
      </c>
      <c r="PX15" s="4"/>
      <c r="PY15" s="4"/>
      <c r="PZ15" s="4">
        <v>80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>
        <v>80</v>
      </c>
      <c r="QM15" s="4"/>
      <c r="QN15" s="4"/>
      <c r="QO15" s="4"/>
      <c r="QP15" s="4">
        <v>160</v>
      </c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339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284</v>
      </c>
      <c r="G16" s="2" t="s">
        <v>284</v>
      </c>
      <c r="H16" s="2" t="s">
        <v>284</v>
      </c>
      <c r="I16" s="2" t="s">
        <v>285</v>
      </c>
      <c r="J16" s="2" t="s">
        <v>157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159</v>
      </c>
      <c r="P16" s="2" t="s">
        <v>279</v>
      </c>
      <c r="Q16" s="2" t="s">
        <v>161</v>
      </c>
      <c r="R16" s="2" t="s">
        <v>162</v>
      </c>
      <c r="S16" s="2" t="s">
        <v>341</v>
      </c>
      <c r="T16" s="2" t="s">
        <v>164</v>
      </c>
      <c r="U16" s="2" t="s">
        <v>165</v>
      </c>
      <c r="V16" s="2" t="s">
        <v>288</v>
      </c>
      <c r="W16" s="2" t="s">
        <v>167</v>
      </c>
      <c r="X16" s="2" t="s">
        <v>289</v>
      </c>
      <c r="Y16" s="2" t="s">
        <v>342</v>
      </c>
      <c r="Z16" s="4">
        <v>225</v>
      </c>
      <c r="AA16" s="4">
        <f>=ROUNDDOWN(37.5,0)</f>
      </c>
      <c r="AB16" s="5">
        <v>6</v>
      </c>
      <c r="AC16" s="2" t="s">
        <v>162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2</v>
      </c>
      <c r="AQ16" s="8">
        <v>399.58</v>
      </c>
      <c r="AR16" s="4"/>
      <c r="AS16" s="8"/>
      <c r="AT16" s="7"/>
      <c r="AU16" s="7"/>
      <c r="AV16" s="4">
        <v>5</v>
      </c>
      <c r="AW16" s="8">
        <v>1023.99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0.3902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0.1313</v>
      </c>
      <c r="BJ16" s="4">
        <v>2</v>
      </c>
      <c r="BK16" s="8">
        <v>399.58</v>
      </c>
      <c r="BL16" s="2" t="s">
        <v>343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172</v>
      </c>
      <c r="BV16" s="2" t="s">
        <v>159</v>
      </c>
      <c r="BW16" s="2" t="s">
        <v>162</v>
      </c>
      <c r="BX16" s="2" t="s">
        <v>344</v>
      </c>
      <c r="BY16" s="2" t="s">
        <v>174</v>
      </c>
      <c r="BZ16" s="2" t="s">
        <v>162</v>
      </c>
      <c r="CA16" s="4"/>
      <c r="CB16" s="8"/>
      <c r="CC16" s="4"/>
      <c r="CD16" s="8"/>
      <c r="CE16" s="7"/>
      <c r="CF16" s="7"/>
      <c r="CG16" s="2" t="s">
        <v>172</v>
      </c>
      <c r="CH16" s="2" t="s">
        <v>159</v>
      </c>
      <c r="CI16" s="2" t="s">
        <v>342</v>
      </c>
      <c r="CJ16" s="2" t="s">
        <v>345</v>
      </c>
      <c r="CK16" s="2" t="s">
        <v>174</v>
      </c>
      <c r="CL16" s="2" t="s">
        <v>162</v>
      </c>
      <c r="CM16" s="4">
        <v>1</v>
      </c>
      <c r="CN16" s="8">
        <v>195.27</v>
      </c>
      <c r="CO16" s="4"/>
      <c r="CP16" s="8"/>
      <c r="CQ16" s="7"/>
      <c r="CR16" s="7"/>
      <c r="CS16" s="2" t="s">
        <v>172</v>
      </c>
      <c r="CT16" s="2" t="s">
        <v>159</v>
      </c>
      <c r="CU16" s="2" t="s">
        <v>346</v>
      </c>
      <c r="CV16" s="2" t="s">
        <v>347</v>
      </c>
      <c r="CW16" s="2" t="s">
        <v>174</v>
      </c>
      <c r="CX16" s="2" t="s">
        <v>162</v>
      </c>
      <c r="CY16" s="4">
        <v>1</v>
      </c>
      <c r="CZ16" s="8">
        <v>204.31</v>
      </c>
      <c r="DA16" s="4"/>
      <c r="DB16" s="8"/>
      <c r="DC16" s="7"/>
      <c r="DD16" s="7"/>
      <c r="DE16" s="2" t="s">
        <v>172</v>
      </c>
      <c r="DF16" s="2" t="s">
        <v>159</v>
      </c>
      <c r="DG16" s="2" t="s">
        <v>348</v>
      </c>
      <c r="DH16" s="2" t="s">
        <v>349</v>
      </c>
      <c r="DI16" s="2" t="s">
        <v>174</v>
      </c>
      <c r="DJ16" s="2" t="s">
        <v>162</v>
      </c>
      <c r="DK16" s="4"/>
      <c r="DL16" s="8"/>
      <c r="DM16" s="4"/>
      <c r="DN16" s="8"/>
      <c r="DO16" s="7"/>
      <c r="DP16" s="7"/>
      <c r="DQ16" s="2" t="s">
        <v>196</v>
      </c>
      <c r="DR16" s="2" t="s">
        <v>159</v>
      </c>
      <c r="DS16" s="2" t="s">
        <v>162</v>
      </c>
      <c r="DT16" s="2" t="s">
        <v>162</v>
      </c>
      <c r="DU16" s="2" t="s">
        <v>174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342</v>
      </c>
      <c r="EF16" s="2" t="s">
        <v>350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264</v>
      </c>
      <c r="EP16" s="2" t="s">
        <v>159</v>
      </c>
      <c r="EQ16" s="2" t="s">
        <v>162</v>
      </c>
      <c r="ER16" s="2" t="s">
        <v>162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193</v>
      </c>
      <c r="FB16" s="2" t="s">
        <v>159</v>
      </c>
      <c r="FC16" s="2" t="s">
        <v>162</v>
      </c>
      <c r="FD16" s="2" t="s">
        <v>162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187</v>
      </c>
      <c r="FN16" s="2" t="s">
        <v>159</v>
      </c>
      <c r="FO16" s="2" t="s">
        <v>162</v>
      </c>
      <c r="FP16" s="2" t="s">
        <v>162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342</v>
      </c>
      <c r="GB16" s="2" t="s">
        <v>162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187</v>
      </c>
      <c r="GL16" s="2" t="s">
        <v>159</v>
      </c>
      <c r="GM16" s="2" t="s">
        <v>162</v>
      </c>
      <c r="GN16" s="2" t="s">
        <v>162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190</v>
      </c>
      <c r="GZ16" s="2" t="s">
        <v>351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196</v>
      </c>
      <c r="HJ16" s="2" t="s">
        <v>159</v>
      </c>
      <c r="HK16" s="2" t="s">
        <v>162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187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281</v>
      </c>
      <c r="IH16" s="2" t="s">
        <v>159</v>
      </c>
      <c r="II16" s="2" t="s">
        <v>162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187</v>
      </c>
      <c r="IT16" s="2" t="s">
        <v>159</v>
      </c>
      <c r="IU16" s="2" t="s">
        <v>162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281</v>
      </c>
      <c r="JF16" s="2" t="s">
        <v>195</v>
      </c>
      <c r="JG16" s="2" t="s">
        <v>162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281</v>
      </c>
      <c r="JR16" s="2" t="s">
        <v>159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162</v>
      </c>
      <c r="KD16" s="2" t="s">
        <v>162</v>
      </c>
      <c r="KE16" s="2" t="s">
        <v>162</v>
      </c>
      <c r="KF16" s="2" t="s">
        <v>162</v>
      </c>
      <c r="KG16" s="2" t="s">
        <v>162</v>
      </c>
      <c r="KH16" s="2" t="s">
        <v>162</v>
      </c>
      <c r="KI16" s="4"/>
      <c r="KJ16" s="8"/>
      <c r="KK16" s="4"/>
      <c r="KL16" s="8"/>
      <c r="KM16" s="7"/>
      <c r="KN16" s="7"/>
      <c r="KO16" s="2" t="s">
        <v>172</v>
      </c>
      <c r="KP16" s="2" t="s">
        <v>159</v>
      </c>
      <c r="KQ16" s="2" t="s">
        <v>342</v>
      </c>
      <c r="KR16" s="2" t="s">
        <v>162</v>
      </c>
      <c r="KS16" s="2" t="s">
        <v>174</v>
      </c>
      <c r="KT16" s="2" t="s">
        <v>162</v>
      </c>
      <c r="KU16" s="4"/>
      <c r="KV16" s="8"/>
      <c r="KW16" s="4"/>
      <c r="KX16" s="8"/>
      <c r="KY16" s="7"/>
      <c r="KZ16" s="7"/>
      <c r="LA16" s="2" t="s">
        <v>281</v>
      </c>
      <c r="LB16" s="2" t="s">
        <v>159</v>
      </c>
      <c r="LC16" s="2" t="s">
        <v>162</v>
      </c>
      <c r="LD16" s="2" t="s">
        <v>162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187</v>
      </c>
      <c r="LN16" s="2" t="s">
        <v>159</v>
      </c>
      <c r="LO16" s="2" t="s">
        <v>162</v>
      </c>
      <c r="LP16" s="2" t="s">
        <v>162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281</v>
      </c>
      <c r="LZ16" s="2" t="s">
        <v>159</v>
      </c>
      <c r="MA16" s="2" t="s">
        <v>162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187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2" t="s">
        <v>162</v>
      </c>
      <c r="NC16" s="4"/>
      <c r="ND16" s="8"/>
      <c r="NE16" s="4"/>
      <c r="NF16" s="8"/>
      <c r="NG16" s="7"/>
      <c r="NH16" s="7"/>
      <c r="NI16" s="2" t="s">
        <v>281</v>
      </c>
      <c r="NJ16" s="2" t="s">
        <v>159</v>
      </c>
      <c r="NK16" s="2" t="s">
        <v>162</v>
      </c>
      <c r="NL16" s="2" t="s">
        <v>162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281</v>
      </c>
      <c r="NV16" s="2" t="s">
        <v>159</v>
      </c>
      <c r="NW16" s="2" t="s">
        <v>162</v>
      </c>
      <c r="NX16" s="2" t="s">
        <v>162</v>
      </c>
      <c r="NY16" s="2" t="s">
        <v>174</v>
      </c>
      <c r="NZ16" s="2" t="s">
        <v>162</v>
      </c>
      <c r="OA16" s="4"/>
      <c r="OB16" s="8"/>
      <c r="OC16" s="4"/>
      <c r="OD16" s="8"/>
      <c r="OE16" s="7"/>
      <c r="OF16" s="7"/>
      <c r="OG16" s="2" t="s">
        <v>162</v>
      </c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4"/>
      <c r="ON16" s="8"/>
      <c r="OO16" s="4"/>
      <c r="OP16" s="8"/>
      <c r="OQ16" s="7"/>
      <c r="OR16" s="7"/>
      <c r="OS16" s="2" t="s">
        <v>193</v>
      </c>
      <c r="OT16" s="2" t="s">
        <v>159</v>
      </c>
      <c r="OU16" s="2" t="s">
        <v>162</v>
      </c>
      <c r="OV16" s="2" t="s">
        <v>162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187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162</v>
      </c>
      <c r="PR16" s="2" t="s">
        <v>162</v>
      </c>
      <c r="PS16" s="2" t="s">
        <v>162</v>
      </c>
      <c r="PT16" s="2" t="s">
        <v>162</v>
      </c>
      <c r="PU16" s="2" t="s">
        <v>162</v>
      </c>
      <c r="PV16" s="2" t="s">
        <v>162</v>
      </c>
      <c r="PW16" s="4">
        <v>225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352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284</v>
      </c>
      <c r="G17" s="2" t="s">
        <v>284</v>
      </c>
      <c r="H17" s="2" t="s">
        <v>284</v>
      </c>
      <c r="I17" s="2" t="s">
        <v>285</v>
      </c>
      <c r="J17" s="2" t="s">
        <v>202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159</v>
      </c>
      <c r="P17" s="2" t="s">
        <v>279</v>
      </c>
      <c r="Q17" s="2" t="s">
        <v>161</v>
      </c>
      <c r="R17" s="2" t="s">
        <v>162</v>
      </c>
      <c r="S17" s="2" t="s">
        <v>341</v>
      </c>
      <c r="T17" s="2" t="s">
        <v>164</v>
      </c>
      <c r="U17" s="2" t="s">
        <v>203</v>
      </c>
      <c r="V17" s="2" t="s">
        <v>288</v>
      </c>
      <c r="W17" s="2" t="s">
        <v>167</v>
      </c>
      <c r="X17" s="2" t="s">
        <v>289</v>
      </c>
      <c r="Y17" s="2" t="s">
        <v>342</v>
      </c>
      <c r="Z17" s="4">
        <v>266</v>
      </c>
      <c r="AA17" s="4">
        <f>=ROUNDDOWN(38,0)</f>
      </c>
      <c r="AB17" s="5">
        <v>7</v>
      </c>
      <c r="AC17" s="2" t="s">
        <v>162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3</v>
      </c>
      <c r="AQ17" s="8">
        <v>624.41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0.6098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3</v>
      </c>
      <c r="BK17" s="8">
        <v>624.41</v>
      </c>
      <c r="BL17" s="2" t="s">
        <v>353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172</v>
      </c>
      <c r="BV17" s="2" t="s">
        <v>159</v>
      </c>
      <c r="BW17" s="2" t="s">
        <v>162</v>
      </c>
      <c r="BX17" s="2" t="s">
        <v>344</v>
      </c>
      <c r="BY17" s="2" t="s">
        <v>174</v>
      </c>
      <c r="BZ17" s="2" t="s">
        <v>162</v>
      </c>
      <c r="CA17" s="4">
        <v>2</v>
      </c>
      <c r="CB17" s="8">
        <v>425.04</v>
      </c>
      <c r="CC17" s="4"/>
      <c r="CD17" s="8"/>
      <c r="CE17" s="7"/>
      <c r="CF17" s="7"/>
      <c r="CG17" s="2" t="s">
        <v>172</v>
      </c>
      <c r="CH17" s="2" t="s">
        <v>159</v>
      </c>
      <c r="CI17" s="2" t="s">
        <v>342</v>
      </c>
      <c r="CJ17" s="2" t="s">
        <v>354</v>
      </c>
      <c r="CK17" s="2" t="s">
        <v>174</v>
      </c>
      <c r="CL17" s="2" t="s">
        <v>162</v>
      </c>
      <c r="CM17" s="4"/>
      <c r="CN17" s="8"/>
      <c r="CO17" s="4"/>
      <c r="CP17" s="8"/>
      <c r="CQ17" s="7"/>
      <c r="CR17" s="7"/>
      <c r="CS17" s="2" t="s">
        <v>172</v>
      </c>
      <c r="CT17" s="2" t="s">
        <v>159</v>
      </c>
      <c r="CU17" s="2" t="s">
        <v>346</v>
      </c>
      <c r="CV17" s="2" t="s">
        <v>355</v>
      </c>
      <c r="CW17" s="2" t="s">
        <v>174</v>
      </c>
      <c r="CX17" s="2" t="s">
        <v>162</v>
      </c>
      <c r="CY17" s="4"/>
      <c r="CZ17" s="8"/>
      <c r="DA17" s="4"/>
      <c r="DB17" s="8"/>
      <c r="DC17" s="7"/>
      <c r="DD17" s="7"/>
      <c r="DE17" s="2" t="s">
        <v>172</v>
      </c>
      <c r="DF17" s="2" t="s">
        <v>159</v>
      </c>
      <c r="DG17" s="2" t="s">
        <v>348</v>
      </c>
      <c r="DH17" s="2" t="s">
        <v>356</v>
      </c>
      <c r="DI17" s="2" t="s">
        <v>174</v>
      </c>
      <c r="DJ17" s="2" t="s">
        <v>162</v>
      </c>
      <c r="DK17" s="4"/>
      <c r="DL17" s="8"/>
      <c r="DM17" s="4"/>
      <c r="DN17" s="8"/>
      <c r="DO17" s="7"/>
      <c r="DP17" s="7"/>
      <c r="DQ17" s="2" t="s">
        <v>196</v>
      </c>
      <c r="DR17" s="2" t="s">
        <v>159</v>
      </c>
      <c r="DS17" s="2" t="s">
        <v>162</v>
      </c>
      <c r="DT17" s="2" t="s">
        <v>162</v>
      </c>
      <c r="DU17" s="2" t="s">
        <v>174</v>
      </c>
      <c r="DV17" s="2" t="s">
        <v>162</v>
      </c>
      <c r="DW17" s="4">
        <v>1</v>
      </c>
      <c r="DX17" s="8">
        <v>199.37</v>
      </c>
      <c r="DY17" s="4"/>
      <c r="DZ17" s="8"/>
      <c r="EA17" s="7"/>
      <c r="EB17" s="7"/>
      <c r="EC17" s="2" t="s">
        <v>172</v>
      </c>
      <c r="ED17" s="2" t="s">
        <v>159</v>
      </c>
      <c r="EE17" s="2" t="s">
        <v>342</v>
      </c>
      <c r="EF17" s="2" t="s">
        <v>357</v>
      </c>
      <c r="EG17" s="2" t="s">
        <v>174</v>
      </c>
      <c r="EH17" s="2" t="s">
        <v>162</v>
      </c>
      <c r="EI17" s="4"/>
      <c r="EJ17" s="8"/>
      <c r="EK17" s="4"/>
      <c r="EL17" s="8"/>
      <c r="EM17" s="7"/>
      <c r="EN17" s="7"/>
      <c r="EO17" s="2" t="s">
        <v>264</v>
      </c>
      <c r="EP17" s="2" t="s">
        <v>159</v>
      </c>
      <c r="EQ17" s="2" t="s">
        <v>162</v>
      </c>
      <c r="ER17" s="2" t="s">
        <v>162</v>
      </c>
      <c r="ES17" s="2" t="s">
        <v>174</v>
      </c>
      <c r="ET17" s="2" t="s">
        <v>162</v>
      </c>
      <c r="EU17" s="4"/>
      <c r="EV17" s="8"/>
      <c r="EW17" s="4"/>
      <c r="EX17" s="8"/>
      <c r="EY17" s="7"/>
      <c r="EZ17" s="7"/>
      <c r="FA17" s="2" t="s">
        <v>193</v>
      </c>
      <c r="FB17" s="2" t="s">
        <v>159</v>
      </c>
      <c r="FC17" s="2" t="s">
        <v>162</v>
      </c>
      <c r="FD17" s="2" t="s">
        <v>162</v>
      </c>
      <c r="FE17" s="2" t="s">
        <v>174</v>
      </c>
      <c r="FF17" s="2" t="s">
        <v>162</v>
      </c>
      <c r="FG17" s="4"/>
      <c r="FH17" s="8"/>
      <c r="FI17" s="4"/>
      <c r="FJ17" s="8"/>
      <c r="FK17" s="7"/>
      <c r="FL17" s="7"/>
      <c r="FM17" s="2" t="s">
        <v>187</v>
      </c>
      <c r="FN17" s="2" t="s">
        <v>159</v>
      </c>
      <c r="FO17" s="2" t="s">
        <v>162</v>
      </c>
      <c r="FP17" s="2" t="s">
        <v>162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342</v>
      </c>
      <c r="GB17" s="2" t="s">
        <v>162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187</v>
      </c>
      <c r="GL17" s="2" t="s">
        <v>159</v>
      </c>
      <c r="GM17" s="2" t="s">
        <v>162</v>
      </c>
      <c r="GN17" s="2" t="s">
        <v>162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190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196</v>
      </c>
      <c r="HJ17" s="2" t="s">
        <v>159</v>
      </c>
      <c r="HK17" s="2" t="s">
        <v>162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187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281</v>
      </c>
      <c r="IH17" s="2" t="s">
        <v>159</v>
      </c>
      <c r="II17" s="2" t="s">
        <v>162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187</v>
      </c>
      <c r="IT17" s="2" t="s">
        <v>159</v>
      </c>
      <c r="IU17" s="2" t="s">
        <v>162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281</v>
      </c>
      <c r="JF17" s="2" t="s">
        <v>195</v>
      </c>
      <c r="JG17" s="2" t="s">
        <v>162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281</v>
      </c>
      <c r="JR17" s="2" t="s">
        <v>159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162</v>
      </c>
      <c r="KD17" s="2" t="s">
        <v>162</v>
      </c>
      <c r="KE17" s="2" t="s">
        <v>162</v>
      </c>
      <c r="KF17" s="2" t="s">
        <v>162</v>
      </c>
      <c r="KG17" s="2" t="s">
        <v>162</v>
      </c>
      <c r="KH17" s="2" t="s">
        <v>162</v>
      </c>
      <c r="KI17" s="4"/>
      <c r="KJ17" s="8"/>
      <c r="KK17" s="4"/>
      <c r="KL17" s="8"/>
      <c r="KM17" s="7"/>
      <c r="KN17" s="7"/>
      <c r="KO17" s="2" t="s">
        <v>172</v>
      </c>
      <c r="KP17" s="2" t="s">
        <v>159</v>
      </c>
      <c r="KQ17" s="2" t="s">
        <v>342</v>
      </c>
      <c r="KR17" s="2" t="s">
        <v>248</v>
      </c>
      <c r="KS17" s="2" t="s">
        <v>174</v>
      </c>
      <c r="KT17" s="2" t="s">
        <v>162</v>
      </c>
      <c r="KU17" s="4"/>
      <c r="KV17" s="8"/>
      <c r="KW17" s="4"/>
      <c r="KX17" s="8"/>
      <c r="KY17" s="7"/>
      <c r="KZ17" s="7"/>
      <c r="LA17" s="2" t="s">
        <v>281</v>
      </c>
      <c r="LB17" s="2" t="s">
        <v>159</v>
      </c>
      <c r="LC17" s="2" t="s">
        <v>162</v>
      </c>
      <c r="LD17" s="2" t="s">
        <v>162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187</v>
      </c>
      <c r="LN17" s="2" t="s">
        <v>159</v>
      </c>
      <c r="LO17" s="2" t="s">
        <v>162</v>
      </c>
      <c r="LP17" s="2" t="s">
        <v>162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281</v>
      </c>
      <c r="LZ17" s="2" t="s">
        <v>159</v>
      </c>
      <c r="MA17" s="2" t="s">
        <v>162</v>
      </c>
      <c r="MB17" s="2" t="s">
        <v>162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187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2" t="s">
        <v>162</v>
      </c>
      <c r="NC17" s="4"/>
      <c r="ND17" s="8"/>
      <c r="NE17" s="4"/>
      <c r="NF17" s="8"/>
      <c r="NG17" s="7"/>
      <c r="NH17" s="7"/>
      <c r="NI17" s="2" t="s">
        <v>281</v>
      </c>
      <c r="NJ17" s="2" t="s">
        <v>159</v>
      </c>
      <c r="NK17" s="2" t="s">
        <v>162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281</v>
      </c>
      <c r="NV17" s="2" t="s">
        <v>159</v>
      </c>
      <c r="NW17" s="2" t="s">
        <v>162</v>
      </c>
      <c r="NX17" s="2" t="s">
        <v>162</v>
      </c>
      <c r="NY17" s="2" t="s">
        <v>174</v>
      </c>
      <c r="NZ17" s="2" t="s">
        <v>162</v>
      </c>
      <c r="OA17" s="4"/>
      <c r="OB17" s="8"/>
      <c r="OC17" s="4"/>
      <c r="OD17" s="8"/>
      <c r="OE17" s="7"/>
      <c r="OF17" s="7"/>
      <c r="OG17" s="2" t="s">
        <v>162</v>
      </c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4"/>
      <c r="ON17" s="8"/>
      <c r="OO17" s="4"/>
      <c r="OP17" s="8"/>
      <c r="OQ17" s="7"/>
      <c r="OR17" s="7"/>
      <c r="OS17" s="2" t="s">
        <v>193</v>
      </c>
      <c r="OT17" s="2" t="s">
        <v>159</v>
      </c>
      <c r="OU17" s="2" t="s">
        <v>162</v>
      </c>
      <c r="OV17" s="2" t="s">
        <v>162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187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162</v>
      </c>
      <c r="PR17" s="2" t="s">
        <v>162</v>
      </c>
      <c r="PS17" s="2" t="s">
        <v>162</v>
      </c>
      <c r="PT17" s="2" t="s">
        <v>162</v>
      </c>
      <c r="PU17" s="2" t="s">
        <v>162</v>
      </c>
      <c r="PV17" s="2" t="s">
        <v>162</v>
      </c>
      <c r="PW17" s="4">
        <v>266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358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359</v>
      </c>
      <c r="G18" s="2" t="s">
        <v>162</v>
      </c>
      <c r="H18" s="2" t="s">
        <v>162</v>
      </c>
      <c r="I18" s="2" t="s">
        <v>360</v>
      </c>
      <c r="J18" s="2" t="s">
        <v>157</v>
      </c>
      <c r="K18" s="2" t="s">
        <v>361</v>
      </c>
      <c r="L18" s="3">
        <v>139.5</v>
      </c>
      <c r="M18" s="3">
        <v>146.47</v>
      </c>
      <c r="N18" s="3">
        <v>309.99</v>
      </c>
      <c r="O18" s="2" t="s">
        <v>159</v>
      </c>
      <c r="P18" s="2" t="s">
        <v>160</v>
      </c>
      <c r="Q18" s="2" t="s">
        <v>161</v>
      </c>
      <c r="R18" s="2" t="s">
        <v>162</v>
      </c>
      <c r="S18" s="2" t="s">
        <v>362</v>
      </c>
      <c r="T18" s="2" t="s">
        <v>164</v>
      </c>
      <c r="U18" s="2" t="s">
        <v>165</v>
      </c>
      <c r="V18" s="2" t="s">
        <v>363</v>
      </c>
      <c r="W18" s="2" t="s">
        <v>364</v>
      </c>
      <c r="X18" s="2" t="s">
        <v>289</v>
      </c>
      <c r="Y18" s="2" t="s">
        <v>365</v>
      </c>
      <c r="Z18" s="4">
        <v>313</v>
      </c>
      <c r="AA18" s="4">
        <f>=ROUNDDOWN(16.4736842105263,0)</f>
      </c>
      <c r="AB18" s="5">
        <v>19</v>
      </c>
      <c r="AC18" s="2" t="s">
        <v>291</v>
      </c>
      <c r="AD18" s="4">
        <v>40</v>
      </c>
      <c r="AE18" s="4">
        <v>380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14</v>
      </c>
      <c r="AQ18" s="8">
        <v>2057.64</v>
      </c>
      <c r="AR18" s="4">
        <v>11</v>
      </c>
      <c r="AS18" s="8">
        <v>1635.07</v>
      </c>
      <c r="AT18" s="7">
        <v>0.2727</v>
      </c>
      <c r="AU18" s="7">
        <v>0.2584</v>
      </c>
      <c r="AV18" s="4">
        <v>34</v>
      </c>
      <c r="AW18" s="8">
        <v>5546.89</v>
      </c>
      <c r="AX18" s="4">
        <v>36</v>
      </c>
      <c r="AY18" s="8">
        <v>6024.27</v>
      </c>
      <c r="AZ18" s="7">
        <v>-0.0556</v>
      </c>
      <c r="BA18" s="7">
        <v>-0.0792</v>
      </c>
      <c r="BB18" s="7">
        <v>0.371</v>
      </c>
      <c r="BC18" s="4">
        <v>34</v>
      </c>
      <c r="BD18" s="8">
        <v>5546.89</v>
      </c>
      <c r="BE18" s="4">
        <v>36</v>
      </c>
      <c r="BF18" s="8">
        <v>6024.27</v>
      </c>
      <c r="BG18" s="7">
        <v>-0.0556</v>
      </c>
      <c r="BH18" s="7">
        <v>-0.0792</v>
      </c>
      <c r="BI18" s="7">
        <v>1</v>
      </c>
      <c r="BJ18" s="4">
        <v>14</v>
      </c>
      <c r="BK18" s="8">
        <v>2057.64</v>
      </c>
      <c r="BL18" s="2" t="s">
        <v>366</v>
      </c>
      <c r="BM18" s="7">
        <v>1</v>
      </c>
      <c r="BN18" s="7">
        <v>1</v>
      </c>
      <c r="BO18" s="4">
        <v>8</v>
      </c>
      <c r="BP18" s="8">
        <v>1199.04</v>
      </c>
      <c r="BQ18" s="4">
        <v>3</v>
      </c>
      <c r="BR18" s="8">
        <v>449.64</v>
      </c>
      <c r="BS18" s="7">
        <v>1.6667</v>
      </c>
      <c r="BT18" s="7">
        <v>1.6667</v>
      </c>
      <c r="BU18" s="2" t="s">
        <v>172</v>
      </c>
      <c r="BV18" s="2" t="s">
        <v>159</v>
      </c>
      <c r="BW18" s="2" t="s">
        <v>162</v>
      </c>
      <c r="BX18" s="2" t="s">
        <v>367</v>
      </c>
      <c r="BY18" s="2" t="s">
        <v>174</v>
      </c>
      <c r="BZ18" s="2" t="s">
        <v>162</v>
      </c>
      <c r="CA18" s="4">
        <v>4</v>
      </c>
      <c r="CB18" s="8">
        <v>568.2</v>
      </c>
      <c r="CC18" s="4">
        <v>2</v>
      </c>
      <c r="CD18" s="8">
        <v>284.1</v>
      </c>
      <c r="CE18" s="7">
        <v>1</v>
      </c>
      <c r="CF18" s="7">
        <v>1</v>
      </c>
      <c r="CG18" s="2" t="s">
        <v>172</v>
      </c>
      <c r="CH18" s="2" t="s">
        <v>159</v>
      </c>
      <c r="CI18" s="2" t="s">
        <v>368</v>
      </c>
      <c r="CJ18" s="2" t="s">
        <v>369</v>
      </c>
      <c r="CK18" s="2" t="s">
        <v>174</v>
      </c>
      <c r="CL18" s="2" t="s">
        <v>162</v>
      </c>
      <c r="CM18" s="4">
        <v>1</v>
      </c>
      <c r="CN18" s="8">
        <v>150.9</v>
      </c>
      <c r="CO18" s="4">
        <v>5</v>
      </c>
      <c r="CP18" s="8">
        <v>754.5</v>
      </c>
      <c r="CQ18" s="7">
        <v>-0.8</v>
      </c>
      <c r="CR18" s="7">
        <v>-0.8</v>
      </c>
      <c r="CS18" s="2" t="s">
        <v>172</v>
      </c>
      <c r="CT18" s="2" t="s">
        <v>159</v>
      </c>
      <c r="CU18" s="2" t="s">
        <v>370</v>
      </c>
      <c r="CV18" s="2" t="s">
        <v>371</v>
      </c>
      <c r="CW18" s="2" t="s">
        <v>174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159</v>
      </c>
      <c r="DG18" s="2" t="s">
        <v>372</v>
      </c>
      <c r="DH18" s="2" t="s">
        <v>373</v>
      </c>
      <c r="DI18" s="2" t="s">
        <v>174</v>
      </c>
      <c r="DJ18" s="2" t="s">
        <v>162</v>
      </c>
      <c r="DK18" s="4">
        <v>1</v>
      </c>
      <c r="DL18" s="8">
        <v>139.5</v>
      </c>
      <c r="DM18" s="4"/>
      <c r="DN18" s="8"/>
      <c r="DO18" s="7"/>
      <c r="DP18" s="7"/>
      <c r="DQ18" s="2" t="s">
        <v>172</v>
      </c>
      <c r="DR18" s="2" t="s">
        <v>159</v>
      </c>
      <c r="DS18" s="2" t="s">
        <v>374</v>
      </c>
      <c r="DT18" s="2" t="s">
        <v>375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172</v>
      </c>
      <c r="ED18" s="2" t="s">
        <v>159</v>
      </c>
      <c r="EE18" s="2" t="s">
        <v>368</v>
      </c>
      <c r="EF18" s="2" t="s">
        <v>376</v>
      </c>
      <c r="EG18" s="2" t="s">
        <v>174</v>
      </c>
      <c r="EH18" s="2" t="s">
        <v>162</v>
      </c>
      <c r="EI18" s="4"/>
      <c r="EJ18" s="8"/>
      <c r="EK18" s="4"/>
      <c r="EL18" s="8"/>
      <c r="EM18" s="7"/>
      <c r="EN18" s="7"/>
      <c r="EO18" s="2" t="s">
        <v>172</v>
      </c>
      <c r="EP18" s="2" t="s">
        <v>159</v>
      </c>
      <c r="EQ18" s="2" t="s">
        <v>183</v>
      </c>
      <c r="ER18" s="2" t="s">
        <v>377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193</v>
      </c>
      <c r="FB18" s="2" t="s">
        <v>159</v>
      </c>
      <c r="FC18" s="2" t="s">
        <v>162</v>
      </c>
      <c r="FD18" s="2" t="s">
        <v>162</v>
      </c>
      <c r="FE18" s="2" t="s">
        <v>174</v>
      </c>
      <c r="FF18" s="2" t="s">
        <v>378</v>
      </c>
      <c r="FG18" s="4"/>
      <c r="FH18" s="8"/>
      <c r="FI18" s="4"/>
      <c r="FJ18" s="8"/>
      <c r="FK18" s="7"/>
      <c r="FL18" s="7"/>
      <c r="FM18" s="2" t="s">
        <v>187</v>
      </c>
      <c r="FN18" s="2" t="s">
        <v>159</v>
      </c>
      <c r="FO18" s="2" t="s">
        <v>162</v>
      </c>
      <c r="FP18" s="2" t="s">
        <v>162</v>
      </c>
      <c r="FQ18" s="2" t="s">
        <v>174</v>
      </c>
      <c r="FR18" s="2" t="s">
        <v>162</v>
      </c>
      <c r="FS18" s="4"/>
      <c r="FT18" s="8"/>
      <c r="FU18" s="4">
        <v>1</v>
      </c>
      <c r="FV18" s="8">
        <v>146.83</v>
      </c>
      <c r="FW18" s="7">
        <v>-1</v>
      </c>
      <c r="FX18" s="7">
        <v>-1</v>
      </c>
      <c r="FY18" s="2" t="s">
        <v>172</v>
      </c>
      <c r="FZ18" s="2" t="s">
        <v>159</v>
      </c>
      <c r="GA18" s="2" t="s">
        <v>310</v>
      </c>
      <c r="GB18" s="2" t="s">
        <v>379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187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159</v>
      </c>
      <c r="GY18" s="2" t="s">
        <v>190</v>
      </c>
      <c r="GZ18" s="2" t="s">
        <v>312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191</v>
      </c>
      <c r="HJ18" s="2" t="s">
        <v>159</v>
      </c>
      <c r="HK18" s="2" t="s">
        <v>313</v>
      </c>
      <c r="HL18" s="2" t="s">
        <v>380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187</v>
      </c>
      <c r="HV18" s="2" t="s">
        <v>159</v>
      </c>
      <c r="HW18" s="2" t="s">
        <v>162</v>
      </c>
      <c r="HX18" s="2" t="s">
        <v>162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162</v>
      </c>
      <c r="IH18" s="2" t="s">
        <v>162</v>
      </c>
      <c r="II18" s="2" t="s">
        <v>162</v>
      </c>
      <c r="IJ18" s="2" t="s">
        <v>162</v>
      </c>
      <c r="IK18" s="2" t="s">
        <v>162</v>
      </c>
      <c r="IL18" s="2" t="s">
        <v>162</v>
      </c>
      <c r="IM18" s="4"/>
      <c r="IN18" s="8"/>
      <c r="IO18" s="4"/>
      <c r="IP18" s="8"/>
      <c r="IQ18" s="7"/>
      <c r="IR18" s="7"/>
      <c r="IS18" s="2" t="s">
        <v>172</v>
      </c>
      <c r="IT18" s="2" t="s">
        <v>159</v>
      </c>
      <c r="IU18" s="2" t="s">
        <v>381</v>
      </c>
      <c r="IV18" s="2" t="s">
        <v>382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162</v>
      </c>
      <c r="JF18" s="2" t="s">
        <v>162</v>
      </c>
      <c r="JG18" s="2" t="s">
        <v>162</v>
      </c>
      <c r="JH18" s="2" t="s">
        <v>162</v>
      </c>
      <c r="JI18" s="2" t="s">
        <v>162</v>
      </c>
      <c r="JJ18" s="2" t="s">
        <v>162</v>
      </c>
      <c r="JK18" s="4"/>
      <c r="JL18" s="8"/>
      <c r="JM18" s="4"/>
      <c r="JN18" s="8"/>
      <c r="JO18" s="7"/>
      <c r="JP18" s="7"/>
      <c r="JQ18" s="2" t="s">
        <v>187</v>
      </c>
      <c r="JR18" s="2" t="s">
        <v>159</v>
      </c>
      <c r="JS18" s="2" t="s">
        <v>162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162</v>
      </c>
      <c r="KD18" s="2" t="s">
        <v>162</v>
      </c>
      <c r="KE18" s="2" t="s">
        <v>162</v>
      </c>
      <c r="KF18" s="2" t="s">
        <v>162</v>
      </c>
      <c r="KG18" s="2" t="s">
        <v>162</v>
      </c>
      <c r="KH18" s="2" t="s">
        <v>162</v>
      </c>
      <c r="KI18" s="4"/>
      <c r="KJ18" s="8"/>
      <c r="KK18" s="4"/>
      <c r="KL18" s="8"/>
      <c r="KM18" s="7"/>
      <c r="KN18" s="7"/>
      <c r="KO18" s="2" t="s">
        <v>172</v>
      </c>
      <c r="KP18" s="2" t="s">
        <v>159</v>
      </c>
      <c r="KQ18" s="2" t="s">
        <v>372</v>
      </c>
      <c r="KR18" s="2" t="s">
        <v>383</v>
      </c>
      <c r="KS18" s="2" t="s">
        <v>174</v>
      </c>
      <c r="KT18" s="2" t="s">
        <v>162</v>
      </c>
      <c r="KU18" s="4"/>
      <c r="KV18" s="8"/>
      <c r="KW18" s="4"/>
      <c r="KX18" s="8"/>
      <c r="KY18" s="7"/>
      <c r="KZ18" s="7"/>
      <c r="LA18" s="2" t="s">
        <v>187</v>
      </c>
      <c r="LB18" s="2" t="s">
        <v>159</v>
      </c>
      <c r="LC18" s="2" t="s">
        <v>162</v>
      </c>
      <c r="LD18" s="2" t="s">
        <v>162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196</v>
      </c>
      <c r="LN18" s="2" t="s">
        <v>195</v>
      </c>
      <c r="LO18" s="2" t="s">
        <v>162</v>
      </c>
      <c r="LP18" s="2" t="s">
        <v>162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159</v>
      </c>
      <c r="MA18" s="2" t="s">
        <v>384</v>
      </c>
      <c r="MB18" s="2" t="s">
        <v>385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172</v>
      </c>
      <c r="ML18" s="2" t="s">
        <v>159</v>
      </c>
      <c r="MM18" s="2" t="s">
        <v>386</v>
      </c>
      <c r="MN18" s="2" t="s">
        <v>387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197</v>
      </c>
      <c r="MX18" s="2" t="s">
        <v>195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172</v>
      </c>
      <c r="NV18" s="2" t="s">
        <v>159</v>
      </c>
      <c r="NW18" s="2" t="s">
        <v>198</v>
      </c>
      <c r="NX18" s="2" t="s">
        <v>162</v>
      </c>
      <c r="NY18" s="2" t="s">
        <v>174</v>
      </c>
      <c r="NZ18" s="2" t="s">
        <v>162</v>
      </c>
      <c r="OA18" s="4"/>
      <c r="OB18" s="8"/>
      <c r="OC18" s="4"/>
      <c r="OD18" s="8"/>
      <c r="OE18" s="7"/>
      <c r="OF18" s="7"/>
      <c r="OG18" s="2" t="s">
        <v>172</v>
      </c>
      <c r="OH18" s="2" t="s">
        <v>195</v>
      </c>
      <c r="OI18" s="2" t="s">
        <v>388</v>
      </c>
      <c r="OJ18" s="2" t="s">
        <v>301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193</v>
      </c>
      <c r="OT18" s="2" t="s">
        <v>159</v>
      </c>
      <c r="OU18" s="2" t="s">
        <v>162</v>
      </c>
      <c r="OV18" s="2" t="s">
        <v>162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187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187</v>
      </c>
      <c r="PR18" s="2" t="s">
        <v>195</v>
      </c>
      <c r="PS18" s="2" t="s">
        <v>162</v>
      </c>
      <c r="PT18" s="2" t="s">
        <v>162</v>
      </c>
      <c r="PU18" s="2" t="s">
        <v>174</v>
      </c>
      <c r="PV18" s="2" t="s">
        <v>162</v>
      </c>
      <c r="PW18" s="4">
        <v>256</v>
      </c>
      <c r="PX18" s="4"/>
      <c r="PY18" s="4"/>
      <c r="PZ18" s="4">
        <v>57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>
        <v>40</v>
      </c>
      <c r="QM18" s="4"/>
      <c r="QN18" s="4"/>
      <c r="QO18" s="4"/>
      <c r="QP18" s="4">
        <v>30</v>
      </c>
      <c r="QQ18" s="4"/>
      <c r="QR18" s="4"/>
      <c r="QS18" s="4"/>
      <c r="QT18" s="4"/>
      <c r="QU18" s="4"/>
      <c r="QV18" s="4"/>
      <c r="QW18" s="4">
        <v>110</v>
      </c>
      <c r="QX18" s="4"/>
      <c r="QY18" s="4"/>
      <c r="QZ18" s="4"/>
      <c r="RA18" s="4"/>
      <c r="RB18" s="4">
        <v>200</v>
      </c>
    </row>
    <row r="19">
      <c r="A19" s="2" t="s">
        <v>389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359</v>
      </c>
      <c r="G19" s="2" t="s">
        <v>162</v>
      </c>
      <c r="H19" s="2" t="s">
        <v>162</v>
      </c>
      <c r="I19" s="2" t="s">
        <v>360</v>
      </c>
      <c r="J19" s="2" t="s">
        <v>202</v>
      </c>
      <c r="K19" s="2" t="s">
        <v>361</v>
      </c>
      <c r="L19" s="3">
        <v>165.6</v>
      </c>
      <c r="M19" s="3">
        <v>173.88</v>
      </c>
      <c r="N19" s="3">
        <v>359.99</v>
      </c>
      <c r="O19" s="2" t="s">
        <v>159</v>
      </c>
      <c r="P19" s="2" t="s">
        <v>160</v>
      </c>
      <c r="Q19" s="2" t="s">
        <v>161</v>
      </c>
      <c r="R19" s="2" t="s">
        <v>162</v>
      </c>
      <c r="S19" s="2" t="s">
        <v>362</v>
      </c>
      <c r="T19" s="2" t="s">
        <v>164</v>
      </c>
      <c r="U19" s="2" t="s">
        <v>203</v>
      </c>
      <c r="V19" s="2" t="s">
        <v>363</v>
      </c>
      <c r="W19" s="2" t="s">
        <v>364</v>
      </c>
      <c r="X19" s="2" t="s">
        <v>289</v>
      </c>
      <c r="Y19" s="2" t="s">
        <v>365</v>
      </c>
      <c r="Z19" s="4">
        <v>352</v>
      </c>
      <c r="AA19" s="4">
        <f>=ROUNDDOWN(9.26315789473684,0)</f>
      </c>
      <c r="AB19" s="5">
        <v>38</v>
      </c>
      <c r="AC19" s="2" t="s">
        <v>291</v>
      </c>
      <c r="AD19" s="4">
        <v>70</v>
      </c>
      <c r="AE19" s="4">
        <v>1020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20</v>
      </c>
      <c r="AQ19" s="8">
        <v>3489.25</v>
      </c>
      <c r="AR19" s="4">
        <v>25</v>
      </c>
      <c r="AS19" s="8">
        <v>4389.2</v>
      </c>
      <c r="AT19" s="7">
        <v>-0.2</v>
      </c>
      <c r="AU19" s="7">
        <v>-0.205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0.629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20</v>
      </c>
      <c r="BK19" s="8">
        <v>3489.25</v>
      </c>
      <c r="BL19" s="2" t="s">
        <v>390</v>
      </c>
      <c r="BM19" s="7">
        <v>1</v>
      </c>
      <c r="BN19" s="7">
        <v>1</v>
      </c>
      <c r="BO19" s="4"/>
      <c r="BP19" s="8"/>
      <c r="BQ19" s="4">
        <v>3</v>
      </c>
      <c r="BR19" s="8">
        <v>539.55</v>
      </c>
      <c r="BS19" s="7">
        <v>-1</v>
      </c>
      <c r="BT19" s="7">
        <v>-1</v>
      </c>
      <c r="BU19" s="2" t="s">
        <v>172</v>
      </c>
      <c r="BV19" s="2" t="s">
        <v>159</v>
      </c>
      <c r="BW19" s="2" t="s">
        <v>162</v>
      </c>
      <c r="BX19" s="2" t="s">
        <v>367</v>
      </c>
      <c r="BY19" s="2" t="s">
        <v>174</v>
      </c>
      <c r="BZ19" s="2" t="s">
        <v>162</v>
      </c>
      <c r="CA19" s="4">
        <v>14</v>
      </c>
      <c r="CB19" s="8">
        <v>2369.39</v>
      </c>
      <c r="CC19" s="4">
        <v>5</v>
      </c>
      <c r="CD19" s="8">
        <v>818.2</v>
      </c>
      <c r="CE19" s="7">
        <v>1.8</v>
      </c>
      <c r="CF19" s="7">
        <v>1.8959</v>
      </c>
      <c r="CG19" s="2" t="s">
        <v>172</v>
      </c>
      <c r="CH19" s="2" t="s">
        <v>159</v>
      </c>
      <c r="CI19" s="2" t="s">
        <v>368</v>
      </c>
      <c r="CJ19" s="2" t="s">
        <v>391</v>
      </c>
      <c r="CK19" s="2" t="s">
        <v>174</v>
      </c>
      <c r="CL19" s="2" t="s">
        <v>162</v>
      </c>
      <c r="CM19" s="4">
        <v>3</v>
      </c>
      <c r="CN19" s="8">
        <v>543.27</v>
      </c>
      <c r="CO19" s="4">
        <v>11</v>
      </c>
      <c r="CP19" s="8">
        <v>1991.99</v>
      </c>
      <c r="CQ19" s="7">
        <v>-0.7273</v>
      </c>
      <c r="CR19" s="7">
        <v>-0.7273</v>
      </c>
      <c r="CS19" s="2" t="s">
        <v>172</v>
      </c>
      <c r="CT19" s="2" t="s">
        <v>159</v>
      </c>
      <c r="CU19" s="2" t="s">
        <v>370</v>
      </c>
      <c r="CV19" s="2" t="s">
        <v>392</v>
      </c>
      <c r="CW19" s="2" t="s">
        <v>174</v>
      </c>
      <c r="CX19" s="2" t="s">
        <v>162</v>
      </c>
      <c r="CY19" s="4">
        <v>2</v>
      </c>
      <c r="CZ19" s="8">
        <v>405.7</v>
      </c>
      <c r="DA19" s="4">
        <v>1</v>
      </c>
      <c r="DB19" s="8">
        <v>173.87</v>
      </c>
      <c r="DC19" s="7">
        <v>1</v>
      </c>
      <c r="DD19" s="7">
        <v>1.3334</v>
      </c>
      <c r="DE19" s="2" t="s">
        <v>172</v>
      </c>
      <c r="DF19" s="2" t="s">
        <v>159</v>
      </c>
      <c r="DG19" s="2" t="s">
        <v>372</v>
      </c>
      <c r="DH19" s="2" t="s">
        <v>393</v>
      </c>
      <c r="DI19" s="2" t="s">
        <v>174</v>
      </c>
      <c r="DJ19" s="2" t="s">
        <v>162</v>
      </c>
      <c r="DK19" s="4"/>
      <c r="DL19" s="8"/>
      <c r="DM19" s="4">
        <v>2</v>
      </c>
      <c r="DN19" s="8">
        <v>331.2</v>
      </c>
      <c r="DO19" s="7">
        <v>-1</v>
      </c>
      <c r="DP19" s="7">
        <v>-1</v>
      </c>
      <c r="DQ19" s="2" t="s">
        <v>172</v>
      </c>
      <c r="DR19" s="2" t="s">
        <v>159</v>
      </c>
      <c r="DS19" s="2" t="s">
        <v>374</v>
      </c>
      <c r="DT19" s="2" t="s">
        <v>394</v>
      </c>
      <c r="DU19" s="2" t="s">
        <v>174</v>
      </c>
      <c r="DV19" s="2" t="s">
        <v>162</v>
      </c>
      <c r="DW19" s="4">
        <v>1</v>
      </c>
      <c r="DX19" s="8">
        <v>170.89</v>
      </c>
      <c r="DY19" s="4"/>
      <c r="DZ19" s="8"/>
      <c r="EA19" s="7"/>
      <c r="EB19" s="7"/>
      <c r="EC19" s="2" t="s">
        <v>172</v>
      </c>
      <c r="ED19" s="2" t="s">
        <v>159</v>
      </c>
      <c r="EE19" s="2" t="s">
        <v>368</v>
      </c>
      <c r="EF19" s="2" t="s">
        <v>395</v>
      </c>
      <c r="EG19" s="2" t="s">
        <v>174</v>
      </c>
      <c r="EH19" s="2" t="s">
        <v>162</v>
      </c>
      <c r="EI19" s="4"/>
      <c r="EJ19" s="8"/>
      <c r="EK19" s="4">
        <v>1</v>
      </c>
      <c r="EL19" s="8">
        <v>182.57</v>
      </c>
      <c r="EM19" s="7">
        <v>-1</v>
      </c>
      <c r="EN19" s="7">
        <v>-1</v>
      </c>
      <c r="EO19" s="2" t="s">
        <v>172</v>
      </c>
      <c r="EP19" s="2" t="s">
        <v>159</v>
      </c>
      <c r="EQ19" s="2" t="s">
        <v>183</v>
      </c>
      <c r="ER19" s="2" t="s">
        <v>396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193</v>
      </c>
      <c r="FB19" s="2" t="s">
        <v>159</v>
      </c>
      <c r="FC19" s="2" t="s">
        <v>162</v>
      </c>
      <c r="FD19" s="2" t="s">
        <v>162</v>
      </c>
      <c r="FE19" s="2" t="s">
        <v>174</v>
      </c>
      <c r="FF19" s="2" t="s">
        <v>378</v>
      </c>
      <c r="FG19" s="4"/>
      <c r="FH19" s="8"/>
      <c r="FI19" s="4"/>
      <c r="FJ19" s="8"/>
      <c r="FK19" s="7"/>
      <c r="FL19" s="7"/>
      <c r="FM19" s="2" t="s">
        <v>187</v>
      </c>
      <c r="FN19" s="2" t="s">
        <v>159</v>
      </c>
      <c r="FO19" s="2" t="s">
        <v>162</v>
      </c>
      <c r="FP19" s="2" t="s">
        <v>162</v>
      </c>
      <c r="FQ19" s="2" t="s">
        <v>174</v>
      </c>
      <c r="FR19" s="2" t="s">
        <v>162</v>
      </c>
      <c r="FS19" s="4"/>
      <c r="FT19" s="8"/>
      <c r="FU19" s="4">
        <v>2</v>
      </c>
      <c r="FV19" s="8">
        <v>351.82</v>
      </c>
      <c r="FW19" s="7">
        <v>-1</v>
      </c>
      <c r="FX19" s="7">
        <v>-1</v>
      </c>
      <c r="FY19" s="2" t="s">
        <v>172</v>
      </c>
      <c r="FZ19" s="2" t="s">
        <v>159</v>
      </c>
      <c r="GA19" s="2" t="s">
        <v>310</v>
      </c>
      <c r="GB19" s="2" t="s">
        <v>397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187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172</v>
      </c>
      <c r="GX19" s="2" t="s">
        <v>159</v>
      </c>
      <c r="GY19" s="2" t="s">
        <v>190</v>
      </c>
      <c r="GZ19" s="2" t="s">
        <v>275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191</v>
      </c>
      <c r="HJ19" s="2" t="s">
        <v>159</v>
      </c>
      <c r="HK19" s="2" t="s">
        <v>313</v>
      </c>
      <c r="HL19" s="2" t="s">
        <v>398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187</v>
      </c>
      <c r="HV19" s="2" t="s">
        <v>159</v>
      </c>
      <c r="HW19" s="2" t="s">
        <v>162</v>
      </c>
      <c r="HX19" s="2" t="s">
        <v>162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162</v>
      </c>
      <c r="IH19" s="2" t="s">
        <v>162</v>
      </c>
      <c r="II19" s="2" t="s">
        <v>162</v>
      </c>
      <c r="IJ19" s="2" t="s">
        <v>162</v>
      </c>
      <c r="IK19" s="2" t="s">
        <v>162</v>
      </c>
      <c r="IL19" s="2" t="s">
        <v>162</v>
      </c>
      <c r="IM19" s="4"/>
      <c r="IN19" s="8"/>
      <c r="IO19" s="4"/>
      <c r="IP19" s="8"/>
      <c r="IQ19" s="7"/>
      <c r="IR19" s="7"/>
      <c r="IS19" s="2" t="s">
        <v>187</v>
      </c>
      <c r="IT19" s="2" t="s">
        <v>159</v>
      </c>
      <c r="IU19" s="2" t="s">
        <v>381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162</v>
      </c>
      <c r="JF19" s="2" t="s">
        <v>162</v>
      </c>
      <c r="JG19" s="2" t="s">
        <v>162</v>
      </c>
      <c r="JH19" s="2" t="s">
        <v>162</v>
      </c>
      <c r="JI19" s="2" t="s">
        <v>162</v>
      </c>
      <c r="JJ19" s="2" t="s">
        <v>162</v>
      </c>
      <c r="JK19" s="4"/>
      <c r="JL19" s="8"/>
      <c r="JM19" s="4"/>
      <c r="JN19" s="8"/>
      <c r="JO19" s="7"/>
      <c r="JP19" s="7"/>
      <c r="JQ19" s="2" t="s">
        <v>187</v>
      </c>
      <c r="JR19" s="2" t="s">
        <v>159</v>
      </c>
      <c r="JS19" s="2" t="s">
        <v>162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162</v>
      </c>
      <c r="KD19" s="2" t="s">
        <v>162</v>
      </c>
      <c r="KE19" s="2" t="s">
        <v>162</v>
      </c>
      <c r="KF19" s="2" t="s">
        <v>162</v>
      </c>
      <c r="KG19" s="2" t="s">
        <v>162</v>
      </c>
      <c r="KH19" s="2" t="s">
        <v>162</v>
      </c>
      <c r="KI19" s="4"/>
      <c r="KJ19" s="8"/>
      <c r="KK19" s="4"/>
      <c r="KL19" s="8"/>
      <c r="KM19" s="7"/>
      <c r="KN19" s="7"/>
      <c r="KO19" s="2" t="s">
        <v>172</v>
      </c>
      <c r="KP19" s="2" t="s">
        <v>159</v>
      </c>
      <c r="KQ19" s="2" t="s">
        <v>372</v>
      </c>
      <c r="KR19" s="2" t="s">
        <v>399</v>
      </c>
      <c r="KS19" s="2" t="s">
        <v>174</v>
      </c>
      <c r="KT19" s="2" t="s">
        <v>162</v>
      </c>
      <c r="KU19" s="4"/>
      <c r="KV19" s="8"/>
      <c r="KW19" s="4"/>
      <c r="KX19" s="8"/>
      <c r="KY19" s="7"/>
      <c r="KZ19" s="7"/>
      <c r="LA19" s="2" t="s">
        <v>187</v>
      </c>
      <c r="LB19" s="2" t="s">
        <v>159</v>
      </c>
      <c r="LC19" s="2" t="s">
        <v>162</v>
      </c>
      <c r="LD19" s="2" t="s">
        <v>162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196</v>
      </c>
      <c r="LN19" s="2" t="s">
        <v>195</v>
      </c>
      <c r="LO19" s="2" t="s">
        <v>162</v>
      </c>
      <c r="LP19" s="2" t="s">
        <v>162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159</v>
      </c>
      <c r="MA19" s="2" t="s">
        <v>384</v>
      </c>
      <c r="MB19" s="2" t="s">
        <v>400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172</v>
      </c>
      <c r="ML19" s="2" t="s">
        <v>159</v>
      </c>
      <c r="MM19" s="2" t="s">
        <v>386</v>
      </c>
      <c r="MN19" s="2" t="s">
        <v>263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197</v>
      </c>
      <c r="MX19" s="2" t="s">
        <v>195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172</v>
      </c>
      <c r="NV19" s="2" t="s">
        <v>159</v>
      </c>
      <c r="NW19" s="2" t="s">
        <v>198</v>
      </c>
      <c r="NX19" s="2" t="s">
        <v>401</v>
      </c>
      <c r="NY19" s="2" t="s">
        <v>174</v>
      </c>
      <c r="NZ19" s="2" t="s">
        <v>162</v>
      </c>
      <c r="OA19" s="4"/>
      <c r="OB19" s="8"/>
      <c r="OC19" s="4"/>
      <c r="OD19" s="8"/>
      <c r="OE19" s="7"/>
      <c r="OF19" s="7"/>
      <c r="OG19" s="2" t="s">
        <v>172</v>
      </c>
      <c r="OH19" s="2" t="s">
        <v>195</v>
      </c>
      <c r="OI19" s="2" t="s">
        <v>388</v>
      </c>
      <c r="OJ19" s="2" t="s">
        <v>402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193</v>
      </c>
      <c r="OT19" s="2" t="s">
        <v>159</v>
      </c>
      <c r="OU19" s="2" t="s">
        <v>162</v>
      </c>
      <c r="OV19" s="2" t="s">
        <v>162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187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187</v>
      </c>
      <c r="PR19" s="2" t="s">
        <v>195</v>
      </c>
      <c r="PS19" s="2" t="s">
        <v>162</v>
      </c>
      <c r="PT19" s="2" t="s">
        <v>162</v>
      </c>
      <c r="PU19" s="2" t="s">
        <v>174</v>
      </c>
      <c r="PV19" s="2" t="s">
        <v>162</v>
      </c>
      <c r="PW19" s="4">
        <v>227</v>
      </c>
      <c r="PX19" s="4"/>
      <c r="PY19" s="4"/>
      <c r="PZ19" s="4">
        <v>125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>
        <v>70</v>
      </c>
      <c r="QM19" s="4"/>
      <c r="QN19" s="4"/>
      <c r="QO19" s="4"/>
      <c r="QP19" s="4">
        <v>210</v>
      </c>
      <c r="QQ19" s="4"/>
      <c r="QR19" s="4"/>
      <c r="QS19" s="4"/>
      <c r="QT19" s="4"/>
      <c r="QU19" s="4"/>
      <c r="QV19" s="4"/>
      <c r="QW19" s="4">
        <v>240</v>
      </c>
      <c r="QX19" s="4"/>
      <c r="QY19" s="4"/>
      <c r="QZ19" s="4"/>
      <c r="RA19" s="4"/>
      <c r="RB19" s="4">
        <v>500</v>
      </c>
    </row>
    <row r="20">
      <c r="A20" s="2" t="s">
        <v>403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404</v>
      </c>
      <c r="G20" s="2" t="s">
        <v>405</v>
      </c>
      <c r="H20" s="2" t="s">
        <v>404</v>
      </c>
      <c r="I20" s="2" t="s">
        <v>406</v>
      </c>
      <c r="J20" s="2" t="s">
        <v>157</v>
      </c>
      <c r="K20" s="2" t="s">
        <v>407</v>
      </c>
      <c r="L20" s="3">
        <v>148.5</v>
      </c>
      <c r="M20" s="3">
        <v>155.93</v>
      </c>
      <c r="N20" s="3">
        <v>329.99</v>
      </c>
      <c r="O20" s="2" t="s">
        <v>159</v>
      </c>
      <c r="P20" s="2" t="s">
        <v>253</v>
      </c>
      <c r="Q20" s="2" t="s">
        <v>161</v>
      </c>
      <c r="R20" s="2" t="s">
        <v>162</v>
      </c>
      <c r="S20" s="2" t="s">
        <v>408</v>
      </c>
      <c r="T20" s="2" t="s">
        <v>164</v>
      </c>
      <c r="U20" s="2" t="s">
        <v>165</v>
      </c>
      <c r="V20" s="2" t="s">
        <v>363</v>
      </c>
      <c r="W20" s="2" t="s">
        <v>409</v>
      </c>
      <c r="X20" s="2" t="s">
        <v>289</v>
      </c>
      <c r="Y20" s="2" t="s">
        <v>410</v>
      </c>
      <c r="Z20" s="4">
        <v>194</v>
      </c>
      <c r="AA20" s="4">
        <f>=ROUNDDOWN(19.4,0)</f>
      </c>
      <c r="AB20" s="5">
        <v>10</v>
      </c>
      <c r="AC20" s="2" t="s">
        <v>162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15</v>
      </c>
      <c r="AQ20" s="8">
        <v>2481.04</v>
      </c>
      <c r="AR20" s="4">
        <v>9</v>
      </c>
      <c r="AS20" s="8">
        <v>1485.98</v>
      </c>
      <c r="AT20" s="7">
        <v>0.6667</v>
      </c>
      <c r="AU20" s="7">
        <v>0.6696</v>
      </c>
      <c r="AV20" s="4">
        <v>26</v>
      </c>
      <c r="AW20" s="8">
        <v>4527.57</v>
      </c>
      <c r="AX20" s="4">
        <v>14</v>
      </c>
      <c r="AY20" s="8">
        <v>2392.71</v>
      </c>
      <c r="AZ20" s="7">
        <v>0.8571</v>
      </c>
      <c r="BA20" s="7">
        <v>0.8922</v>
      </c>
      <c r="BB20" s="7">
        <v>0.548</v>
      </c>
      <c r="BC20" s="4">
        <v>26</v>
      </c>
      <c r="BD20" s="8">
        <v>4527.57</v>
      </c>
      <c r="BE20" s="4">
        <v>14</v>
      </c>
      <c r="BF20" s="8">
        <v>2392.71</v>
      </c>
      <c r="BG20" s="7">
        <v>0.8571</v>
      </c>
      <c r="BH20" s="7">
        <v>0.8922</v>
      </c>
      <c r="BI20" s="7">
        <v>1</v>
      </c>
      <c r="BJ20" s="4">
        <v>16</v>
      </c>
      <c r="BK20" s="8">
        <v>2610.24</v>
      </c>
      <c r="BL20" s="2" t="s">
        <v>411</v>
      </c>
      <c r="BM20" s="7">
        <v>0.9375</v>
      </c>
      <c r="BN20" s="7">
        <v>0.9505</v>
      </c>
      <c r="BO20" s="4">
        <v>6</v>
      </c>
      <c r="BP20" s="8">
        <v>1024.68</v>
      </c>
      <c r="BQ20" s="4"/>
      <c r="BR20" s="8"/>
      <c r="BS20" s="7"/>
      <c r="BT20" s="7"/>
      <c r="BU20" s="2" t="s">
        <v>172</v>
      </c>
      <c r="BV20" s="2" t="s">
        <v>159</v>
      </c>
      <c r="BW20" s="2" t="s">
        <v>162</v>
      </c>
      <c r="BX20" s="2" t="s">
        <v>412</v>
      </c>
      <c r="BY20" s="2" t="s">
        <v>174</v>
      </c>
      <c r="BZ20" s="2" t="s">
        <v>162</v>
      </c>
      <c r="CA20" s="4">
        <v>3</v>
      </c>
      <c r="CB20" s="8">
        <v>452.2</v>
      </c>
      <c r="CC20" s="4">
        <v>2</v>
      </c>
      <c r="CD20" s="8">
        <v>311.86</v>
      </c>
      <c r="CE20" s="7">
        <v>0.5</v>
      </c>
      <c r="CF20" s="7">
        <v>0.45</v>
      </c>
      <c r="CG20" s="2" t="s">
        <v>172</v>
      </c>
      <c r="CH20" s="2" t="s">
        <v>159</v>
      </c>
      <c r="CI20" s="2" t="s">
        <v>413</v>
      </c>
      <c r="CJ20" s="2" t="s">
        <v>414</v>
      </c>
      <c r="CK20" s="2" t="s">
        <v>174</v>
      </c>
      <c r="CL20" s="2" t="s">
        <v>162</v>
      </c>
      <c r="CM20" s="4">
        <v>3</v>
      </c>
      <c r="CN20" s="8">
        <v>505.2</v>
      </c>
      <c r="CO20" s="4">
        <v>6</v>
      </c>
      <c r="CP20" s="8">
        <v>1010.4</v>
      </c>
      <c r="CQ20" s="7">
        <v>-0.5</v>
      </c>
      <c r="CR20" s="7">
        <v>-0.5</v>
      </c>
      <c r="CS20" s="2" t="s">
        <v>172</v>
      </c>
      <c r="CT20" s="2" t="s">
        <v>159</v>
      </c>
      <c r="CU20" s="2" t="s">
        <v>189</v>
      </c>
      <c r="CV20" s="2" t="s">
        <v>415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410</v>
      </c>
      <c r="DH20" s="2" t="s">
        <v>416</v>
      </c>
      <c r="DI20" s="2" t="s">
        <v>174</v>
      </c>
      <c r="DJ20" s="2" t="s">
        <v>162</v>
      </c>
      <c r="DK20" s="4">
        <v>1</v>
      </c>
      <c r="DL20" s="8">
        <v>171.52</v>
      </c>
      <c r="DM20" s="4"/>
      <c r="DN20" s="8"/>
      <c r="DO20" s="7"/>
      <c r="DP20" s="7"/>
      <c r="DQ20" s="2" t="s">
        <v>172</v>
      </c>
      <c r="DR20" s="2" t="s">
        <v>159</v>
      </c>
      <c r="DS20" s="2" t="s">
        <v>417</v>
      </c>
      <c r="DT20" s="2" t="s">
        <v>418</v>
      </c>
      <c r="DU20" s="2" t="s">
        <v>174</v>
      </c>
      <c r="DV20" s="2" t="s">
        <v>162</v>
      </c>
      <c r="DW20" s="4"/>
      <c r="DX20" s="8"/>
      <c r="DY20" s="4"/>
      <c r="DZ20" s="8"/>
      <c r="EA20" s="7"/>
      <c r="EB20" s="7"/>
      <c r="EC20" s="2" t="s">
        <v>172</v>
      </c>
      <c r="ED20" s="2" t="s">
        <v>159</v>
      </c>
      <c r="EE20" s="2" t="s">
        <v>410</v>
      </c>
      <c r="EF20" s="2" t="s">
        <v>189</v>
      </c>
      <c r="EG20" s="2" t="s">
        <v>174</v>
      </c>
      <c r="EH20" s="2" t="s">
        <v>162</v>
      </c>
      <c r="EI20" s="4">
        <v>1</v>
      </c>
      <c r="EJ20" s="8">
        <v>163.72</v>
      </c>
      <c r="EK20" s="4">
        <v>1</v>
      </c>
      <c r="EL20" s="8">
        <v>163.72</v>
      </c>
      <c r="EM20" s="7"/>
      <c r="EN20" s="7"/>
      <c r="EO20" s="2" t="s">
        <v>172</v>
      </c>
      <c r="EP20" s="2" t="s">
        <v>159</v>
      </c>
      <c r="EQ20" s="2" t="s">
        <v>183</v>
      </c>
      <c r="ER20" s="2" t="s">
        <v>419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193</v>
      </c>
      <c r="FB20" s="2" t="s">
        <v>159</v>
      </c>
      <c r="FC20" s="2" t="s">
        <v>162</v>
      </c>
      <c r="FD20" s="2" t="s">
        <v>162</v>
      </c>
      <c r="FE20" s="2" t="s">
        <v>174</v>
      </c>
      <c r="FF20" s="2" t="s">
        <v>378</v>
      </c>
      <c r="FG20" s="4"/>
      <c r="FH20" s="8"/>
      <c r="FI20" s="4"/>
      <c r="FJ20" s="8"/>
      <c r="FK20" s="7"/>
      <c r="FL20" s="7"/>
      <c r="FM20" s="2" t="s">
        <v>187</v>
      </c>
      <c r="FN20" s="2" t="s">
        <v>159</v>
      </c>
      <c r="FO20" s="2" t="s">
        <v>162</v>
      </c>
      <c r="FP20" s="2" t="s">
        <v>162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420</v>
      </c>
      <c r="GB20" s="2" t="s">
        <v>316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187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>
        <v>1</v>
      </c>
      <c r="GR20" s="8">
        <v>163.72</v>
      </c>
      <c r="GS20" s="4"/>
      <c r="GT20" s="8"/>
      <c r="GU20" s="7"/>
      <c r="GV20" s="7"/>
      <c r="GW20" s="2" t="s">
        <v>172</v>
      </c>
      <c r="GX20" s="2" t="s">
        <v>159</v>
      </c>
      <c r="GY20" s="2" t="s">
        <v>190</v>
      </c>
      <c r="GZ20" s="2" t="s">
        <v>421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191</v>
      </c>
      <c r="HJ20" s="2" t="s">
        <v>159</v>
      </c>
      <c r="HK20" s="2" t="s">
        <v>422</v>
      </c>
      <c r="HL20" s="2" t="s">
        <v>423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172</v>
      </c>
      <c r="HV20" s="2" t="s">
        <v>159</v>
      </c>
      <c r="HW20" s="2" t="s">
        <v>234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162</v>
      </c>
      <c r="IH20" s="2" t="s">
        <v>162</v>
      </c>
      <c r="II20" s="2" t="s">
        <v>162</v>
      </c>
      <c r="IJ20" s="2" t="s">
        <v>162</v>
      </c>
      <c r="IK20" s="2" t="s">
        <v>162</v>
      </c>
      <c r="IL20" s="2" t="s">
        <v>162</v>
      </c>
      <c r="IM20" s="4"/>
      <c r="IN20" s="8"/>
      <c r="IO20" s="4"/>
      <c r="IP20" s="8"/>
      <c r="IQ20" s="7"/>
      <c r="IR20" s="7"/>
      <c r="IS20" s="2" t="s">
        <v>187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187</v>
      </c>
      <c r="JF20" s="2" t="s">
        <v>195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187</v>
      </c>
      <c r="JR20" s="2" t="s">
        <v>159</v>
      </c>
      <c r="JS20" s="2" t="s">
        <v>162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193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172</v>
      </c>
      <c r="KP20" s="2" t="s">
        <v>159</v>
      </c>
      <c r="KQ20" s="2" t="s">
        <v>410</v>
      </c>
      <c r="KR20" s="2" t="s">
        <v>424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187</v>
      </c>
      <c r="LB20" s="2" t="s">
        <v>159</v>
      </c>
      <c r="LC20" s="2" t="s">
        <v>162</v>
      </c>
      <c r="LD20" s="2" t="s">
        <v>162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187</v>
      </c>
      <c r="LN20" s="2" t="s">
        <v>195</v>
      </c>
      <c r="LO20" s="2" t="s">
        <v>162</v>
      </c>
      <c r="LP20" s="2" t="s">
        <v>162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196</v>
      </c>
      <c r="LZ20" s="2" t="s">
        <v>159</v>
      </c>
      <c r="MA20" s="2" t="s">
        <v>162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187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172</v>
      </c>
      <c r="MX20" s="2" t="s">
        <v>195</v>
      </c>
      <c r="MY20" s="2" t="s">
        <v>236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172</v>
      </c>
      <c r="NV20" s="2" t="s">
        <v>159</v>
      </c>
      <c r="NW20" s="2" t="s">
        <v>198</v>
      </c>
      <c r="NX20" s="2" t="s">
        <v>162</v>
      </c>
      <c r="NY20" s="2" t="s">
        <v>174</v>
      </c>
      <c r="NZ20" s="2" t="s">
        <v>162</v>
      </c>
      <c r="OA20" s="4"/>
      <c r="OB20" s="8"/>
      <c r="OC20" s="4"/>
      <c r="OD20" s="8"/>
      <c r="OE20" s="7"/>
      <c r="OF20" s="7"/>
      <c r="OG20" s="2" t="s">
        <v>196</v>
      </c>
      <c r="OH20" s="2" t="s">
        <v>195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193</v>
      </c>
      <c r="OT20" s="2" t="s">
        <v>159</v>
      </c>
      <c r="OU20" s="2" t="s">
        <v>162</v>
      </c>
      <c r="OV20" s="2" t="s">
        <v>162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172</v>
      </c>
      <c r="PF20" s="2" t="s">
        <v>159</v>
      </c>
      <c r="PG20" s="2" t="s">
        <v>425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195</v>
      </c>
      <c r="PS20" s="2" t="s">
        <v>426</v>
      </c>
      <c r="PT20" s="2" t="s">
        <v>162</v>
      </c>
      <c r="PU20" s="2" t="s">
        <v>174</v>
      </c>
      <c r="PV20" s="2" t="s">
        <v>162</v>
      </c>
      <c r="PW20" s="4">
        <v>194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427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404</v>
      </c>
      <c r="G21" s="2" t="s">
        <v>405</v>
      </c>
      <c r="H21" s="2" t="s">
        <v>404</v>
      </c>
      <c r="I21" s="2" t="s">
        <v>428</v>
      </c>
      <c r="J21" s="2" t="s">
        <v>202</v>
      </c>
      <c r="K21" s="2" t="s">
        <v>407</v>
      </c>
      <c r="L21" s="3">
        <v>171</v>
      </c>
      <c r="M21" s="3">
        <v>179.55</v>
      </c>
      <c r="N21" s="3">
        <v>379.99</v>
      </c>
      <c r="O21" s="2" t="s">
        <v>159</v>
      </c>
      <c r="P21" s="2" t="s">
        <v>253</v>
      </c>
      <c r="Q21" s="2" t="s">
        <v>161</v>
      </c>
      <c r="R21" s="2" t="s">
        <v>162</v>
      </c>
      <c r="S21" s="2" t="s">
        <v>408</v>
      </c>
      <c r="T21" s="2" t="s">
        <v>164</v>
      </c>
      <c r="U21" s="2" t="s">
        <v>203</v>
      </c>
      <c r="V21" s="2" t="s">
        <v>363</v>
      </c>
      <c r="W21" s="2" t="s">
        <v>409</v>
      </c>
      <c r="X21" s="2" t="s">
        <v>289</v>
      </c>
      <c r="Y21" s="2" t="s">
        <v>410</v>
      </c>
      <c r="Z21" s="4">
        <v>205</v>
      </c>
      <c r="AA21" s="4">
        <f>=ROUNDDOWN(11.3888888888889,0)</f>
      </c>
      <c r="AB21" s="5">
        <v>18</v>
      </c>
      <c r="AC21" s="2" t="s">
        <v>170</v>
      </c>
      <c r="AD21" s="4">
        <v>200</v>
      </c>
      <c r="AE21" s="4">
        <v>350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11</v>
      </c>
      <c r="AQ21" s="8">
        <v>2046.53</v>
      </c>
      <c r="AR21" s="4">
        <v>5</v>
      </c>
      <c r="AS21" s="8">
        <v>906.73</v>
      </c>
      <c r="AT21" s="7">
        <v>1.2</v>
      </c>
      <c r="AU21" s="7">
        <v>1.257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0.452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11</v>
      </c>
      <c r="BK21" s="8">
        <v>2046.53</v>
      </c>
      <c r="BL21" s="2" t="s">
        <v>429</v>
      </c>
      <c r="BM21" s="7">
        <v>1</v>
      </c>
      <c r="BN21" s="7">
        <v>1</v>
      </c>
      <c r="BO21" s="4">
        <v>2</v>
      </c>
      <c r="BP21" s="8">
        <v>393.3</v>
      </c>
      <c r="BQ21" s="4"/>
      <c r="BR21" s="8"/>
      <c r="BS21" s="7"/>
      <c r="BT21" s="7"/>
      <c r="BU21" s="2" t="s">
        <v>172</v>
      </c>
      <c r="BV21" s="2" t="s">
        <v>159</v>
      </c>
      <c r="BW21" s="2" t="s">
        <v>162</v>
      </c>
      <c r="BX21" s="2" t="s">
        <v>430</v>
      </c>
      <c r="BY21" s="2" t="s">
        <v>174</v>
      </c>
      <c r="BZ21" s="2" t="s">
        <v>162</v>
      </c>
      <c r="CA21" s="4">
        <v>5</v>
      </c>
      <c r="CB21" s="8">
        <v>879.8</v>
      </c>
      <c r="CC21" s="4">
        <v>1</v>
      </c>
      <c r="CD21" s="8">
        <v>179.55</v>
      </c>
      <c r="CE21" s="7">
        <v>4</v>
      </c>
      <c r="CF21" s="7">
        <v>3.9</v>
      </c>
      <c r="CG21" s="2" t="s">
        <v>172</v>
      </c>
      <c r="CH21" s="2" t="s">
        <v>159</v>
      </c>
      <c r="CI21" s="2" t="s">
        <v>413</v>
      </c>
      <c r="CJ21" s="2" t="s">
        <v>431</v>
      </c>
      <c r="CK21" s="2" t="s">
        <v>174</v>
      </c>
      <c r="CL21" s="2" t="s">
        <v>162</v>
      </c>
      <c r="CM21" s="4">
        <v>2</v>
      </c>
      <c r="CN21" s="8">
        <v>387.82</v>
      </c>
      <c r="CO21" s="4"/>
      <c r="CP21" s="8"/>
      <c r="CQ21" s="7"/>
      <c r="CR21" s="7"/>
      <c r="CS21" s="2" t="s">
        <v>172</v>
      </c>
      <c r="CT21" s="2" t="s">
        <v>159</v>
      </c>
      <c r="CU21" s="2" t="s">
        <v>189</v>
      </c>
      <c r="CV21" s="2" t="s">
        <v>432</v>
      </c>
      <c r="CW21" s="2" t="s">
        <v>174</v>
      </c>
      <c r="CX21" s="2" t="s">
        <v>162</v>
      </c>
      <c r="CY21" s="4"/>
      <c r="CZ21" s="8"/>
      <c r="DA21" s="4">
        <v>3</v>
      </c>
      <c r="DB21" s="8">
        <v>538.65</v>
      </c>
      <c r="DC21" s="7">
        <v>-1</v>
      </c>
      <c r="DD21" s="7">
        <v>-1</v>
      </c>
      <c r="DE21" s="2" t="s">
        <v>172</v>
      </c>
      <c r="DF21" s="2" t="s">
        <v>159</v>
      </c>
      <c r="DG21" s="2" t="s">
        <v>410</v>
      </c>
      <c r="DH21" s="2" t="s">
        <v>416</v>
      </c>
      <c r="DI21" s="2" t="s">
        <v>174</v>
      </c>
      <c r="DJ21" s="2" t="s">
        <v>162</v>
      </c>
      <c r="DK21" s="4">
        <v>1</v>
      </c>
      <c r="DL21" s="8">
        <v>197.51</v>
      </c>
      <c r="DM21" s="4"/>
      <c r="DN21" s="8"/>
      <c r="DO21" s="7"/>
      <c r="DP21" s="7"/>
      <c r="DQ21" s="2" t="s">
        <v>172</v>
      </c>
      <c r="DR21" s="2" t="s">
        <v>159</v>
      </c>
      <c r="DS21" s="2" t="s">
        <v>417</v>
      </c>
      <c r="DT21" s="2" t="s">
        <v>433</v>
      </c>
      <c r="DU21" s="2" t="s">
        <v>174</v>
      </c>
      <c r="DV21" s="2" t="s">
        <v>162</v>
      </c>
      <c r="DW21" s="4">
        <v>1</v>
      </c>
      <c r="DX21" s="8">
        <v>188.1</v>
      </c>
      <c r="DY21" s="4"/>
      <c r="DZ21" s="8"/>
      <c r="EA21" s="7"/>
      <c r="EB21" s="7"/>
      <c r="EC21" s="2" t="s">
        <v>172</v>
      </c>
      <c r="ED21" s="2" t="s">
        <v>159</v>
      </c>
      <c r="EE21" s="2" t="s">
        <v>410</v>
      </c>
      <c r="EF21" s="2" t="s">
        <v>189</v>
      </c>
      <c r="EG21" s="2" t="s">
        <v>174</v>
      </c>
      <c r="EH21" s="2" t="s">
        <v>162</v>
      </c>
      <c r="EI21" s="4"/>
      <c r="EJ21" s="8"/>
      <c r="EK21" s="4"/>
      <c r="EL21" s="8"/>
      <c r="EM21" s="7"/>
      <c r="EN21" s="7"/>
      <c r="EO21" s="2" t="s">
        <v>172</v>
      </c>
      <c r="EP21" s="2" t="s">
        <v>159</v>
      </c>
      <c r="EQ21" s="2" t="s">
        <v>183</v>
      </c>
      <c r="ER21" s="2" t="s">
        <v>434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193</v>
      </c>
      <c r="FB21" s="2" t="s">
        <v>159</v>
      </c>
      <c r="FC21" s="2" t="s">
        <v>162</v>
      </c>
      <c r="FD21" s="2" t="s">
        <v>162</v>
      </c>
      <c r="FE21" s="2" t="s">
        <v>174</v>
      </c>
      <c r="FF21" s="2" t="s">
        <v>378</v>
      </c>
      <c r="FG21" s="4"/>
      <c r="FH21" s="8"/>
      <c r="FI21" s="4"/>
      <c r="FJ21" s="8"/>
      <c r="FK21" s="7"/>
      <c r="FL21" s="7"/>
      <c r="FM21" s="2" t="s">
        <v>187</v>
      </c>
      <c r="FN21" s="2" t="s">
        <v>159</v>
      </c>
      <c r="FO21" s="2" t="s">
        <v>162</v>
      </c>
      <c r="FP21" s="2" t="s">
        <v>162</v>
      </c>
      <c r="FQ21" s="2" t="s">
        <v>174</v>
      </c>
      <c r="FR21" s="2" t="s">
        <v>162</v>
      </c>
      <c r="FS21" s="4"/>
      <c r="FT21" s="8"/>
      <c r="FU21" s="4">
        <v>1</v>
      </c>
      <c r="FV21" s="8">
        <v>188.53</v>
      </c>
      <c r="FW21" s="7">
        <v>-1</v>
      </c>
      <c r="FX21" s="7">
        <v>-1</v>
      </c>
      <c r="FY21" s="2" t="s">
        <v>172</v>
      </c>
      <c r="FZ21" s="2" t="s">
        <v>159</v>
      </c>
      <c r="GA21" s="2" t="s">
        <v>420</v>
      </c>
      <c r="GB21" s="2" t="s">
        <v>435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187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159</v>
      </c>
      <c r="GY21" s="2" t="s">
        <v>190</v>
      </c>
      <c r="GZ21" s="2" t="s">
        <v>275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191</v>
      </c>
      <c r="HJ21" s="2" t="s">
        <v>159</v>
      </c>
      <c r="HK21" s="2" t="s">
        <v>422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172</v>
      </c>
      <c r="HV21" s="2" t="s">
        <v>159</v>
      </c>
      <c r="HW21" s="2" t="s">
        <v>234</v>
      </c>
      <c r="HX21" s="2" t="s">
        <v>436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162</v>
      </c>
      <c r="IH21" s="2" t="s">
        <v>162</v>
      </c>
      <c r="II21" s="2" t="s">
        <v>162</v>
      </c>
      <c r="IJ21" s="2" t="s">
        <v>162</v>
      </c>
      <c r="IK21" s="2" t="s">
        <v>162</v>
      </c>
      <c r="IL21" s="2" t="s">
        <v>162</v>
      </c>
      <c r="IM21" s="4"/>
      <c r="IN21" s="8"/>
      <c r="IO21" s="4"/>
      <c r="IP21" s="8"/>
      <c r="IQ21" s="7"/>
      <c r="IR21" s="7"/>
      <c r="IS21" s="2" t="s">
        <v>187</v>
      </c>
      <c r="IT21" s="2" t="s">
        <v>159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187</v>
      </c>
      <c r="JF21" s="2" t="s">
        <v>195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187</v>
      </c>
      <c r="JR21" s="2" t="s">
        <v>159</v>
      </c>
      <c r="JS21" s="2" t="s">
        <v>162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193</v>
      </c>
      <c r="KD21" s="2" t="s">
        <v>159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172</v>
      </c>
      <c r="KP21" s="2" t="s">
        <v>159</v>
      </c>
      <c r="KQ21" s="2" t="s">
        <v>410</v>
      </c>
      <c r="KR21" s="2" t="s">
        <v>437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187</v>
      </c>
      <c r="LB21" s="2" t="s">
        <v>159</v>
      </c>
      <c r="LC21" s="2" t="s">
        <v>162</v>
      </c>
      <c r="LD21" s="2" t="s">
        <v>162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187</v>
      </c>
      <c r="LN21" s="2" t="s">
        <v>195</v>
      </c>
      <c r="LO21" s="2" t="s">
        <v>162</v>
      </c>
      <c r="LP21" s="2" t="s">
        <v>162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196</v>
      </c>
      <c r="LZ21" s="2" t="s">
        <v>159</v>
      </c>
      <c r="MA21" s="2" t="s">
        <v>162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187</v>
      </c>
      <c r="ML21" s="2" t="s">
        <v>159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172</v>
      </c>
      <c r="MX21" s="2" t="s">
        <v>195</v>
      </c>
      <c r="MY21" s="2" t="s">
        <v>236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172</v>
      </c>
      <c r="NV21" s="2" t="s">
        <v>159</v>
      </c>
      <c r="NW21" s="2" t="s">
        <v>198</v>
      </c>
      <c r="NX21" s="2" t="s">
        <v>162</v>
      </c>
      <c r="NY21" s="2" t="s">
        <v>174</v>
      </c>
      <c r="NZ21" s="2" t="s">
        <v>162</v>
      </c>
      <c r="OA21" s="4"/>
      <c r="OB21" s="8"/>
      <c r="OC21" s="4"/>
      <c r="OD21" s="8"/>
      <c r="OE21" s="7"/>
      <c r="OF21" s="7"/>
      <c r="OG21" s="2" t="s">
        <v>196</v>
      </c>
      <c r="OH21" s="2" t="s">
        <v>195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193</v>
      </c>
      <c r="OT21" s="2" t="s">
        <v>159</v>
      </c>
      <c r="OU21" s="2" t="s">
        <v>162</v>
      </c>
      <c r="OV21" s="2" t="s">
        <v>162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172</v>
      </c>
      <c r="PF21" s="2" t="s">
        <v>159</v>
      </c>
      <c r="PG21" s="2" t="s">
        <v>425</v>
      </c>
      <c r="PH21" s="2" t="s">
        <v>438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195</v>
      </c>
      <c r="PS21" s="2" t="s">
        <v>426</v>
      </c>
      <c r="PT21" s="2" t="s">
        <v>162</v>
      </c>
      <c r="PU21" s="2" t="s">
        <v>174</v>
      </c>
      <c r="PV21" s="2" t="s">
        <v>162</v>
      </c>
      <c r="PW21" s="4">
        <v>205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>
        <v>200</v>
      </c>
      <c r="QN21" s="4"/>
      <c r="QO21" s="4"/>
      <c r="QP21" s="4"/>
      <c r="QQ21" s="4"/>
      <c r="QR21" s="4"/>
      <c r="QS21" s="4"/>
      <c r="QT21" s="4"/>
      <c r="QU21" s="4"/>
      <c r="QV21" s="4">
        <v>150</v>
      </c>
      <c r="QW21" s="4"/>
      <c r="QX21" s="4"/>
      <c r="QY21" s="4"/>
      <c r="QZ21" s="4"/>
      <c r="RA21" s="4"/>
      <c r="RB21" s="4"/>
    </row>
    <row r="22">
      <c r="A22" s="2" t="s">
        <v>439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440</v>
      </c>
      <c r="G22" s="2" t="s">
        <v>162</v>
      </c>
      <c r="H22" s="2" t="s">
        <v>162</v>
      </c>
      <c r="I22" s="2" t="s">
        <v>360</v>
      </c>
      <c r="J22" s="2" t="s">
        <v>157</v>
      </c>
      <c r="K22" s="2" t="s">
        <v>252</v>
      </c>
      <c r="L22" s="3">
        <v>139.5</v>
      </c>
      <c r="M22" s="3">
        <v>146.48</v>
      </c>
      <c r="N22" s="3">
        <v>309.99</v>
      </c>
      <c r="O22" s="2" t="s">
        <v>159</v>
      </c>
      <c r="P22" s="2" t="s">
        <v>441</v>
      </c>
      <c r="Q22" s="2" t="s">
        <v>161</v>
      </c>
      <c r="R22" s="2" t="s">
        <v>162</v>
      </c>
      <c r="S22" s="2" t="s">
        <v>442</v>
      </c>
      <c r="T22" s="2" t="s">
        <v>164</v>
      </c>
      <c r="U22" s="2" t="s">
        <v>165</v>
      </c>
      <c r="V22" s="2" t="s">
        <v>166</v>
      </c>
      <c r="W22" s="2" t="s">
        <v>167</v>
      </c>
      <c r="X22" s="2" t="s">
        <v>443</v>
      </c>
      <c r="Y22" s="2" t="s">
        <v>444</v>
      </c>
      <c r="Z22" s="4">
        <v>204</v>
      </c>
      <c r="AA22" s="4">
        <f>=ROUNDDOWN(40.8,0)</f>
      </c>
      <c r="AB22" s="5">
        <v>5</v>
      </c>
      <c r="AC22" s="2" t="s">
        <v>162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7</v>
      </c>
      <c r="AQ22" s="8">
        <v>1018.33</v>
      </c>
      <c r="AR22" s="4">
        <v>3</v>
      </c>
      <c r="AS22" s="8">
        <v>459.02</v>
      </c>
      <c r="AT22" s="7">
        <v>1.3333</v>
      </c>
      <c r="AU22" s="7">
        <v>1.2185</v>
      </c>
      <c r="AV22" s="4">
        <v>15</v>
      </c>
      <c r="AW22" s="8">
        <v>2450.31</v>
      </c>
      <c r="AX22" s="4">
        <v>8</v>
      </c>
      <c r="AY22" s="8">
        <v>1359.64</v>
      </c>
      <c r="AZ22" s="7">
        <v>0.875</v>
      </c>
      <c r="BA22" s="7">
        <v>0.8022</v>
      </c>
      <c r="BB22" s="7">
        <v>0.4156</v>
      </c>
      <c r="BC22" s="4">
        <v>15</v>
      </c>
      <c r="BD22" s="8">
        <v>2450.31</v>
      </c>
      <c r="BE22" s="4">
        <v>8</v>
      </c>
      <c r="BF22" s="8">
        <v>1359.64</v>
      </c>
      <c r="BG22" s="7">
        <v>0.875</v>
      </c>
      <c r="BH22" s="7">
        <v>0.8022</v>
      </c>
      <c r="BI22" s="7">
        <v>1</v>
      </c>
      <c r="BJ22" s="4">
        <v>7</v>
      </c>
      <c r="BK22" s="8">
        <v>1018.33</v>
      </c>
      <c r="BL22" s="2" t="s">
        <v>445</v>
      </c>
      <c r="BM22" s="7">
        <v>1</v>
      </c>
      <c r="BN22" s="7">
        <v>1</v>
      </c>
      <c r="BO22" s="4"/>
      <c r="BP22" s="8"/>
      <c r="BQ22" s="4">
        <v>1</v>
      </c>
      <c r="BR22" s="8">
        <v>154.6</v>
      </c>
      <c r="BS22" s="7">
        <v>-1</v>
      </c>
      <c r="BT22" s="7">
        <v>-1</v>
      </c>
      <c r="BU22" s="2" t="s">
        <v>172</v>
      </c>
      <c r="BV22" s="2" t="s">
        <v>159</v>
      </c>
      <c r="BW22" s="2" t="s">
        <v>162</v>
      </c>
      <c r="BX22" s="2" t="s">
        <v>446</v>
      </c>
      <c r="BY22" s="2" t="s">
        <v>174</v>
      </c>
      <c r="BZ22" s="2" t="s">
        <v>162</v>
      </c>
      <c r="CA22" s="4"/>
      <c r="CB22" s="8"/>
      <c r="CC22" s="4"/>
      <c r="CD22" s="8"/>
      <c r="CE22" s="7"/>
      <c r="CF22" s="7"/>
      <c r="CG22" s="2" t="s">
        <v>172</v>
      </c>
      <c r="CH22" s="2" t="s">
        <v>159</v>
      </c>
      <c r="CI22" s="2" t="s">
        <v>447</v>
      </c>
      <c r="CJ22" s="2" t="s">
        <v>448</v>
      </c>
      <c r="CK22" s="2" t="s">
        <v>174</v>
      </c>
      <c r="CL22" s="2" t="s">
        <v>162</v>
      </c>
      <c r="CM22" s="4"/>
      <c r="CN22" s="8"/>
      <c r="CO22" s="4">
        <v>1</v>
      </c>
      <c r="CP22" s="8">
        <v>150.97</v>
      </c>
      <c r="CQ22" s="7">
        <v>-1</v>
      </c>
      <c r="CR22" s="7">
        <v>-1</v>
      </c>
      <c r="CS22" s="2" t="s">
        <v>172</v>
      </c>
      <c r="CT22" s="2" t="s">
        <v>159</v>
      </c>
      <c r="CU22" s="2" t="s">
        <v>449</v>
      </c>
      <c r="CV22" s="2" t="s">
        <v>450</v>
      </c>
      <c r="CW22" s="2" t="s">
        <v>174</v>
      </c>
      <c r="CX22" s="2" t="s">
        <v>162</v>
      </c>
      <c r="CY22" s="4">
        <v>5</v>
      </c>
      <c r="CZ22" s="8">
        <v>739.33</v>
      </c>
      <c r="DA22" s="4">
        <v>1</v>
      </c>
      <c r="DB22" s="8">
        <v>153.45</v>
      </c>
      <c r="DC22" s="7">
        <v>4</v>
      </c>
      <c r="DD22" s="7">
        <v>3.8181</v>
      </c>
      <c r="DE22" s="2" t="s">
        <v>172</v>
      </c>
      <c r="DF22" s="2" t="s">
        <v>159</v>
      </c>
      <c r="DG22" s="2" t="s">
        <v>451</v>
      </c>
      <c r="DH22" s="2" t="s">
        <v>452</v>
      </c>
      <c r="DI22" s="2" t="s">
        <v>174</v>
      </c>
      <c r="DJ22" s="2" t="s">
        <v>162</v>
      </c>
      <c r="DK22" s="4">
        <v>2</v>
      </c>
      <c r="DL22" s="8">
        <v>279</v>
      </c>
      <c r="DM22" s="4"/>
      <c r="DN22" s="8"/>
      <c r="DO22" s="7"/>
      <c r="DP22" s="7"/>
      <c r="DQ22" s="2" t="s">
        <v>172</v>
      </c>
      <c r="DR22" s="2" t="s">
        <v>159</v>
      </c>
      <c r="DS22" s="2" t="s">
        <v>374</v>
      </c>
      <c r="DT22" s="2" t="s">
        <v>453</v>
      </c>
      <c r="DU22" s="2" t="s">
        <v>174</v>
      </c>
      <c r="DV22" s="2" t="s">
        <v>162</v>
      </c>
      <c r="DW22" s="4"/>
      <c r="DX22" s="8"/>
      <c r="DY22" s="4"/>
      <c r="DZ22" s="8"/>
      <c r="EA22" s="7"/>
      <c r="EB22" s="7"/>
      <c r="EC22" s="2" t="s">
        <v>172</v>
      </c>
      <c r="ED22" s="2" t="s">
        <v>159</v>
      </c>
      <c r="EE22" s="2" t="s">
        <v>302</v>
      </c>
      <c r="EF22" s="2" t="s">
        <v>303</v>
      </c>
      <c r="EG22" s="2" t="s">
        <v>174</v>
      </c>
      <c r="EH22" s="2" t="s">
        <v>162</v>
      </c>
      <c r="EI22" s="4"/>
      <c r="EJ22" s="8"/>
      <c r="EK22" s="4"/>
      <c r="EL22" s="8"/>
      <c r="EM22" s="7"/>
      <c r="EN22" s="7"/>
      <c r="EO22" s="2" t="s">
        <v>172</v>
      </c>
      <c r="EP22" s="2" t="s">
        <v>159</v>
      </c>
      <c r="EQ22" s="2" t="s">
        <v>183</v>
      </c>
      <c r="ER22" s="2" t="s">
        <v>454</v>
      </c>
      <c r="ES22" s="2" t="s">
        <v>174</v>
      </c>
      <c r="ET22" s="2" t="s">
        <v>162</v>
      </c>
      <c r="EU22" s="4"/>
      <c r="EV22" s="8"/>
      <c r="EW22" s="4"/>
      <c r="EX22" s="8"/>
      <c r="EY22" s="7"/>
      <c r="EZ22" s="7"/>
      <c r="FA22" s="2" t="s">
        <v>193</v>
      </c>
      <c r="FB22" s="2" t="s">
        <v>159</v>
      </c>
      <c r="FC22" s="2" t="s">
        <v>162</v>
      </c>
      <c r="FD22" s="2" t="s">
        <v>162</v>
      </c>
      <c r="FE22" s="2" t="s">
        <v>174</v>
      </c>
      <c r="FF22" s="2" t="s">
        <v>378</v>
      </c>
      <c r="FG22" s="4"/>
      <c r="FH22" s="8"/>
      <c r="FI22" s="4"/>
      <c r="FJ22" s="8"/>
      <c r="FK22" s="7"/>
      <c r="FL22" s="7"/>
      <c r="FM22" s="2" t="s">
        <v>172</v>
      </c>
      <c r="FN22" s="2" t="s">
        <v>159</v>
      </c>
      <c r="FO22" s="2" t="s">
        <v>308</v>
      </c>
      <c r="FP22" s="2" t="s">
        <v>455</v>
      </c>
      <c r="FQ22" s="2" t="s">
        <v>174</v>
      </c>
      <c r="FR22" s="2" t="s">
        <v>162</v>
      </c>
      <c r="FS22" s="4"/>
      <c r="FT22" s="8"/>
      <c r="FU22" s="4"/>
      <c r="FV22" s="8"/>
      <c r="FW22" s="7"/>
      <c r="FX22" s="7"/>
      <c r="FY22" s="2" t="s">
        <v>172</v>
      </c>
      <c r="FZ22" s="2" t="s">
        <v>159</v>
      </c>
      <c r="GA22" s="2" t="s">
        <v>310</v>
      </c>
      <c r="GB22" s="2" t="s">
        <v>456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191</v>
      </c>
      <c r="GL22" s="2" t="s">
        <v>159</v>
      </c>
      <c r="GM22" s="2" t="s">
        <v>457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196</v>
      </c>
      <c r="GX22" s="2" t="s">
        <v>159</v>
      </c>
      <c r="GY22" s="2" t="s">
        <v>162</v>
      </c>
      <c r="GZ22" s="2" t="s">
        <v>162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172</v>
      </c>
      <c r="HJ22" s="2" t="s">
        <v>159</v>
      </c>
      <c r="HK22" s="2" t="s">
        <v>313</v>
      </c>
      <c r="HL22" s="2" t="s">
        <v>458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197</v>
      </c>
      <c r="HV22" s="2" t="s">
        <v>195</v>
      </c>
      <c r="HW22" s="2" t="s">
        <v>459</v>
      </c>
      <c r="HX22" s="2" t="s">
        <v>460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172</v>
      </c>
      <c r="IT22" s="2" t="s">
        <v>159</v>
      </c>
      <c r="IU22" s="2" t="s">
        <v>461</v>
      </c>
      <c r="IV22" s="2" t="s">
        <v>462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187</v>
      </c>
      <c r="JR22" s="2" t="s">
        <v>159</v>
      </c>
      <c r="JS22" s="2" t="s">
        <v>162</v>
      </c>
      <c r="JT22" s="2" t="s">
        <v>162</v>
      </c>
      <c r="JU22" s="2" t="s">
        <v>174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172</v>
      </c>
      <c r="KP22" s="2" t="s">
        <v>159</v>
      </c>
      <c r="KQ22" s="2" t="s">
        <v>463</v>
      </c>
      <c r="KR22" s="2" t="s">
        <v>464</v>
      </c>
      <c r="KS22" s="2" t="s">
        <v>174</v>
      </c>
      <c r="KT22" s="2" t="s">
        <v>162</v>
      </c>
      <c r="KU22" s="4"/>
      <c r="KV22" s="8"/>
      <c r="KW22" s="4"/>
      <c r="KX22" s="8"/>
      <c r="KY22" s="7"/>
      <c r="KZ22" s="7"/>
      <c r="LA22" s="2" t="s">
        <v>187</v>
      </c>
      <c r="LB22" s="2" t="s">
        <v>159</v>
      </c>
      <c r="LC22" s="2" t="s">
        <v>162</v>
      </c>
      <c r="LD22" s="2" t="s">
        <v>162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196</v>
      </c>
      <c r="LN22" s="2" t="s">
        <v>195</v>
      </c>
      <c r="LO22" s="2" t="s">
        <v>162</v>
      </c>
      <c r="LP22" s="2" t="s">
        <v>162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196</v>
      </c>
      <c r="LZ22" s="2" t="s">
        <v>159</v>
      </c>
      <c r="MA22" s="2" t="s">
        <v>162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172</v>
      </c>
      <c r="ML22" s="2" t="s">
        <v>159</v>
      </c>
      <c r="MM22" s="2" t="s">
        <v>465</v>
      </c>
      <c r="MN22" s="2" t="s">
        <v>466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197</v>
      </c>
      <c r="MX22" s="2" t="s">
        <v>195</v>
      </c>
      <c r="MY22" s="2" t="s">
        <v>162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187</v>
      </c>
      <c r="NJ22" s="2" t="s">
        <v>159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172</v>
      </c>
      <c r="NV22" s="2" t="s">
        <v>159</v>
      </c>
      <c r="NW22" s="2" t="s">
        <v>198</v>
      </c>
      <c r="NX22" s="2" t="s">
        <v>162</v>
      </c>
      <c r="NY22" s="2" t="s">
        <v>174</v>
      </c>
      <c r="NZ22" s="2" t="s">
        <v>162</v>
      </c>
      <c r="OA22" s="4"/>
      <c r="OB22" s="8"/>
      <c r="OC22" s="4"/>
      <c r="OD22" s="8"/>
      <c r="OE22" s="7"/>
      <c r="OF22" s="7"/>
      <c r="OG22" s="2" t="s">
        <v>172</v>
      </c>
      <c r="OH22" s="2" t="s">
        <v>195</v>
      </c>
      <c r="OI22" s="2" t="s">
        <v>388</v>
      </c>
      <c r="OJ22" s="2" t="s">
        <v>467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193</v>
      </c>
      <c r="OT22" s="2" t="s">
        <v>159</v>
      </c>
      <c r="OU22" s="2" t="s">
        <v>162</v>
      </c>
      <c r="OV22" s="2" t="s">
        <v>162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172</v>
      </c>
      <c r="PF22" s="2" t="s">
        <v>159</v>
      </c>
      <c r="PG22" s="2" t="s">
        <v>468</v>
      </c>
      <c r="PH22" s="2" t="s">
        <v>469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195</v>
      </c>
      <c r="PS22" s="2" t="s">
        <v>426</v>
      </c>
      <c r="PT22" s="2" t="s">
        <v>470</v>
      </c>
      <c r="PU22" s="2" t="s">
        <v>174</v>
      </c>
      <c r="PV22" s="2" t="s">
        <v>162</v>
      </c>
      <c r="PW22" s="4">
        <v>204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471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440</v>
      </c>
      <c r="G23" s="2" t="s">
        <v>162</v>
      </c>
      <c r="H23" s="2" t="s">
        <v>162</v>
      </c>
      <c r="I23" s="2" t="s">
        <v>360</v>
      </c>
      <c r="J23" s="2" t="s">
        <v>202</v>
      </c>
      <c r="K23" s="2" t="s">
        <v>252</v>
      </c>
      <c r="L23" s="3">
        <v>180</v>
      </c>
      <c r="M23" s="3">
        <v>189</v>
      </c>
      <c r="N23" s="3">
        <v>359.99</v>
      </c>
      <c r="O23" s="2" t="s">
        <v>159</v>
      </c>
      <c r="P23" s="2" t="s">
        <v>441</v>
      </c>
      <c r="Q23" s="2" t="s">
        <v>161</v>
      </c>
      <c r="R23" s="2" t="s">
        <v>162</v>
      </c>
      <c r="S23" s="2" t="s">
        <v>442</v>
      </c>
      <c r="T23" s="2" t="s">
        <v>164</v>
      </c>
      <c r="U23" s="2" t="s">
        <v>203</v>
      </c>
      <c r="V23" s="2" t="s">
        <v>166</v>
      </c>
      <c r="W23" s="2" t="s">
        <v>167</v>
      </c>
      <c r="X23" s="2" t="s">
        <v>443</v>
      </c>
      <c r="Y23" s="2" t="s">
        <v>444</v>
      </c>
      <c r="Z23" s="4">
        <v>194</v>
      </c>
      <c r="AA23" s="4">
        <f>=ROUNDDOWN(27.7142857142857,0)</f>
      </c>
      <c r="AB23" s="5">
        <v>7</v>
      </c>
      <c r="AC23" s="2" t="s">
        <v>162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8</v>
      </c>
      <c r="AQ23" s="8">
        <v>1431.98</v>
      </c>
      <c r="AR23" s="4">
        <v>5</v>
      </c>
      <c r="AS23" s="8">
        <v>900.62</v>
      </c>
      <c r="AT23" s="7">
        <v>0.6</v>
      </c>
      <c r="AU23" s="7">
        <v>0.59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0.5844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8</v>
      </c>
      <c r="BK23" s="8">
        <v>1431.98</v>
      </c>
      <c r="BL23" s="2" t="s">
        <v>472</v>
      </c>
      <c r="BM23" s="7">
        <v>1</v>
      </c>
      <c r="BN23" s="7">
        <v>1</v>
      </c>
      <c r="BO23" s="4">
        <v>4</v>
      </c>
      <c r="BP23" s="8">
        <v>751.16</v>
      </c>
      <c r="BQ23" s="4">
        <v>1</v>
      </c>
      <c r="BR23" s="8">
        <v>187.79</v>
      </c>
      <c r="BS23" s="7">
        <v>3</v>
      </c>
      <c r="BT23" s="7">
        <v>3</v>
      </c>
      <c r="BU23" s="2" t="s">
        <v>172</v>
      </c>
      <c r="BV23" s="2" t="s">
        <v>159</v>
      </c>
      <c r="BW23" s="2" t="s">
        <v>162</v>
      </c>
      <c r="BX23" s="2" t="s">
        <v>473</v>
      </c>
      <c r="BY23" s="2" t="s">
        <v>174</v>
      </c>
      <c r="BZ23" s="2" t="s">
        <v>162</v>
      </c>
      <c r="CA23" s="4"/>
      <c r="CB23" s="8"/>
      <c r="CC23" s="4">
        <v>1</v>
      </c>
      <c r="CD23" s="8">
        <v>170.25</v>
      </c>
      <c r="CE23" s="7">
        <v>-1</v>
      </c>
      <c r="CF23" s="7">
        <v>-1</v>
      </c>
      <c r="CG23" s="2" t="s">
        <v>172</v>
      </c>
      <c r="CH23" s="2" t="s">
        <v>159</v>
      </c>
      <c r="CI23" s="2" t="s">
        <v>474</v>
      </c>
      <c r="CJ23" s="2" t="s">
        <v>475</v>
      </c>
      <c r="CK23" s="2" t="s">
        <v>174</v>
      </c>
      <c r="CL23" s="2" t="s">
        <v>162</v>
      </c>
      <c r="CM23" s="4"/>
      <c r="CN23" s="8"/>
      <c r="CO23" s="4">
        <v>3</v>
      </c>
      <c r="CP23" s="8">
        <v>542.58</v>
      </c>
      <c r="CQ23" s="7">
        <v>-1</v>
      </c>
      <c r="CR23" s="7">
        <v>-1</v>
      </c>
      <c r="CS23" s="2" t="s">
        <v>172</v>
      </c>
      <c r="CT23" s="2" t="s">
        <v>159</v>
      </c>
      <c r="CU23" s="2" t="s">
        <v>449</v>
      </c>
      <c r="CV23" s="2" t="s">
        <v>476</v>
      </c>
      <c r="CW23" s="2" t="s">
        <v>174</v>
      </c>
      <c r="CX23" s="2" t="s">
        <v>162</v>
      </c>
      <c r="CY23" s="4">
        <v>4</v>
      </c>
      <c r="CZ23" s="8">
        <v>680.82</v>
      </c>
      <c r="DA23" s="4"/>
      <c r="DB23" s="8"/>
      <c r="DC23" s="7"/>
      <c r="DD23" s="7"/>
      <c r="DE23" s="2" t="s">
        <v>172</v>
      </c>
      <c r="DF23" s="2" t="s">
        <v>159</v>
      </c>
      <c r="DG23" s="2" t="s">
        <v>451</v>
      </c>
      <c r="DH23" s="2" t="s">
        <v>452</v>
      </c>
      <c r="DI23" s="2" t="s">
        <v>174</v>
      </c>
      <c r="DJ23" s="2" t="s">
        <v>162</v>
      </c>
      <c r="DK23" s="4"/>
      <c r="DL23" s="8"/>
      <c r="DM23" s="4"/>
      <c r="DN23" s="8"/>
      <c r="DO23" s="7"/>
      <c r="DP23" s="7"/>
      <c r="DQ23" s="2" t="s">
        <v>172</v>
      </c>
      <c r="DR23" s="2" t="s">
        <v>159</v>
      </c>
      <c r="DS23" s="2" t="s">
        <v>374</v>
      </c>
      <c r="DT23" s="2" t="s">
        <v>468</v>
      </c>
      <c r="DU23" s="2" t="s">
        <v>174</v>
      </c>
      <c r="DV23" s="2" t="s">
        <v>162</v>
      </c>
      <c r="DW23" s="4"/>
      <c r="DX23" s="8"/>
      <c r="DY23" s="4"/>
      <c r="DZ23" s="8"/>
      <c r="EA23" s="7"/>
      <c r="EB23" s="7"/>
      <c r="EC23" s="2" t="s">
        <v>172</v>
      </c>
      <c r="ED23" s="2" t="s">
        <v>159</v>
      </c>
      <c r="EE23" s="2" t="s">
        <v>302</v>
      </c>
      <c r="EF23" s="2" t="s">
        <v>303</v>
      </c>
      <c r="EG23" s="2" t="s">
        <v>174</v>
      </c>
      <c r="EH23" s="2" t="s">
        <v>162</v>
      </c>
      <c r="EI23" s="4"/>
      <c r="EJ23" s="8"/>
      <c r="EK23" s="4"/>
      <c r="EL23" s="8"/>
      <c r="EM23" s="7"/>
      <c r="EN23" s="7"/>
      <c r="EO23" s="2" t="s">
        <v>172</v>
      </c>
      <c r="EP23" s="2" t="s">
        <v>159</v>
      </c>
      <c r="EQ23" s="2" t="s">
        <v>183</v>
      </c>
      <c r="ER23" s="2" t="s">
        <v>477</v>
      </c>
      <c r="ES23" s="2" t="s">
        <v>174</v>
      </c>
      <c r="ET23" s="2" t="s">
        <v>162</v>
      </c>
      <c r="EU23" s="4"/>
      <c r="EV23" s="8"/>
      <c r="EW23" s="4"/>
      <c r="EX23" s="8"/>
      <c r="EY23" s="7"/>
      <c r="EZ23" s="7"/>
      <c r="FA23" s="2" t="s">
        <v>193</v>
      </c>
      <c r="FB23" s="2" t="s">
        <v>159</v>
      </c>
      <c r="FC23" s="2" t="s">
        <v>162</v>
      </c>
      <c r="FD23" s="2" t="s">
        <v>162</v>
      </c>
      <c r="FE23" s="2" t="s">
        <v>174</v>
      </c>
      <c r="FF23" s="2" t="s">
        <v>378</v>
      </c>
      <c r="FG23" s="4"/>
      <c r="FH23" s="8"/>
      <c r="FI23" s="4"/>
      <c r="FJ23" s="8"/>
      <c r="FK23" s="7"/>
      <c r="FL23" s="7"/>
      <c r="FM23" s="2" t="s">
        <v>172</v>
      </c>
      <c r="FN23" s="2" t="s">
        <v>159</v>
      </c>
      <c r="FO23" s="2" t="s">
        <v>308</v>
      </c>
      <c r="FP23" s="2" t="s">
        <v>297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159</v>
      </c>
      <c r="GA23" s="2" t="s">
        <v>310</v>
      </c>
      <c r="GB23" s="2" t="s">
        <v>478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191</v>
      </c>
      <c r="GL23" s="2" t="s">
        <v>159</v>
      </c>
      <c r="GM23" s="2" t="s">
        <v>457</v>
      </c>
      <c r="GN23" s="2" t="s">
        <v>479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196</v>
      </c>
      <c r="GX23" s="2" t="s">
        <v>159</v>
      </c>
      <c r="GY23" s="2" t="s">
        <v>162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191</v>
      </c>
      <c r="HJ23" s="2" t="s">
        <v>159</v>
      </c>
      <c r="HK23" s="2" t="s">
        <v>313</v>
      </c>
      <c r="HL23" s="2" t="s">
        <v>162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172</v>
      </c>
      <c r="HV23" s="2" t="s">
        <v>159</v>
      </c>
      <c r="HW23" s="2" t="s">
        <v>459</v>
      </c>
      <c r="HX23" s="2" t="s">
        <v>162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187</v>
      </c>
      <c r="IT23" s="2" t="s">
        <v>159</v>
      </c>
      <c r="IU23" s="2" t="s">
        <v>162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187</v>
      </c>
      <c r="JR23" s="2" t="s">
        <v>159</v>
      </c>
      <c r="JS23" s="2" t="s">
        <v>162</v>
      </c>
      <c r="JT23" s="2" t="s">
        <v>162</v>
      </c>
      <c r="JU23" s="2" t="s">
        <v>174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172</v>
      </c>
      <c r="KP23" s="2" t="s">
        <v>159</v>
      </c>
      <c r="KQ23" s="2" t="s">
        <v>463</v>
      </c>
      <c r="KR23" s="2" t="s">
        <v>384</v>
      </c>
      <c r="KS23" s="2" t="s">
        <v>174</v>
      </c>
      <c r="KT23" s="2" t="s">
        <v>162</v>
      </c>
      <c r="KU23" s="4"/>
      <c r="KV23" s="8"/>
      <c r="KW23" s="4"/>
      <c r="KX23" s="8"/>
      <c r="KY23" s="7"/>
      <c r="KZ23" s="7"/>
      <c r="LA23" s="2" t="s">
        <v>187</v>
      </c>
      <c r="LB23" s="2" t="s">
        <v>159</v>
      </c>
      <c r="LC23" s="2" t="s">
        <v>162</v>
      </c>
      <c r="LD23" s="2" t="s">
        <v>162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196</v>
      </c>
      <c r="LN23" s="2" t="s">
        <v>195</v>
      </c>
      <c r="LO23" s="2" t="s">
        <v>162</v>
      </c>
      <c r="LP23" s="2" t="s">
        <v>162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196</v>
      </c>
      <c r="LZ23" s="2" t="s">
        <v>159</v>
      </c>
      <c r="MA23" s="2" t="s">
        <v>162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172</v>
      </c>
      <c r="ML23" s="2" t="s">
        <v>159</v>
      </c>
      <c r="MM23" s="2" t="s">
        <v>465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197</v>
      </c>
      <c r="MX23" s="2" t="s">
        <v>195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187</v>
      </c>
      <c r="NJ23" s="2" t="s">
        <v>159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172</v>
      </c>
      <c r="NV23" s="2" t="s">
        <v>159</v>
      </c>
      <c r="NW23" s="2" t="s">
        <v>480</v>
      </c>
      <c r="NX23" s="2" t="s">
        <v>162</v>
      </c>
      <c r="NY23" s="2" t="s">
        <v>174</v>
      </c>
      <c r="NZ23" s="2" t="s">
        <v>162</v>
      </c>
      <c r="OA23" s="4"/>
      <c r="OB23" s="8"/>
      <c r="OC23" s="4"/>
      <c r="OD23" s="8"/>
      <c r="OE23" s="7"/>
      <c r="OF23" s="7"/>
      <c r="OG23" s="2" t="s">
        <v>172</v>
      </c>
      <c r="OH23" s="2" t="s">
        <v>195</v>
      </c>
      <c r="OI23" s="2" t="s">
        <v>388</v>
      </c>
      <c r="OJ23" s="2" t="s">
        <v>481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193</v>
      </c>
      <c r="OT23" s="2" t="s">
        <v>159</v>
      </c>
      <c r="OU23" s="2" t="s">
        <v>162</v>
      </c>
      <c r="OV23" s="2" t="s">
        <v>162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172</v>
      </c>
      <c r="PF23" s="2" t="s">
        <v>159</v>
      </c>
      <c r="PG23" s="2" t="s">
        <v>468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195</v>
      </c>
      <c r="PS23" s="2" t="s">
        <v>426</v>
      </c>
      <c r="PT23" s="2" t="s">
        <v>482</v>
      </c>
      <c r="PU23" s="2" t="s">
        <v>174</v>
      </c>
      <c r="PV23" s="2" t="s">
        <v>162</v>
      </c>
      <c r="PW23" s="4">
        <v>194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483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484</v>
      </c>
      <c r="G24" s="2" t="s">
        <v>162</v>
      </c>
      <c r="H24" s="2" t="s">
        <v>162</v>
      </c>
      <c r="I24" s="2" t="s">
        <v>360</v>
      </c>
      <c r="J24" s="2" t="s">
        <v>157</v>
      </c>
      <c r="K24" s="2" t="s">
        <v>485</v>
      </c>
      <c r="L24" s="3">
        <v>172.2</v>
      </c>
      <c r="M24" s="3">
        <v>180.81</v>
      </c>
      <c r="N24" s="3">
        <v>409.99</v>
      </c>
      <c r="O24" s="2" t="s">
        <v>159</v>
      </c>
      <c r="P24" s="2" t="s">
        <v>441</v>
      </c>
      <c r="Q24" s="2" t="s">
        <v>161</v>
      </c>
      <c r="R24" s="2" t="s">
        <v>162</v>
      </c>
      <c r="S24" s="2" t="s">
        <v>486</v>
      </c>
      <c r="T24" s="2" t="s">
        <v>164</v>
      </c>
      <c r="U24" s="2" t="s">
        <v>165</v>
      </c>
      <c r="V24" s="2" t="s">
        <v>487</v>
      </c>
      <c r="W24" s="2" t="s">
        <v>364</v>
      </c>
      <c r="X24" s="2" t="s">
        <v>488</v>
      </c>
      <c r="Y24" s="2" t="s">
        <v>489</v>
      </c>
      <c r="Z24" s="4">
        <v>93</v>
      </c>
      <c r="AA24" s="4">
        <f>=ROUNDDOWN(18.6,0)</f>
      </c>
      <c r="AB24" s="5">
        <v>5</v>
      </c>
      <c r="AC24" s="2" t="s">
        <v>490</v>
      </c>
      <c r="AD24" s="4">
        <v>100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3</v>
      </c>
      <c r="AQ24" s="8">
        <v>563.37</v>
      </c>
      <c r="AR24" s="4">
        <v>6</v>
      </c>
      <c r="AS24" s="8">
        <v>1104.26</v>
      </c>
      <c r="AT24" s="7">
        <v>-0.5</v>
      </c>
      <c r="AU24" s="7">
        <v>-0.4898</v>
      </c>
      <c r="AV24" s="4">
        <v>12</v>
      </c>
      <c r="AW24" s="8">
        <v>2387.78</v>
      </c>
      <c r="AX24" s="4">
        <v>21</v>
      </c>
      <c r="AY24" s="8">
        <v>4344.19</v>
      </c>
      <c r="AZ24" s="7">
        <v>-0.4286</v>
      </c>
      <c r="BA24" s="7">
        <v>-0.4504</v>
      </c>
      <c r="BB24" s="7">
        <v>0.2359</v>
      </c>
      <c r="BC24" s="4">
        <v>12</v>
      </c>
      <c r="BD24" s="8">
        <v>2387.78</v>
      </c>
      <c r="BE24" s="4">
        <v>21</v>
      </c>
      <c r="BF24" s="8">
        <v>4344.19</v>
      </c>
      <c r="BG24" s="7">
        <v>-0.4286</v>
      </c>
      <c r="BH24" s="7">
        <v>-0.4504</v>
      </c>
      <c r="BI24" s="7">
        <v>1</v>
      </c>
      <c r="BJ24" s="4">
        <v>3</v>
      </c>
      <c r="BK24" s="8">
        <v>563.37</v>
      </c>
      <c r="BL24" s="2" t="s">
        <v>491</v>
      </c>
      <c r="BM24" s="7">
        <v>1</v>
      </c>
      <c r="BN24" s="7">
        <v>1</v>
      </c>
      <c r="BO24" s="4">
        <v>3</v>
      </c>
      <c r="BP24" s="8">
        <v>563.37</v>
      </c>
      <c r="BQ24" s="4">
        <v>2</v>
      </c>
      <c r="BR24" s="8">
        <v>375.58</v>
      </c>
      <c r="BS24" s="7">
        <v>0.5</v>
      </c>
      <c r="BT24" s="7">
        <v>0.5</v>
      </c>
      <c r="BU24" s="2" t="s">
        <v>172</v>
      </c>
      <c r="BV24" s="2" t="s">
        <v>159</v>
      </c>
      <c r="BW24" s="2" t="s">
        <v>162</v>
      </c>
      <c r="BX24" s="2" t="s">
        <v>446</v>
      </c>
      <c r="BY24" s="2" t="s">
        <v>174</v>
      </c>
      <c r="BZ24" s="2" t="s">
        <v>162</v>
      </c>
      <c r="CA24" s="4"/>
      <c r="CB24" s="8"/>
      <c r="CC24" s="4"/>
      <c r="CD24" s="8"/>
      <c r="CE24" s="7"/>
      <c r="CF24" s="7"/>
      <c r="CG24" s="2" t="s">
        <v>172</v>
      </c>
      <c r="CH24" s="2" t="s">
        <v>159</v>
      </c>
      <c r="CI24" s="2" t="s">
        <v>474</v>
      </c>
      <c r="CJ24" s="2" t="s">
        <v>492</v>
      </c>
      <c r="CK24" s="2" t="s">
        <v>174</v>
      </c>
      <c r="CL24" s="2" t="s">
        <v>162</v>
      </c>
      <c r="CM24" s="4"/>
      <c r="CN24" s="8"/>
      <c r="CO24" s="4">
        <v>1</v>
      </c>
      <c r="CP24" s="8">
        <v>181.09</v>
      </c>
      <c r="CQ24" s="7">
        <v>-1</v>
      </c>
      <c r="CR24" s="7">
        <v>-1</v>
      </c>
      <c r="CS24" s="2" t="s">
        <v>172</v>
      </c>
      <c r="CT24" s="2" t="s">
        <v>159</v>
      </c>
      <c r="CU24" s="2" t="s">
        <v>449</v>
      </c>
      <c r="CV24" s="2" t="s">
        <v>493</v>
      </c>
      <c r="CW24" s="2" t="s">
        <v>174</v>
      </c>
      <c r="CX24" s="2" t="s">
        <v>162</v>
      </c>
      <c r="CY24" s="4"/>
      <c r="CZ24" s="8"/>
      <c r="DA24" s="4">
        <v>1</v>
      </c>
      <c r="DB24" s="8">
        <v>180.8</v>
      </c>
      <c r="DC24" s="7">
        <v>-1</v>
      </c>
      <c r="DD24" s="7">
        <v>-1</v>
      </c>
      <c r="DE24" s="2" t="s">
        <v>172</v>
      </c>
      <c r="DF24" s="2" t="s">
        <v>159</v>
      </c>
      <c r="DG24" s="2" t="s">
        <v>451</v>
      </c>
      <c r="DH24" s="2" t="s">
        <v>452</v>
      </c>
      <c r="DI24" s="2" t="s">
        <v>174</v>
      </c>
      <c r="DJ24" s="2" t="s">
        <v>162</v>
      </c>
      <c r="DK24" s="4"/>
      <c r="DL24" s="8"/>
      <c r="DM24" s="4">
        <v>1</v>
      </c>
      <c r="DN24" s="8">
        <v>185.98</v>
      </c>
      <c r="DO24" s="7">
        <v>-1</v>
      </c>
      <c r="DP24" s="7">
        <v>-1</v>
      </c>
      <c r="DQ24" s="2" t="s">
        <v>172</v>
      </c>
      <c r="DR24" s="2" t="s">
        <v>159</v>
      </c>
      <c r="DS24" s="2" t="s">
        <v>374</v>
      </c>
      <c r="DT24" s="2" t="s">
        <v>494</v>
      </c>
      <c r="DU24" s="2" t="s">
        <v>174</v>
      </c>
      <c r="DV24" s="2" t="s">
        <v>162</v>
      </c>
      <c r="DW24" s="4"/>
      <c r="DX24" s="8"/>
      <c r="DY24" s="4"/>
      <c r="DZ24" s="8"/>
      <c r="EA24" s="7"/>
      <c r="EB24" s="7"/>
      <c r="EC24" s="2" t="s">
        <v>172</v>
      </c>
      <c r="ED24" s="2" t="s">
        <v>159</v>
      </c>
      <c r="EE24" s="2" t="s">
        <v>302</v>
      </c>
      <c r="EF24" s="2" t="s">
        <v>303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183</v>
      </c>
      <c r="ER24" s="2" t="s">
        <v>495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193</v>
      </c>
      <c r="FB24" s="2" t="s">
        <v>159</v>
      </c>
      <c r="FC24" s="2" t="s">
        <v>162</v>
      </c>
      <c r="FD24" s="2" t="s">
        <v>162</v>
      </c>
      <c r="FE24" s="2" t="s">
        <v>174</v>
      </c>
      <c r="FF24" s="2" t="s">
        <v>378</v>
      </c>
      <c r="FG24" s="4"/>
      <c r="FH24" s="8"/>
      <c r="FI24" s="4"/>
      <c r="FJ24" s="8"/>
      <c r="FK24" s="7"/>
      <c r="FL24" s="7"/>
      <c r="FM24" s="2" t="s">
        <v>172</v>
      </c>
      <c r="FN24" s="2" t="s">
        <v>195</v>
      </c>
      <c r="FO24" s="2" t="s">
        <v>308</v>
      </c>
      <c r="FP24" s="2" t="s">
        <v>496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310</v>
      </c>
      <c r="GB24" s="2" t="s">
        <v>469</v>
      </c>
      <c r="GC24" s="2" t="s">
        <v>174</v>
      </c>
      <c r="GD24" s="2" t="s">
        <v>162</v>
      </c>
      <c r="GE24" s="4"/>
      <c r="GF24" s="8"/>
      <c r="GG24" s="4">
        <v>1</v>
      </c>
      <c r="GH24" s="8">
        <v>180.81</v>
      </c>
      <c r="GI24" s="7">
        <v>-1</v>
      </c>
      <c r="GJ24" s="7">
        <v>-1</v>
      </c>
      <c r="GK24" s="2" t="s">
        <v>172</v>
      </c>
      <c r="GL24" s="2" t="s">
        <v>159</v>
      </c>
      <c r="GM24" s="2" t="s">
        <v>457</v>
      </c>
      <c r="GN24" s="2" t="s">
        <v>497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187</v>
      </c>
      <c r="GX24" s="2" t="s">
        <v>159</v>
      </c>
      <c r="GY24" s="2" t="s">
        <v>162</v>
      </c>
      <c r="GZ24" s="2" t="s">
        <v>162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172</v>
      </c>
      <c r="HJ24" s="2" t="s">
        <v>159</v>
      </c>
      <c r="HK24" s="2" t="s">
        <v>313</v>
      </c>
      <c r="HL24" s="2" t="s">
        <v>498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234</v>
      </c>
      <c r="HX24" s="2" t="s">
        <v>499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172</v>
      </c>
      <c r="IT24" s="2" t="s">
        <v>159</v>
      </c>
      <c r="IU24" s="2" t="s">
        <v>500</v>
      </c>
      <c r="IV24" s="2" t="s">
        <v>501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162</v>
      </c>
      <c r="JF24" s="2" t="s">
        <v>162</v>
      </c>
      <c r="JG24" s="2" t="s">
        <v>162</v>
      </c>
      <c r="JH24" s="2" t="s">
        <v>162</v>
      </c>
      <c r="JI24" s="2" t="s">
        <v>162</v>
      </c>
      <c r="JJ24" s="2" t="s">
        <v>162</v>
      </c>
      <c r="JK24" s="4"/>
      <c r="JL24" s="8"/>
      <c r="JM24" s="4"/>
      <c r="JN24" s="8"/>
      <c r="JO24" s="7"/>
      <c r="JP24" s="7"/>
      <c r="JQ24" s="2" t="s">
        <v>187</v>
      </c>
      <c r="JR24" s="2" t="s">
        <v>159</v>
      </c>
      <c r="JS24" s="2" t="s">
        <v>162</v>
      </c>
      <c r="JT24" s="2" t="s">
        <v>162</v>
      </c>
      <c r="JU24" s="2" t="s">
        <v>174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172</v>
      </c>
      <c r="KP24" s="2" t="s">
        <v>159</v>
      </c>
      <c r="KQ24" s="2" t="s">
        <v>463</v>
      </c>
      <c r="KR24" s="2" t="s">
        <v>502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187</v>
      </c>
      <c r="LB24" s="2" t="s">
        <v>159</v>
      </c>
      <c r="LC24" s="2" t="s">
        <v>162</v>
      </c>
      <c r="LD24" s="2" t="s">
        <v>162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196</v>
      </c>
      <c r="LN24" s="2" t="s">
        <v>195</v>
      </c>
      <c r="LO24" s="2" t="s">
        <v>162</v>
      </c>
      <c r="LP24" s="2" t="s">
        <v>162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196</v>
      </c>
      <c r="LZ24" s="2" t="s">
        <v>159</v>
      </c>
      <c r="MA24" s="2" t="s">
        <v>162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172</v>
      </c>
      <c r="ML24" s="2" t="s">
        <v>159</v>
      </c>
      <c r="MM24" s="2" t="s">
        <v>465</v>
      </c>
      <c r="MN24" s="2" t="s">
        <v>503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193</v>
      </c>
      <c r="MX24" s="2" t="s">
        <v>195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187</v>
      </c>
      <c r="NJ24" s="2" t="s">
        <v>159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172</v>
      </c>
      <c r="NV24" s="2" t="s">
        <v>159</v>
      </c>
      <c r="NW24" s="2" t="s">
        <v>185</v>
      </c>
      <c r="NX24" s="2" t="s">
        <v>499</v>
      </c>
      <c r="NY24" s="2" t="s">
        <v>174</v>
      </c>
      <c r="NZ24" s="2" t="s">
        <v>162</v>
      </c>
      <c r="OA24" s="4"/>
      <c r="OB24" s="8"/>
      <c r="OC24" s="4"/>
      <c r="OD24" s="8"/>
      <c r="OE24" s="7"/>
      <c r="OF24" s="7"/>
      <c r="OG24" s="2" t="s">
        <v>172</v>
      </c>
      <c r="OH24" s="2" t="s">
        <v>195</v>
      </c>
      <c r="OI24" s="2" t="s">
        <v>322</v>
      </c>
      <c r="OJ24" s="2" t="s">
        <v>504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193</v>
      </c>
      <c r="OT24" s="2" t="s">
        <v>159</v>
      </c>
      <c r="OU24" s="2" t="s">
        <v>162</v>
      </c>
      <c r="OV24" s="2" t="s">
        <v>162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187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193</v>
      </c>
      <c r="PR24" s="2" t="s">
        <v>195</v>
      </c>
      <c r="PS24" s="2" t="s">
        <v>162</v>
      </c>
      <c r="PT24" s="2" t="s">
        <v>162</v>
      </c>
      <c r="PU24" s="2" t="s">
        <v>174</v>
      </c>
      <c r="PV24" s="2" t="s">
        <v>162</v>
      </c>
      <c r="PW24" s="4">
        <v>93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100</v>
      </c>
      <c r="QP24" s="4"/>
      <c r="QQ24" s="4"/>
      <c r="QR24" s="4"/>
      <c r="QS24" s="4"/>
      <c r="QT24" s="4"/>
      <c r="QU24" s="4"/>
      <c r="QV24" s="4"/>
      <c r="QW24" s="4"/>
      <c r="QX24" s="4"/>
      <c r="QY24" s="4">
        <v>80</v>
      </c>
      <c r="QZ24" s="4"/>
      <c r="RA24" s="4"/>
      <c r="RB24" s="4"/>
    </row>
    <row r="25">
      <c r="A25" s="2" t="s">
        <v>505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484</v>
      </c>
      <c r="G25" s="2" t="s">
        <v>162</v>
      </c>
      <c r="H25" s="2" t="s">
        <v>162</v>
      </c>
      <c r="I25" s="2" t="s">
        <v>360</v>
      </c>
      <c r="J25" s="2" t="s">
        <v>202</v>
      </c>
      <c r="K25" s="2" t="s">
        <v>485</v>
      </c>
      <c r="L25" s="3">
        <v>202.4</v>
      </c>
      <c r="M25" s="3">
        <v>212.52</v>
      </c>
      <c r="N25" s="3">
        <v>459.99</v>
      </c>
      <c r="O25" s="2" t="s">
        <v>159</v>
      </c>
      <c r="P25" s="2" t="s">
        <v>441</v>
      </c>
      <c r="Q25" s="2" t="s">
        <v>161</v>
      </c>
      <c r="R25" s="2" t="s">
        <v>162</v>
      </c>
      <c r="S25" s="2" t="s">
        <v>486</v>
      </c>
      <c r="T25" s="2" t="s">
        <v>164</v>
      </c>
      <c r="U25" s="2" t="s">
        <v>203</v>
      </c>
      <c r="V25" s="2" t="s">
        <v>487</v>
      </c>
      <c r="W25" s="2" t="s">
        <v>364</v>
      </c>
      <c r="X25" s="2" t="s">
        <v>488</v>
      </c>
      <c r="Y25" s="2" t="s">
        <v>489</v>
      </c>
      <c r="Z25" s="4">
        <v>270</v>
      </c>
      <c r="AA25" s="4">
        <f>=ROUNDDOWN(33.75,0)</f>
      </c>
      <c r="AB25" s="5">
        <v>8</v>
      </c>
      <c r="AC25" s="2" t="s">
        <v>490</v>
      </c>
      <c r="AD25" s="4">
        <v>60</v>
      </c>
      <c r="AE25" s="4">
        <v>170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9</v>
      </c>
      <c r="AQ25" s="8">
        <v>1824.41</v>
      </c>
      <c r="AR25" s="4">
        <v>15</v>
      </c>
      <c r="AS25" s="8">
        <v>3239.93</v>
      </c>
      <c r="AT25" s="7">
        <v>-0.4</v>
      </c>
      <c r="AU25" s="7">
        <v>-0.4369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0.7641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10</v>
      </c>
      <c r="BK25" s="8">
        <v>1984.85</v>
      </c>
      <c r="BL25" s="2" t="s">
        <v>506</v>
      </c>
      <c r="BM25" s="7">
        <v>0.9</v>
      </c>
      <c r="BN25" s="7">
        <v>0.9192</v>
      </c>
      <c r="BO25" s="4">
        <v>3</v>
      </c>
      <c r="BP25" s="8">
        <v>658.8</v>
      </c>
      <c r="BQ25" s="4">
        <v>5</v>
      </c>
      <c r="BR25" s="8">
        <v>1098</v>
      </c>
      <c r="BS25" s="7">
        <v>-0.4</v>
      </c>
      <c r="BT25" s="7">
        <v>-0.4</v>
      </c>
      <c r="BU25" s="2" t="s">
        <v>172</v>
      </c>
      <c r="BV25" s="2" t="s">
        <v>159</v>
      </c>
      <c r="BW25" s="2" t="s">
        <v>162</v>
      </c>
      <c r="BX25" s="2" t="s">
        <v>473</v>
      </c>
      <c r="BY25" s="2" t="s">
        <v>174</v>
      </c>
      <c r="BZ25" s="2" t="s">
        <v>162</v>
      </c>
      <c r="CA25" s="4">
        <v>1</v>
      </c>
      <c r="CB25" s="8">
        <v>143.19</v>
      </c>
      <c r="CC25" s="4"/>
      <c r="CD25" s="8"/>
      <c r="CE25" s="7"/>
      <c r="CF25" s="7"/>
      <c r="CG25" s="2" t="s">
        <v>172</v>
      </c>
      <c r="CH25" s="2" t="s">
        <v>159</v>
      </c>
      <c r="CI25" s="2" t="s">
        <v>474</v>
      </c>
      <c r="CJ25" s="2" t="s">
        <v>507</v>
      </c>
      <c r="CK25" s="2" t="s">
        <v>174</v>
      </c>
      <c r="CL25" s="2" t="s">
        <v>162</v>
      </c>
      <c r="CM25" s="4">
        <v>3</v>
      </c>
      <c r="CN25" s="8">
        <v>633.81</v>
      </c>
      <c r="CO25" s="4">
        <v>3</v>
      </c>
      <c r="CP25" s="8">
        <v>633.81</v>
      </c>
      <c r="CQ25" s="7"/>
      <c r="CR25" s="7"/>
      <c r="CS25" s="2" t="s">
        <v>172</v>
      </c>
      <c r="CT25" s="2" t="s">
        <v>159</v>
      </c>
      <c r="CU25" s="2" t="s">
        <v>449</v>
      </c>
      <c r="CV25" s="2" t="s">
        <v>508</v>
      </c>
      <c r="CW25" s="2" t="s">
        <v>174</v>
      </c>
      <c r="CX25" s="2" t="s">
        <v>162</v>
      </c>
      <c r="CY25" s="4"/>
      <c r="CZ25" s="8"/>
      <c r="DA25" s="4">
        <v>3</v>
      </c>
      <c r="DB25" s="8">
        <v>637.53</v>
      </c>
      <c r="DC25" s="7">
        <v>-1</v>
      </c>
      <c r="DD25" s="7">
        <v>-1</v>
      </c>
      <c r="DE25" s="2" t="s">
        <v>172</v>
      </c>
      <c r="DF25" s="2" t="s">
        <v>159</v>
      </c>
      <c r="DG25" s="2" t="s">
        <v>451</v>
      </c>
      <c r="DH25" s="2" t="s">
        <v>452</v>
      </c>
      <c r="DI25" s="2" t="s">
        <v>174</v>
      </c>
      <c r="DJ25" s="2" t="s">
        <v>162</v>
      </c>
      <c r="DK25" s="4">
        <v>1</v>
      </c>
      <c r="DL25" s="8">
        <v>218.59</v>
      </c>
      <c r="DM25" s="4">
        <v>1</v>
      </c>
      <c r="DN25" s="8">
        <v>218.59</v>
      </c>
      <c r="DO25" s="7"/>
      <c r="DP25" s="7"/>
      <c r="DQ25" s="2" t="s">
        <v>172</v>
      </c>
      <c r="DR25" s="2" t="s">
        <v>159</v>
      </c>
      <c r="DS25" s="2" t="s">
        <v>374</v>
      </c>
      <c r="DT25" s="2" t="s">
        <v>509</v>
      </c>
      <c r="DU25" s="2" t="s">
        <v>174</v>
      </c>
      <c r="DV25" s="2" t="s">
        <v>162</v>
      </c>
      <c r="DW25" s="4"/>
      <c r="DX25" s="8"/>
      <c r="DY25" s="4"/>
      <c r="DZ25" s="8"/>
      <c r="EA25" s="7"/>
      <c r="EB25" s="7"/>
      <c r="EC25" s="2" t="s">
        <v>172</v>
      </c>
      <c r="ED25" s="2" t="s">
        <v>159</v>
      </c>
      <c r="EE25" s="2" t="s">
        <v>302</v>
      </c>
      <c r="EF25" s="2" t="s">
        <v>510</v>
      </c>
      <c r="EG25" s="2" t="s">
        <v>174</v>
      </c>
      <c r="EH25" s="2" t="s">
        <v>162</v>
      </c>
      <c r="EI25" s="4"/>
      <c r="EJ25" s="8"/>
      <c r="EK25" s="4">
        <v>2</v>
      </c>
      <c r="EL25" s="8">
        <v>446.3</v>
      </c>
      <c r="EM25" s="7">
        <v>-1</v>
      </c>
      <c r="EN25" s="7">
        <v>-1</v>
      </c>
      <c r="EO25" s="2" t="s">
        <v>172</v>
      </c>
      <c r="EP25" s="2" t="s">
        <v>159</v>
      </c>
      <c r="EQ25" s="2" t="s">
        <v>183</v>
      </c>
      <c r="ER25" s="2" t="s">
        <v>511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193</v>
      </c>
      <c r="FB25" s="2" t="s">
        <v>159</v>
      </c>
      <c r="FC25" s="2" t="s">
        <v>162</v>
      </c>
      <c r="FD25" s="2" t="s">
        <v>162</v>
      </c>
      <c r="FE25" s="2" t="s">
        <v>174</v>
      </c>
      <c r="FF25" s="2" t="s">
        <v>378</v>
      </c>
      <c r="FG25" s="4"/>
      <c r="FH25" s="8"/>
      <c r="FI25" s="4"/>
      <c r="FJ25" s="8"/>
      <c r="FK25" s="7"/>
      <c r="FL25" s="7"/>
      <c r="FM25" s="2" t="s">
        <v>172</v>
      </c>
      <c r="FN25" s="2" t="s">
        <v>195</v>
      </c>
      <c r="FO25" s="2" t="s">
        <v>308</v>
      </c>
      <c r="FP25" s="2" t="s">
        <v>512</v>
      </c>
      <c r="FQ25" s="2" t="s">
        <v>174</v>
      </c>
      <c r="FR25" s="2" t="s">
        <v>162</v>
      </c>
      <c r="FS25" s="4"/>
      <c r="FT25" s="8"/>
      <c r="FU25" s="4">
        <v>1</v>
      </c>
      <c r="FV25" s="8">
        <v>205.7</v>
      </c>
      <c r="FW25" s="7">
        <v>-1</v>
      </c>
      <c r="FX25" s="7">
        <v>-1</v>
      </c>
      <c r="FY25" s="2" t="s">
        <v>172</v>
      </c>
      <c r="FZ25" s="2" t="s">
        <v>159</v>
      </c>
      <c r="GA25" s="2" t="s">
        <v>310</v>
      </c>
      <c r="GB25" s="2" t="s">
        <v>513</v>
      </c>
      <c r="GC25" s="2" t="s">
        <v>174</v>
      </c>
      <c r="GD25" s="2" t="s">
        <v>162</v>
      </c>
      <c r="GE25" s="4">
        <v>1</v>
      </c>
      <c r="GF25" s="8">
        <v>170.02</v>
      </c>
      <c r="GG25" s="4"/>
      <c r="GH25" s="8"/>
      <c r="GI25" s="7"/>
      <c r="GJ25" s="7"/>
      <c r="GK25" s="2" t="s">
        <v>172</v>
      </c>
      <c r="GL25" s="2" t="s">
        <v>159</v>
      </c>
      <c r="GM25" s="2" t="s">
        <v>457</v>
      </c>
      <c r="GN25" s="2" t="s">
        <v>514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187</v>
      </c>
      <c r="GX25" s="2" t="s">
        <v>159</v>
      </c>
      <c r="GY25" s="2" t="s">
        <v>162</v>
      </c>
      <c r="GZ25" s="2" t="s">
        <v>162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172</v>
      </c>
      <c r="HJ25" s="2" t="s">
        <v>159</v>
      </c>
      <c r="HK25" s="2" t="s">
        <v>313</v>
      </c>
      <c r="HL25" s="2" t="s">
        <v>515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234</v>
      </c>
      <c r="HX25" s="2" t="s">
        <v>516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172</v>
      </c>
      <c r="IT25" s="2" t="s">
        <v>159</v>
      </c>
      <c r="IU25" s="2" t="s">
        <v>500</v>
      </c>
      <c r="IV25" s="2" t="s">
        <v>517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162</v>
      </c>
      <c r="JF25" s="2" t="s">
        <v>162</v>
      </c>
      <c r="JG25" s="2" t="s">
        <v>162</v>
      </c>
      <c r="JH25" s="2" t="s">
        <v>162</v>
      </c>
      <c r="JI25" s="2" t="s">
        <v>162</v>
      </c>
      <c r="JJ25" s="2" t="s">
        <v>162</v>
      </c>
      <c r="JK25" s="4"/>
      <c r="JL25" s="8"/>
      <c r="JM25" s="4"/>
      <c r="JN25" s="8"/>
      <c r="JO25" s="7"/>
      <c r="JP25" s="7"/>
      <c r="JQ25" s="2" t="s">
        <v>187</v>
      </c>
      <c r="JR25" s="2" t="s">
        <v>159</v>
      </c>
      <c r="JS25" s="2" t="s">
        <v>162</v>
      </c>
      <c r="JT25" s="2" t="s">
        <v>162</v>
      </c>
      <c r="JU25" s="2" t="s">
        <v>174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172</v>
      </c>
      <c r="KP25" s="2" t="s">
        <v>159</v>
      </c>
      <c r="KQ25" s="2" t="s">
        <v>463</v>
      </c>
      <c r="KR25" s="2" t="s">
        <v>518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187</v>
      </c>
      <c r="LB25" s="2" t="s">
        <v>159</v>
      </c>
      <c r="LC25" s="2" t="s">
        <v>162</v>
      </c>
      <c r="LD25" s="2" t="s">
        <v>162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196</v>
      </c>
      <c r="LN25" s="2" t="s">
        <v>195</v>
      </c>
      <c r="LO25" s="2" t="s">
        <v>162</v>
      </c>
      <c r="LP25" s="2" t="s">
        <v>162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196</v>
      </c>
      <c r="LZ25" s="2" t="s">
        <v>159</v>
      </c>
      <c r="MA25" s="2" t="s">
        <v>162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172</v>
      </c>
      <c r="ML25" s="2" t="s">
        <v>159</v>
      </c>
      <c r="MM25" s="2" t="s">
        <v>465</v>
      </c>
      <c r="MN25" s="2" t="s">
        <v>519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193</v>
      </c>
      <c r="MX25" s="2" t="s">
        <v>195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187</v>
      </c>
      <c r="NJ25" s="2" t="s">
        <v>159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172</v>
      </c>
      <c r="NV25" s="2" t="s">
        <v>159</v>
      </c>
      <c r="NW25" s="2" t="s">
        <v>520</v>
      </c>
      <c r="NX25" s="2" t="s">
        <v>521</v>
      </c>
      <c r="NY25" s="2" t="s">
        <v>174</v>
      </c>
      <c r="NZ25" s="2" t="s">
        <v>162</v>
      </c>
      <c r="OA25" s="4"/>
      <c r="OB25" s="8"/>
      <c r="OC25" s="4"/>
      <c r="OD25" s="8"/>
      <c r="OE25" s="7"/>
      <c r="OF25" s="7"/>
      <c r="OG25" s="2" t="s">
        <v>172</v>
      </c>
      <c r="OH25" s="2" t="s">
        <v>195</v>
      </c>
      <c r="OI25" s="2" t="s">
        <v>322</v>
      </c>
      <c r="OJ25" s="2" t="s">
        <v>522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193</v>
      </c>
      <c r="OT25" s="2" t="s">
        <v>159</v>
      </c>
      <c r="OU25" s="2" t="s">
        <v>162</v>
      </c>
      <c r="OV25" s="2" t="s">
        <v>162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172</v>
      </c>
      <c r="PF25" s="2" t="s">
        <v>159</v>
      </c>
      <c r="PG25" s="2" t="s">
        <v>468</v>
      </c>
      <c r="PH25" s="2" t="s">
        <v>523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193</v>
      </c>
      <c r="PR25" s="2" t="s">
        <v>195</v>
      </c>
      <c r="PS25" s="2" t="s">
        <v>162</v>
      </c>
      <c r="PT25" s="2" t="s">
        <v>162</v>
      </c>
      <c r="PU25" s="2" t="s">
        <v>174</v>
      </c>
      <c r="PV25" s="2" t="s">
        <v>162</v>
      </c>
      <c r="PW25" s="4">
        <v>270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60</v>
      </c>
      <c r="QP25" s="4"/>
      <c r="QQ25" s="4"/>
      <c r="QR25" s="4"/>
      <c r="QS25" s="4"/>
      <c r="QT25" s="4"/>
      <c r="QU25" s="4"/>
      <c r="QV25" s="4"/>
      <c r="QW25" s="4"/>
      <c r="QX25" s="4"/>
      <c r="QY25" s="4">
        <v>110</v>
      </c>
      <c r="QZ25" s="4"/>
      <c r="RA25" s="4"/>
      <c r="RB25" s="4"/>
    </row>
    <row r="26">
      <c r="A26" s="2" t="s">
        <v>524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525</v>
      </c>
      <c r="G26" s="2" t="s">
        <v>162</v>
      </c>
      <c r="H26" s="2" t="s">
        <v>162</v>
      </c>
      <c r="I26" s="2" t="s">
        <v>360</v>
      </c>
      <c r="J26" s="2" t="s">
        <v>157</v>
      </c>
      <c r="K26" s="2" t="s">
        <v>526</v>
      </c>
      <c r="L26" s="3">
        <v>172.2</v>
      </c>
      <c r="M26" s="3">
        <v>180.81</v>
      </c>
      <c r="N26" s="3">
        <v>409.99</v>
      </c>
      <c r="O26" s="2" t="s">
        <v>159</v>
      </c>
      <c r="P26" s="2" t="s">
        <v>527</v>
      </c>
      <c r="Q26" s="2" t="s">
        <v>161</v>
      </c>
      <c r="R26" s="2" t="s">
        <v>162</v>
      </c>
      <c r="S26" s="2" t="s">
        <v>528</v>
      </c>
      <c r="T26" s="2" t="s">
        <v>529</v>
      </c>
      <c r="U26" s="2" t="s">
        <v>165</v>
      </c>
      <c r="V26" s="2" t="s">
        <v>166</v>
      </c>
      <c r="W26" s="2" t="s">
        <v>530</v>
      </c>
      <c r="X26" s="2" t="s">
        <v>531</v>
      </c>
      <c r="Y26" s="2" t="s">
        <v>365</v>
      </c>
      <c r="Z26" s="4">
        <v>142</v>
      </c>
      <c r="AA26" s="4">
        <f>=ROUNDDOWN(23.6666666666667,0)</f>
      </c>
      <c r="AB26" s="5">
        <v>6</v>
      </c>
      <c r="AC26" s="2" t="s">
        <v>532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3</v>
      </c>
      <c r="AQ26" s="8">
        <v>543.27</v>
      </c>
      <c r="AR26" s="4">
        <v>3</v>
      </c>
      <c r="AS26" s="8">
        <v>543.27</v>
      </c>
      <c r="AT26" s="7"/>
      <c r="AU26" s="7"/>
      <c r="AV26" s="4">
        <v>12</v>
      </c>
      <c r="AW26" s="8">
        <v>2375.93</v>
      </c>
      <c r="AX26" s="4">
        <v>16</v>
      </c>
      <c r="AY26" s="8">
        <v>3234.3</v>
      </c>
      <c r="AZ26" s="7">
        <v>-0.25</v>
      </c>
      <c r="BA26" s="7">
        <v>-0.2654</v>
      </c>
      <c r="BB26" s="7">
        <v>0.2287</v>
      </c>
      <c r="BC26" s="4">
        <v>12</v>
      </c>
      <c r="BD26" s="8">
        <v>2375.93</v>
      </c>
      <c r="BE26" s="4">
        <v>16</v>
      </c>
      <c r="BF26" s="8">
        <v>3234.3</v>
      </c>
      <c r="BG26" s="7">
        <v>-0.25</v>
      </c>
      <c r="BH26" s="7">
        <v>-0.2654</v>
      </c>
      <c r="BI26" s="7">
        <v>1</v>
      </c>
      <c r="BJ26" s="4">
        <v>3</v>
      </c>
      <c r="BK26" s="8">
        <v>543.27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533</v>
      </c>
      <c r="BV26" s="2" t="s">
        <v>195</v>
      </c>
      <c r="BW26" s="2" t="s">
        <v>162</v>
      </c>
      <c r="BX26" s="2" t="s">
        <v>534</v>
      </c>
      <c r="BY26" s="2" t="s">
        <v>174</v>
      </c>
      <c r="BZ26" s="2" t="s">
        <v>162</v>
      </c>
      <c r="CA26" s="4"/>
      <c r="CB26" s="8"/>
      <c r="CC26" s="4"/>
      <c r="CD26" s="8"/>
      <c r="CE26" s="7"/>
      <c r="CF26" s="7"/>
      <c r="CG26" s="2" t="s">
        <v>172</v>
      </c>
      <c r="CH26" s="2" t="s">
        <v>159</v>
      </c>
      <c r="CI26" s="2" t="s">
        <v>368</v>
      </c>
      <c r="CJ26" s="2" t="s">
        <v>298</v>
      </c>
      <c r="CK26" s="2" t="s">
        <v>174</v>
      </c>
      <c r="CL26" s="2" t="s">
        <v>162</v>
      </c>
      <c r="CM26" s="4">
        <v>3</v>
      </c>
      <c r="CN26" s="8">
        <v>543.27</v>
      </c>
      <c r="CO26" s="4">
        <v>3</v>
      </c>
      <c r="CP26" s="8">
        <v>543.27</v>
      </c>
      <c r="CQ26" s="7"/>
      <c r="CR26" s="7"/>
      <c r="CS26" s="2" t="s">
        <v>172</v>
      </c>
      <c r="CT26" s="2" t="s">
        <v>159</v>
      </c>
      <c r="CU26" s="2" t="s">
        <v>535</v>
      </c>
      <c r="CV26" s="2" t="s">
        <v>298</v>
      </c>
      <c r="CW26" s="2" t="s">
        <v>174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536</v>
      </c>
      <c r="DH26" s="2" t="s">
        <v>537</v>
      </c>
      <c r="DI26" s="2" t="s">
        <v>174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374</v>
      </c>
      <c r="DT26" s="2" t="s">
        <v>538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539</v>
      </c>
      <c r="EF26" s="2" t="s">
        <v>540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183</v>
      </c>
      <c r="ER26" s="2" t="s">
        <v>434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193</v>
      </c>
      <c r="FB26" s="2" t="s">
        <v>159</v>
      </c>
      <c r="FC26" s="2" t="s">
        <v>162</v>
      </c>
      <c r="FD26" s="2" t="s">
        <v>162</v>
      </c>
      <c r="FE26" s="2" t="s">
        <v>174</v>
      </c>
      <c r="FF26" s="2" t="s">
        <v>378</v>
      </c>
      <c r="FG26" s="4"/>
      <c r="FH26" s="8"/>
      <c r="FI26" s="4"/>
      <c r="FJ26" s="8"/>
      <c r="FK26" s="7"/>
      <c r="FL26" s="7"/>
      <c r="FM26" s="2" t="s">
        <v>187</v>
      </c>
      <c r="FN26" s="2" t="s">
        <v>159</v>
      </c>
      <c r="FO26" s="2" t="s">
        <v>162</v>
      </c>
      <c r="FP26" s="2" t="s">
        <v>162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310</v>
      </c>
      <c r="GB26" s="2" t="s">
        <v>501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187</v>
      </c>
      <c r="GL26" s="2" t="s">
        <v>159</v>
      </c>
      <c r="GM26" s="2" t="s">
        <v>162</v>
      </c>
      <c r="GN26" s="2" t="s">
        <v>162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190</v>
      </c>
      <c r="GZ26" s="2" t="s">
        <v>275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191</v>
      </c>
      <c r="HJ26" s="2" t="s">
        <v>159</v>
      </c>
      <c r="HK26" s="2" t="s">
        <v>313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187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187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162</v>
      </c>
      <c r="JF26" s="2" t="s">
        <v>162</v>
      </c>
      <c r="JG26" s="2" t="s">
        <v>162</v>
      </c>
      <c r="JH26" s="2" t="s">
        <v>162</v>
      </c>
      <c r="JI26" s="2" t="s">
        <v>162</v>
      </c>
      <c r="JJ26" s="2" t="s">
        <v>162</v>
      </c>
      <c r="JK26" s="4"/>
      <c r="JL26" s="8"/>
      <c r="JM26" s="4"/>
      <c r="JN26" s="8"/>
      <c r="JO26" s="7"/>
      <c r="JP26" s="7"/>
      <c r="JQ26" s="2" t="s">
        <v>187</v>
      </c>
      <c r="JR26" s="2" t="s">
        <v>159</v>
      </c>
      <c r="JS26" s="2" t="s">
        <v>162</v>
      </c>
      <c r="JT26" s="2" t="s">
        <v>162</v>
      </c>
      <c r="JU26" s="2" t="s">
        <v>174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172</v>
      </c>
      <c r="KP26" s="2" t="s">
        <v>159</v>
      </c>
      <c r="KQ26" s="2" t="s">
        <v>541</v>
      </c>
      <c r="KR26" s="2" t="s">
        <v>392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187</v>
      </c>
      <c r="LB26" s="2" t="s">
        <v>159</v>
      </c>
      <c r="LC26" s="2" t="s">
        <v>162</v>
      </c>
      <c r="LD26" s="2" t="s">
        <v>162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196</v>
      </c>
      <c r="LN26" s="2" t="s">
        <v>195</v>
      </c>
      <c r="LO26" s="2" t="s">
        <v>162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197</v>
      </c>
      <c r="LZ26" s="2" t="s">
        <v>159</v>
      </c>
      <c r="MA26" s="2" t="s">
        <v>162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172</v>
      </c>
      <c r="ML26" s="2" t="s">
        <v>159</v>
      </c>
      <c r="MM26" s="2" t="s">
        <v>386</v>
      </c>
      <c r="MN26" s="2" t="s">
        <v>542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193</v>
      </c>
      <c r="MX26" s="2" t="s">
        <v>195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172</v>
      </c>
      <c r="NV26" s="2" t="s">
        <v>159</v>
      </c>
      <c r="NW26" s="2" t="s">
        <v>543</v>
      </c>
      <c r="NX26" s="2" t="s">
        <v>544</v>
      </c>
      <c r="NY26" s="2" t="s">
        <v>174</v>
      </c>
      <c r="NZ26" s="2" t="s">
        <v>162</v>
      </c>
      <c r="OA26" s="4"/>
      <c r="OB26" s="8"/>
      <c r="OC26" s="4"/>
      <c r="OD26" s="8"/>
      <c r="OE26" s="7"/>
      <c r="OF26" s="7"/>
      <c r="OG26" s="2" t="s">
        <v>172</v>
      </c>
      <c r="OH26" s="2" t="s">
        <v>195</v>
      </c>
      <c r="OI26" s="2" t="s">
        <v>322</v>
      </c>
      <c r="OJ26" s="2" t="s">
        <v>545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193</v>
      </c>
      <c r="OT26" s="2" t="s">
        <v>159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172</v>
      </c>
      <c r="PF26" s="2" t="s">
        <v>159</v>
      </c>
      <c r="PG26" s="2" t="s">
        <v>480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172</v>
      </c>
      <c r="PR26" s="2" t="s">
        <v>195</v>
      </c>
      <c r="PS26" s="2" t="s">
        <v>426</v>
      </c>
      <c r="PT26" s="2" t="s">
        <v>546</v>
      </c>
      <c r="PU26" s="2" t="s">
        <v>174</v>
      </c>
      <c r="PV26" s="2" t="s">
        <v>162</v>
      </c>
      <c r="PW26" s="4">
        <v>142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>
        <v>50</v>
      </c>
      <c r="QW26" s="4"/>
      <c r="QX26" s="4"/>
      <c r="QY26" s="4"/>
      <c r="QZ26" s="4"/>
      <c r="RA26" s="4"/>
      <c r="RB26" s="4"/>
    </row>
    <row r="27">
      <c r="A27" s="2" t="s">
        <v>547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525</v>
      </c>
      <c r="G27" s="2" t="s">
        <v>162</v>
      </c>
      <c r="H27" s="2" t="s">
        <v>162</v>
      </c>
      <c r="I27" s="2" t="s">
        <v>360</v>
      </c>
      <c r="J27" s="2" t="s">
        <v>202</v>
      </c>
      <c r="K27" s="2" t="s">
        <v>526</v>
      </c>
      <c r="L27" s="3">
        <v>197.8</v>
      </c>
      <c r="M27" s="3">
        <v>207.69</v>
      </c>
      <c r="N27" s="3">
        <v>459.99</v>
      </c>
      <c r="O27" s="2" t="s">
        <v>159</v>
      </c>
      <c r="P27" s="2" t="s">
        <v>527</v>
      </c>
      <c r="Q27" s="2" t="s">
        <v>161</v>
      </c>
      <c r="R27" s="2" t="s">
        <v>162</v>
      </c>
      <c r="S27" s="2" t="s">
        <v>528</v>
      </c>
      <c r="T27" s="2" t="s">
        <v>529</v>
      </c>
      <c r="U27" s="2" t="s">
        <v>203</v>
      </c>
      <c r="V27" s="2" t="s">
        <v>166</v>
      </c>
      <c r="W27" s="2" t="s">
        <v>530</v>
      </c>
      <c r="X27" s="2" t="s">
        <v>531</v>
      </c>
      <c r="Y27" s="2" t="s">
        <v>365</v>
      </c>
      <c r="Z27" s="4">
        <v>134</v>
      </c>
      <c r="AA27" s="4">
        <f>=ROUNDDOWN(10.3076923076923,0)</f>
      </c>
      <c r="AB27" s="5">
        <v>13</v>
      </c>
      <c r="AC27" s="2" t="s">
        <v>548</v>
      </c>
      <c r="AD27" s="4">
        <v>150</v>
      </c>
      <c r="AE27" s="4">
        <v>300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9</v>
      </c>
      <c r="AQ27" s="8">
        <v>1832.66</v>
      </c>
      <c r="AR27" s="4">
        <v>13</v>
      </c>
      <c r="AS27" s="8">
        <v>2691.03</v>
      </c>
      <c r="AT27" s="7">
        <v>-0.3077</v>
      </c>
      <c r="AU27" s="7">
        <v>-0.319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0.7713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9</v>
      </c>
      <c r="BK27" s="8">
        <v>1832.66</v>
      </c>
      <c r="BL27" s="2" t="s">
        <v>549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533</v>
      </c>
      <c r="BV27" s="2" t="s">
        <v>195</v>
      </c>
      <c r="BW27" s="2" t="s">
        <v>162</v>
      </c>
      <c r="BX27" s="2" t="s">
        <v>534</v>
      </c>
      <c r="BY27" s="2" t="s">
        <v>174</v>
      </c>
      <c r="BZ27" s="2" t="s">
        <v>162</v>
      </c>
      <c r="CA27" s="4">
        <v>3</v>
      </c>
      <c r="CB27" s="8">
        <v>576.72</v>
      </c>
      <c r="CC27" s="4">
        <v>2</v>
      </c>
      <c r="CD27" s="8">
        <v>377.85</v>
      </c>
      <c r="CE27" s="7">
        <v>0.5</v>
      </c>
      <c r="CF27" s="7">
        <v>0.5263</v>
      </c>
      <c r="CG27" s="2" t="s">
        <v>172</v>
      </c>
      <c r="CH27" s="2" t="s">
        <v>159</v>
      </c>
      <c r="CI27" s="2" t="s">
        <v>368</v>
      </c>
      <c r="CJ27" s="2" t="s">
        <v>298</v>
      </c>
      <c r="CK27" s="2" t="s">
        <v>174</v>
      </c>
      <c r="CL27" s="2" t="s">
        <v>162</v>
      </c>
      <c r="CM27" s="4">
        <v>5</v>
      </c>
      <c r="CN27" s="8">
        <v>1056.35</v>
      </c>
      <c r="CO27" s="4">
        <v>8</v>
      </c>
      <c r="CP27" s="8">
        <v>1690.16</v>
      </c>
      <c r="CQ27" s="7">
        <v>-0.375</v>
      </c>
      <c r="CR27" s="7">
        <v>-0.375</v>
      </c>
      <c r="CS27" s="2" t="s">
        <v>172</v>
      </c>
      <c r="CT27" s="2" t="s">
        <v>159</v>
      </c>
      <c r="CU27" s="2" t="s">
        <v>535</v>
      </c>
      <c r="CV27" s="2" t="s">
        <v>550</v>
      </c>
      <c r="CW27" s="2" t="s">
        <v>174</v>
      </c>
      <c r="CX27" s="2" t="s">
        <v>162</v>
      </c>
      <c r="CY27" s="4"/>
      <c r="CZ27" s="8"/>
      <c r="DA27" s="4"/>
      <c r="DB27" s="8"/>
      <c r="DC27" s="7"/>
      <c r="DD27" s="7"/>
      <c r="DE27" s="2" t="s">
        <v>172</v>
      </c>
      <c r="DF27" s="2" t="s">
        <v>159</v>
      </c>
      <c r="DG27" s="2" t="s">
        <v>536</v>
      </c>
      <c r="DH27" s="2" t="s">
        <v>537</v>
      </c>
      <c r="DI27" s="2" t="s">
        <v>174</v>
      </c>
      <c r="DJ27" s="2" t="s">
        <v>162</v>
      </c>
      <c r="DK27" s="4"/>
      <c r="DL27" s="8"/>
      <c r="DM27" s="4">
        <v>2</v>
      </c>
      <c r="DN27" s="8">
        <v>417.32</v>
      </c>
      <c r="DO27" s="7">
        <v>-1</v>
      </c>
      <c r="DP27" s="7">
        <v>-1</v>
      </c>
      <c r="DQ27" s="2" t="s">
        <v>172</v>
      </c>
      <c r="DR27" s="2" t="s">
        <v>159</v>
      </c>
      <c r="DS27" s="2" t="s">
        <v>374</v>
      </c>
      <c r="DT27" s="2" t="s">
        <v>551</v>
      </c>
      <c r="DU27" s="2" t="s">
        <v>174</v>
      </c>
      <c r="DV27" s="2" t="s">
        <v>162</v>
      </c>
      <c r="DW27" s="4">
        <v>1</v>
      </c>
      <c r="DX27" s="8">
        <v>199.59</v>
      </c>
      <c r="DY27" s="4"/>
      <c r="DZ27" s="8"/>
      <c r="EA27" s="7"/>
      <c r="EB27" s="7"/>
      <c r="EC27" s="2" t="s">
        <v>172</v>
      </c>
      <c r="ED27" s="2" t="s">
        <v>159</v>
      </c>
      <c r="EE27" s="2" t="s">
        <v>539</v>
      </c>
      <c r="EF27" s="2" t="s">
        <v>552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183</v>
      </c>
      <c r="ER27" s="2" t="s">
        <v>553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193</v>
      </c>
      <c r="FB27" s="2" t="s">
        <v>159</v>
      </c>
      <c r="FC27" s="2" t="s">
        <v>162</v>
      </c>
      <c r="FD27" s="2" t="s">
        <v>162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187</v>
      </c>
      <c r="FN27" s="2" t="s">
        <v>159</v>
      </c>
      <c r="FO27" s="2" t="s">
        <v>162</v>
      </c>
      <c r="FP27" s="2" t="s">
        <v>162</v>
      </c>
      <c r="FQ27" s="2" t="s">
        <v>174</v>
      </c>
      <c r="FR27" s="2" t="s">
        <v>162</v>
      </c>
      <c r="FS27" s="4"/>
      <c r="FT27" s="8"/>
      <c r="FU27" s="4">
        <v>1</v>
      </c>
      <c r="FV27" s="8">
        <v>205.7</v>
      </c>
      <c r="FW27" s="7">
        <v>-1</v>
      </c>
      <c r="FX27" s="7">
        <v>-1</v>
      </c>
      <c r="FY27" s="2" t="s">
        <v>172</v>
      </c>
      <c r="FZ27" s="2" t="s">
        <v>159</v>
      </c>
      <c r="GA27" s="2" t="s">
        <v>310</v>
      </c>
      <c r="GB27" s="2" t="s">
        <v>554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187</v>
      </c>
      <c r="GL27" s="2" t="s">
        <v>159</v>
      </c>
      <c r="GM27" s="2" t="s">
        <v>162</v>
      </c>
      <c r="GN27" s="2" t="s">
        <v>162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190</v>
      </c>
      <c r="GZ27" s="2" t="s">
        <v>275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191</v>
      </c>
      <c r="HJ27" s="2" t="s">
        <v>159</v>
      </c>
      <c r="HK27" s="2" t="s">
        <v>313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187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187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162</v>
      </c>
      <c r="JF27" s="2" t="s">
        <v>162</v>
      </c>
      <c r="JG27" s="2" t="s">
        <v>162</v>
      </c>
      <c r="JH27" s="2" t="s">
        <v>162</v>
      </c>
      <c r="JI27" s="2" t="s">
        <v>162</v>
      </c>
      <c r="JJ27" s="2" t="s">
        <v>162</v>
      </c>
      <c r="JK27" s="4"/>
      <c r="JL27" s="8"/>
      <c r="JM27" s="4"/>
      <c r="JN27" s="8"/>
      <c r="JO27" s="7"/>
      <c r="JP27" s="7"/>
      <c r="JQ27" s="2" t="s">
        <v>187</v>
      </c>
      <c r="JR27" s="2" t="s">
        <v>159</v>
      </c>
      <c r="JS27" s="2" t="s">
        <v>162</v>
      </c>
      <c r="JT27" s="2" t="s">
        <v>162</v>
      </c>
      <c r="JU27" s="2" t="s">
        <v>174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172</v>
      </c>
      <c r="KP27" s="2" t="s">
        <v>159</v>
      </c>
      <c r="KQ27" s="2" t="s">
        <v>541</v>
      </c>
      <c r="KR27" s="2" t="s">
        <v>555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187</v>
      </c>
      <c r="LB27" s="2" t="s">
        <v>159</v>
      </c>
      <c r="LC27" s="2" t="s">
        <v>162</v>
      </c>
      <c r="LD27" s="2" t="s">
        <v>162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196</v>
      </c>
      <c r="LN27" s="2" t="s">
        <v>195</v>
      </c>
      <c r="LO27" s="2" t="s">
        <v>162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197</v>
      </c>
      <c r="LZ27" s="2" t="s">
        <v>159</v>
      </c>
      <c r="MA27" s="2" t="s">
        <v>162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172</v>
      </c>
      <c r="ML27" s="2" t="s">
        <v>159</v>
      </c>
      <c r="MM27" s="2" t="s">
        <v>386</v>
      </c>
      <c r="MN27" s="2" t="s">
        <v>556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193</v>
      </c>
      <c r="MX27" s="2" t="s">
        <v>195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172</v>
      </c>
      <c r="NV27" s="2" t="s">
        <v>159</v>
      </c>
      <c r="NW27" s="2" t="s">
        <v>543</v>
      </c>
      <c r="NX27" s="2" t="s">
        <v>557</v>
      </c>
      <c r="NY27" s="2" t="s">
        <v>174</v>
      </c>
      <c r="NZ27" s="2" t="s">
        <v>162</v>
      </c>
      <c r="OA27" s="4"/>
      <c r="OB27" s="8"/>
      <c r="OC27" s="4"/>
      <c r="OD27" s="8"/>
      <c r="OE27" s="7"/>
      <c r="OF27" s="7"/>
      <c r="OG27" s="2" t="s">
        <v>172</v>
      </c>
      <c r="OH27" s="2" t="s">
        <v>195</v>
      </c>
      <c r="OI27" s="2" t="s">
        <v>322</v>
      </c>
      <c r="OJ27" s="2" t="s">
        <v>558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193</v>
      </c>
      <c r="OT27" s="2" t="s">
        <v>159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172</v>
      </c>
      <c r="PF27" s="2" t="s">
        <v>159</v>
      </c>
      <c r="PG27" s="2" t="s">
        <v>480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195</v>
      </c>
      <c r="PS27" s="2" t="s">
        <v>426</v>
      </c>
      <c r="PT27" s="2" t="s">
        <v>162</v>
      </c>
      <c r="PU27" s="2" t="s">
        <v>174</v>
      </c>
      <c r="PV27" s="2" t="s">
        <v>162</v>
      </c>
      <c r="PW27" s="4">
        <v>134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v>150</v>
      </c>
      <c r="QO27" s="4"/>
      <c r="QP27" s="4"/>
      <c r="QQ27" s="4"/>
      <c r="QR27" s="4"/>
      <c r="QS27" s="4"/>
      <c r="QT27" s="4"/>
      <c r="QU27" s="4"/>
      <c r="QV27" s="4">
        <v>150</v>
      </c>
      <c r="QW27" s="4"/>
      <c r="QX27" s="4"/>
      <c r="QY27" s="4"/>
      <c r="QZ27" s="4"/>
      <c r="RA27" s="4"/>
      <c r="RB27" s="4"/>
    </row>
    <row r="28">
      <c r="A28" s="2" t="s">
        <v>559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560</v>
      </c>
      <c r="G28" s="2" t="s">
        <v>560</v>
      </c>
      <c r="H28" s="2" t="s">
        <v>560</v>
      </c>
      <c r="I28" s="2" t="s">
        <v>561</v>
      </c>
      <c r="J28" s="2" t="s">
        <v>157</v>
      </c>
      <c r="K28" s="2" t="s">
        <v>562</v>
      </c>
      <c r="L28" s="3">
        <v>165</v>
      </c>
      <c r="M28" s="3">
        <v>173.24</v>
      </c>
      <c r="N28" s="3">
        <v>329.99</v>
      </c>
      <c r="O28" s="2" t="s">
        <v>159</v>
      </c>
      <c r="P28" s="2" t="s">
        <v>441</v>
      </c>
      <c r="Q28" s="2" t="s">
        <v>161</v>
      </c>
      <c r="R28" s="2" t="s">
        <v>162</v>
      </c>
      <c r="S28" s="2" t="s">
        <v>563</v>
      </c>
      <c r="T28" s="2" t="s">
        <v>164</v>
      </c>
      <c r="U28" s="2" t="s">
        <v>165</v>
      </c>
      <c r="V28" s="2" t="s">
        <v>487</v>
      </c>
      <c r="W28" s="2" t="s">
        <v>364</v>
      </c>
      <c r="X28" s="2" t="s">
        <v>162</v>
      </c>
      <c r="Y28" s="2" t="s">
        <v>564</v>
      </c>
      <c r="Z28" s="4">
        <v>195</v>
      </c>
      <c r="AA28" s="4">
        <f>=ROUNDDOWN(32.5,0)</f>
      </c>
      <c r="AB28" s="5">
        <v>6</v>
      </c>
      <c r="AC28" s="2" t="s">
        <v>565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3</v>
      </c>
      <c r="AQ28" s="8">
        <v>551.55</v>
      </c>
      <c r="AR28" s="4">
        <v>3</v>
      </c>
      <c r="AS28" s="8">
        <v>568.53</v>
      </c>
      <c r="AT28" s="7"/>
      <c r="AU28" s="7">
        <v>-0.0299</v>
      </c>
      <c r="AV28" s="4">
        <v>13</v>
      </c>
      <c r="AW28" s="8">
        <v>2366.01</v>
      </c>
      <c r="AX28" s="4">
        <v>10</v>
      </c>
      <c r="AY28" s="8">
        <v>2056.18</v>
      </c>
      <c r="AZ28" s="7">
        <v>0.3</v>
      </c>
      <c r="BA28" s="7">
        <v>0.1507</v>
      </c>
      <c r="BB28" s="7">
        <v>0.2331</v>
      </c>
      <c r="BC28" s="4">
        <v>13</v>
      </c>
      <c r="BD28" s="8">
        <v>2366.01</v>
      </c>
      <c r="BE28" s="4">
        <v>10</v>
      </c>
      <c r="BF28" s="8">
        <v>2056.18</v>
      </c>
      <c r="BG28" s="7">
        <v>0.3</v>
      </c>
      <c r="BH28" s="7">
        <v>0.1507</v>
      </c>
      <c r="BI28" s="7">
        <v>1</v>
      </c>
      <c r="BJ28" s="4">
        <v>3</v>
      </c>
      <c r="BK28" s="8">
        <v>551.55</v>
      </c>
      <c r="BL28" s="2" t="s">
        <v>566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172</v>
      </c>
      <c r="BV28" s="2" t="s">
        <v>159</v>
      </c>
      <c r="BW28" s="2" t="s">
        <v>162</v>
      </c>
      <c r="BX28" s="2" t="s">
        <v>567</v>
      </c>
      <c r="BY28" s="2" t="s">
        <v>174</v>
      </c>
      <c r="BZ28" s="2" t="s">
        <v>162</v>
      </c>
      <c r="CA28" s="4"/>
      <c r="CB28" s="8"/>
      <c r="CC28" s="4"/>
      <c r="CD28" s="8"/>
      <c r="CE28" s="7"/>
      <c r="CF28" s="7"/>
      <c r="CG28" s="2" t="s">
        <v>172</v>
      </c>
      <c r="CH28" s="2" t="s">
        <v>159</v>
      </c>
      <c r="CI28" s="2" t="s">
        <v>517</v>
      </c>
      <c r="CJ28" s="2" t="s">
        <v>568</v>
      </c>
      <c r="CK28" s="2" t="s">
        <v>174</v>
      </c>
      <c r="CL28" s="2" t="s">
        <v>162</v>
      </c>
      <c r="CM28" s="4">
        <v>2</v>
      </c>
      <c r="CN28" s="8">
        <v>372.52</v>
      </c>
      <c r="CO28" s="4">
        <v>2</v>
      </c>
      <c r="CP28" s="8">
        <v>372.52</v>
      </c>
      <c r="CQ28" s="7"/>
      <c r="CR28" s="7"/>
      <c r="CS28" s="2" t="s">
        <v>172</v>
      </c>
      <c r="CT28" s="2" t="s">
        <v>159</v>
      </c>
      <c r="CU28" s="2" t="s">
        <v>517</v>
      </c>
      <c r="CV28" s="2" t="s">
        <v>569</v>
      </c>
      <c r="CW28" s="2" t="s">
        <v>174</v>
      </c>
      <c r="CX28" s="2" t="s">
        <v>162</v>
      </c>
      <c r="CY28" s="4"/>
      <c r="CZ28" s="8"/>
      <c r="DA28" s="4"/>
      <c r="DB28" s="8"/>
      <c r="DC28" s="7"/>
      <c r="DD28" s="7"/>
      <c r="DE28" s="2" t="s">
        <v>172</v>
      </c>
      <c r="DF28" s="2" t="s">
        <v>159</v>
      </c>
      <c r="DG28" s="2" t="s">
        <v>564</v>
      </c>
      <c r="DH28" s="2" t="s">
        <v>564</v>
      </c>
      <c r="DI28" s="2" t="s">
        <v>174</v>
      </c>
      <c r="DJ28" s="2" t="s">
        <v>162</v>
      </c>
      <c r="DK28" s="4"/>
      <c r="DL28" s="8"/>
      <c r="DM28" s="4">
        <v>1</v>
      </c>
      <c r="DN28" s="8">
        <v>196.01</v>
      </c>
      <c r="DO28" s="7">
        <v>-1</v>
      </c>
      <c r="DP28" s="7">
        <v>-1</v>
      </c>
      <c r="DQ28" s="2" t="s">
        <v>172</v>
      </c>
      <c r="DR28" s="2" t="s">
        <v>159</v>
      </c>
      <c r="DS28" s="2" t="s">
        <v>570</v>
      </c>
      <c r="DT28" s="2" t="s">
        <v>571</v>
      </c>
      <c r="DU28" s="2" t="s">
        <v>174</v>
      </c>
      <c r="DV28" s="2" t="s">
        <v>162</v>
      </c>
      <c r="DW28" s="4">
        <v>1</v>
      </c>
      <c r="DX28" s="8">
        <v>179.03</v>
      </c>
      <c r="DY28" s="4"/>
      <c r="DZ28" s="8"/>
      <c r="EA28" s="7"/>
      <c r="EB28" s="7"/>
      <c r="EC28" s="2" t="s">
        <v>172</v>
      </c>
      <c r="ED28" s="2" t="s">
        <v>159</v>
      </c>
      <c r="EE28" s="2" t="s">
        <v>517</v>
      </c>
      <c r="EF28" s="2" t="s">
        <v>572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183</v>
      </c>
      <c r="ER28" s="2" t="s">
        <v>573</v>
      </c>
      <c r="ES28" s="2" t="s">
        <v>174</v>
      </c>
      <c r="ET28" s="2" t="s">
        <v>162</v>
      </c>
      <c r="EU28" s="4"/>
      <c r="EV28" s="8"/>
      <c r="EW28" s="4"/>
      <c r="EX28" s="8"/>
      <c r="EY28" s="7"/>
      <c r="EZ28" s="7"/>
      <c r="FA28" s="2" t="s">
        <v>193</v>
      </c>
      <c r="FB28" s="2" t="s">
        <v>159</v>
      </c>
      <c r="FC28" s="2" t="s">
        <v>162</v>
      </c>
      <c r="FD28" s="2" t="s">
        <v>162</v>
      </c>
      <c r="FE28" s="2" t="s">
        <v>174</v>
      </c>
      <c r="FF28" s="2" t="s">
        <v>162</v>
      </c>
      <c r="FG28" s="4"/>
      <c r="FH28" s="8"/>
      <c r="FI28" s="4"/>
      <c r="FJ28" s="8"/>
      <c r="FK28" s="7"/>
      <c r="FL28" s="7"/>
      <c r="FM28" s="2" t="s">
        <v>187</v>
      </c>
      <c r="FN28" s="2" t="s">
        <v>159</v>
      </c>
      <c r="FO28" s="2" t="s">
        <v>162</v>
      </c>
      <c r="FP28" s="2" t="s">
        <v>162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188</v>
      </c>
      <c r="GB28" s="2" t="s">
        <v>574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187</v>
      </c>
      <c r="GL28" s="2" t="s">
        <v>159</v>
      </c>
      <c r="GM28" s="2" t="s">
        <v>162</v>
      </c>
      <c r="GN28" s="2" t="s">
        <v>162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197</v>
      </c>
      <c r="GX28" s="2" t="s">
        <v>159</v>
      </c>
      <c r="GY28" s="2" t="s">
        <v>162</v>
      </c>
      <c r="GZ28" s="2" t="s">
        <v>162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196</v>
      </c>
      <c r="HJ28" s="2" t="s">
        <v>159</v>
      </c>
      <c r="HK28" s="2" t="s">
        <v>162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187</v>
      </c>
      <c r="HV28" s="2" t="s">
        <v>159</v>
      </c>
      <c r="HW28" s="2" t="s">
        <v>162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187</v>
      </c>
      <c r="IT28" s="2" t="s">
        <v>159</v>
      </c>
      <c r="IU28" s="2" t="s">
        <v>162</v>
      </c>
      <c r="IV28" s="2" t="s">
        <v>162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162</v>
      </c>
      <c r="JF28" s="2" t="s">
        <v>162</v>
      </c>
      <c r="JG28" s="2" t="s">
        <v>162</v>
      </c>
      <c r="JH28" s="2" t="s">
        <v>162</v>
      </c>
      <c r="JI28" s="2" t="s">
        <v>162</v>
      </c>
      <c r="JJ28" s="2" t="s">
        <v>162</v>
      </c>
      <c r="JK28" s="4"/>
      <c r="JL28" s="8"/>
      <c r="JM28" s="4"/>
      <c r="JN28" s="8"/>
      <c r="JO28" s="7"/>
      <c r="JP28" s="7"/>
      <c r="JQ28" s="2" t="s">
        <v>187</v>
      </c>
      <c r="JR28" s="2" t="s">
        <v>159</v>
      </c>
      <c r="JS28" s="2" t="s">
        <v>162</v>
      </c>
      <c r="JT28" s="2" t="s">
        <v>162</v>
      </c>
      <c r="JU28" s="2" t="s">
        <v>174</v>
      </c>
      <c r="JV28" s="2" t="s">
        <v>162</v>
      </c>
      <c r="JW28" s="4"/>
      <c r="JX28" s="8"/>
      <c r="JY28" s="4"/>
      <c r="JZ28" s="8"/>
      <c r="KA28" s="7"/>
      <c r="KB28" s="7"/>
      <c r="KC28" s="2" t="s">
        <v>193</v>
      </c>
      <c r="KD28" s="2" t="s">
        <v>159</v>
      </c>
      <c r="KE28" s="2" t="s">
        <v>162</v>
      </c>
      <c r="KF28" s="2" t="s">
        <v>162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172</v>
      </c>
      <c r="KP28" s="2" t="s">
        <v>159</v>
      </c>
      <c r="KQ28" s="2" t="s">
        <v>564</v>
      </c>
      <c r="KR28" s="2" t="s">
        <v>575</v>
      </c>
      <c r="KS28" s="2" t="s">
        <v>174</v>
      </c>
      <c r="KT28" s="2" t="s">
        <v>162</v>
      </c>
      <c r="KU28" s="4"/>
      <c r="KV28" s="8"/>
      <c r="KW28" s="4"/>
      <c r="KX28" s="8"/>
      <c r="KY28" s="7"/>
      <c r="KZ28" s="7"/>
      <c r="LA28" s="2" t="s">
        <v>187</v>
      </c>
      <c r="LB28" s="2" t="s">
        <v>159</v>
      </c>
      <c r="LC28" s="2" t="s">
        <v>162</v>
      </c>
      <c r="LD28" s="2" t="s">
        <v>162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196</v>
      </c>
      <c r="LN28" s="2" t="s">
        <v>195</v>
      </c>
      <c r="LO28" s="2" t="s">
        <v>162</v>
      </c>
      <c r="LP28" s="2" t="s">
        <v>162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196</v>
      </c>
      <c r="LZ28" s="2" t="s">
        <v>159</v>
      </c>
      <c r="MA28" s="2" t="s">
        <v>162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187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172</v>
      </c>
      <c r="MX28" s="2" t="s">
        <v>195</v>
      </c>
      <c r="MY28" s="2" t="s">
        <v>576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172</v>
      </c>
      <c r="NV28" s="2" t="s">
        <v>159</v>
      </c>
      <c r="NW28" s="2" t="s">
        <v>520</v>
      </c>
      <c r="NX28" s="2" t="s">
        <v>162</v>
      </c>
      <c r="NY28" s="2" t="s">
        <v>174</v>
      </c>
      <c r="NZ28" s="2" t="s">
        <v>162</v>
      </c>
      <c r="OA28" s="4"/>
      <c r="OB28" s="8"/>
      <c r="OC28" s="4"/>
      <c r="OD28" s="8"/>
      <c r="OE28" s="7"/>
      <c r="OF28" s="7"/>
      <c r="OG28" s="2" t="s">
        <v>187</v>
      </c>
      <c r="OH28" s="2" t="s">
        <v>195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193</v>
      </c>
      <c r="OT28" s="2" t="s">
        <v>159</v>
      </c>
      <c r="OU28" s="2" t="s">
        <v>162</v>
      </c>
      <c r="OV28" s="2" t="s">
        <v>162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187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193</v>
      </c>
      <c r="PR28" s="2" t="s">
        <v>195</v>
      </c>
      <c r="PS28" s="2" t="s">
        <v>162</v>
      </c>
      <c r="PT28" s="2" t="s">
        <v>162</v>
      </c>
      <c r="PU28" s="2" t="s">
        <v>174</v>
      </c>
      <c r="PV28" s="2" t="s">
        <v>162</v>
      </c>
      <c r="PW28" s="4">
        <v>154</v>
      </c>
      <c r="PX28" s="4">
        <v>41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70</v>
      </c>
    </row>
    <row r="29">
      <c r="A29" s="2" t="s">
        <v>577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560</v>
      </c>
      <c r="G29" s="2" t="s">
        <v>560</v>
      </c>
      <c r="H29" s="2" t="s">
        <v>560</v>
      </c>
      <c r="I29" s="2" t="s">
        <v>578</v>
      </c>
      <c r="J29" s="2" t="s">
        <v>202</v>
      </c>
      <c r="K29" s="2" t="s">
        <v>562</v>
      </c>
      <c r="L29" s="3">
        <v>190</v>
      </c>
      <c r="M29" s="3">
        <v>199.49</v>
      </c>
      <c r="N29" s="3">
        <v>379.99</v>
      </c>
      <c r="O29" s="2" t="s">
        <v>159</v>
      </c>
      <c r="P29" s="2" t="s">
        <v>441</v>
      </c>
      <c r="Q29" s="2" t="s">
        <v>161</v>
      </c>
      <c r="R29" s="2" t="s">
        <v>162</v>
      </c>
      <c r="S29" s="2" t="s">
        <v>563</v>
      </c>
      <c r="T29" s="2" t="s">
        <v>164</v>
      </c>
      <c r="U29" s="2" t="s">
        <v>203</v>
      </c>
      <c r="V29" s="2" t="s">
        <v>487</v>
      </c>
      <c r="W29" s="2" t="s">
        <v>364</v>
      </c>
      <c r="X29" s="2" t="s">
        <v>162</v>
      </c>
      <c r="Y29" s="2" t="s">
        <v>564</v>
      </c>
      <c r="Z29" s="4">
        <v>220</v>
      </c>
      <c r="AA29" s="4">
        <f>=ROUNDDOWN(18.3333333333333,0)</f>
      </c>
      <c r="AB29" s="5">
        <v>12</v>
      </c>
      <c r="AC29" s="2" t="s">
        <v>565</v>
      </c>
      <c r="AD29" s="4">
        <v>280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10</v>
      </c>
      <c r="AQ29" s="8">
        <v>1814.46</v>
      </c>
      <c r="AR29" s="4">
        <v>7</v>
      </c>
      <c r="AS29" s="8">
        <v>1487.65</v>
      </c>
      <c r="AT29" s="7">
        <v>0.4286</v>
      </c>
      <c r="AU29" s="7">
        <v>0.2197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0.7669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10</v>
      </c>
      <c r="BK29" s="8">
        <v>1814.46</v>
      </c>
      <c r="BL29" s="2" t="s">
        <v>579</v>
      </c>
      <c r="BM29" s="7">
        <v>1</v>
      </c>
      <c r="BN29" s="7">
        <v>1</v>
      </c>
      <c r="BO29" s="4">
        <v>3</v>
      </c>
      <c r="BP29" s="8">
        <v>655.5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162</v>
      </c>
      <c r="BX29" s="2" t="s">
        <v>580</v>
      </c>
      <c r="BY29" s="2" t="s">
        <v>174</v>
      </c>
      <c r="BZ29" s="2" t="s">
        <v>162</v>
      </c>
      <c r="CA29" s="4">
        <v>5</v>
      </c>
      <c r="CB29" s="8">
        <v>715.95</v>
      </c>
      <c r="CC29" s="4"/>
      <c r="CD29" s="8"/>
      <c r="CE29" s="7"/>
      <c r="CF29" s="7"/>
      <c r="CG29" s="2" t="s">
        <v>172</v>
      </c>
      <c r="CH29" s="2" t="s">
        <v>159</v>
      </c>
      <c r="CI29" s="2" t="s">
        <v>564</v>
      </c>
      <c r="CJ29" s="2" t="s">
        <v>581</v>
      </c>
      <c r="CK29" s="2" t="s">
        <v>174</v>
      </c>
      <c r="CL29" s="2" t="s">
        <v>162</v>
      </c>
      <c r="CM29" s="4">
        <v>1</v>
      </c>
      <c r="CN29" s="8">
        <v>217.3</v>
      </c>
      <c r="CO29" s="4">
        <v>4</v>
      </c>
      <c r="CP29" s="8">
        <v>869.2</v>
      </c>
      <c r="CQ29" s="7">
        <v>-0.75</v>
      </c>
      <c r="CR29" s="7">
        <v>-0.75</v>
      </c>
      <c r="CS29" s="2" t="s">
        <v>172</v>
      </c>
      <c r="CT29" s="2" t="s">
        <v>159</v>
      </c>
      <c r="CU29" s="2" t="s">
        <v>564</v>
      </c>
      <c r="CV29" s="2" t="s">
        <v>582</v>
      </c>
      <c r="CW29" s="2" t="s">
        <v>174</v>
      </c>
      <c r="CX29" s="2" t="s">
        <v>162</v>
      </c>
      <c r="CY29" s="4"/>
      <c r="CZ29" s="8"/>
      <c r="DA29" s="4">
        <v>1</v>
      </c>
      <c r="DB29" s="8">
        <v>199.49</v>
      </c>
      <c r="DC29" s="7">
        <v>-1</v>
      </c>
      <c r="DD29" s="7">
        <v>-1</v>
      </c>
      <c r="DE29" s="2" t="s">
        <v>172</v>
      </c>
      <c r="DF29" s="2" t="s">
        <v>159</v>
      </c>
      <c r="DG29" s="2" t="s">
        <v>564</v>
      </c>
      <c r="DH29" s="2" t="s">
        <v>564</v>
      </c>
      <c r="DI29" s="2" t="s">
        <v>174</v>
      </c>
      <c r="DJ29" s="2" t="s">
        <v>162</v>
      </c>
      <c r="DK29" s="4">
        <v>1</v>
      </c>
      <c r="DL29" s="8">
        <v>225.71</v>
      </c>
      <c r="DM29" s="4"/>
      <c r="DN29" s="8"/>
      <c r="DO29" s="7"/>
      <c r="DP29" s="7"/>
      <c r="DQ29" s="2" t="s">
        <v>172</v>
      </c>
      <c r="DR29" s="2" t="s">
        <v>159</v>
      </c>
      <c r="DS29" s="2" t="s">
        <v>570</v>
      </c>
      <c r="DT29" s="2" t="s">
        <v>583</v>
      </c>
      <c r="DU29" s="2" t="s">
        <v>174</v>
      </c>
      <c r="DV29" s="2" t="s">
        <v>162</v>
      </c>
      <c r="DW29" s="4"/>
      <c r="DX29" s="8"/>
      <c r="DY29" s="4"/>
      <c r="DZ29" s="8"/>
      <c r="EA29" s="7"/>
      <c r="EB29" s="7"/>
      <c r="EC29" s="2" t="s">
        <v>172</v>
      </c>
      <c r="ED29" s="2" t="s">
        <v>159</v>
      </c>
      <c r="EE29" s="2" t="s">
        <v>556</v>
      </c>
      <c r="EF29" s="2" t="s">
        <v>569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183</v>
      </c>
      <c r="ER29" s="2" t="s">
        <v>584</v>
      </c>
      <c r="ES29" s="2" t="s">
        <v>174</v>
      </c>
      <c r="ET29" s="2" t="s">
        <v>162</v>
      </c>
      <c r="EU29" s="4"/>
      <c r="EV29" s="8"/>
      <c r="EW29" s="4"/>
      <c r="EX29" s="8"/>
      <c r="EY29" s="7"/>
      <c r="EZ29" s="7"/>
      <c r="FA29" s="2" t="s">
        <v>193</v>
      </c>
      <c r="FB29" s="2" t="s">
        <v>159</v>
      </c>
      <c r="FC29" s="2" t="s">
        <v>162</v>
      </c>
      <c r="FD29" s="2" t="s">
        <v>162</v>
      </c>
      <c r="FE29" s="2" t="s">
        <v>174</v>
      </c>
      <c r="FF29" s="2" t="s">
        <v>378</v>
      </c>
      <c r="FG29" s="4"/>
      <c r="FH29" s="8"/>
      <c r="FI29" s="4"/>
      <c r="FJ29" s="8"/>
      <c r="FK29" s="7"/>
      <c r="FL29" s="7"/>
      <c r="FM29" s="2" t="s">
        <v>187</v>
      </c>
      <c r="FN29" s="2" t="s">
        <v>159</v>
      </c>
      <c r="FO29" s="2" t="s">
        <v>162</v>
      </c>
      <c r="FP29" s="2" t="s">
        <v>162</v>
      </c>
      <c r="FQ29" s="2" t="s">
        <v>174</v>
      </c>
      <c r="FR29" s="2" t="s">
        <v>162</v>
      </c>
      <c r="FS29" s="4"/>
      <c r="FT29" s="8"/>
      <c r="FU29" s="4">
        <v>2</v>
      </c>
      <c r="FV29" s="8">
        <v>418.96</v>
      </c>
      <c r="FW29" s="7">
        <v>-1</v>
      </c>
      <c r="FX29" s="7">
        <v>-1</v>
      </c>
      <c r="FY29" s="2" t="s">
        <v>172</v>
      </c>
      <c r="FZ29" s="2" t="s">
        <v>159</v>
      </c>
      <c r="GA29" s="2" t="s">
        <v>188</v>
      </c>
      <c r="GB29" s="2" t="s">
        <v>585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187</v>
      </c>
      <c r="GL29" s="2" t="s">
        <v>159</v>
      </c>
      <c r="GM29" s="2" t="s">
        <v>162</v>
      </c>
      <c r="GN29" s="2" t="s">
        <v>162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197</v>
      </c>
      <c r="GX29" s="2" t="s">
        <v>159</v>
      </c>
      <c r="GY29" s="2" t="s">
        <v>586</v>
      </c>
      <c r="GZ29" s="2" t="s">
        <v>162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196</v>
      </c>
      <c r="HJ29" s="2" t="s">
        <v>159</v>
      </c>
      <c r="HK29" s="2" t="s">
        <v>162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187</v>
      </c>
      <c r="HV29" s="2" t="s">
        <v>159</v>
      </c>
      <c r="HW29" s="2" t="s">
        <v>162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187</v>
      </c>
      <c r="IT29" s="2" t="s">
        <v>159</v>
      </c>
      <c r="IU29" s="2" t="s">
        <v>162</v>
      </c>
      <c r="IV29" s="2" t="s">
        <v>162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162</v>
      </c>
      <c r="JF29" s="2" t="s">
        <v>162</v>
      </c>
      <c r="JG29" s="2" t="s">
        <v>162</v>
      </c>
      <c r="JH29" s="2" t="s">
        <v>162</v>
      </c>
      <c r="JI29" s="2" t="s">
        <v>162</v>
      </c>
      <c r="JJ29" s="2" t="s">
        <v>162</v>
      </c>
      <c r="JK29" s="4"/>
      <c r="JL29" s="8"/>
      <c r="JM29" s="4"/>
      <c r="JN29" s="8"/>
      <c r="JO29" s="7"/>
      <c r="JP29" s="7"/>
      <c r="JQ29" s="2" t="s">
        <v>187</v>
      </c>
      <c r="JR29" s="2" t="s">
        <v>159</v>
      </c>
      <c r="JS29" s="2" t="s">
        <v>162</v>
      </c>
      <c r="JT29" s="2" t="s">
        <v>162</v>
      </c>
      <c r="JU29" s="2" t="s">
        <v>174</v>
      </c>
      <c r="JV29" s="2" t="s">
        <v>162</v>
      </c>
      <c r="JW29" s="4"/>
      <c r="JX29" s="8"/>
      <c r="JY29" s="4"/>
      <c r="JZ29" s="8"/>
      <c r="KA29" s="7"/>
      <c r="KB29" s="7"/>
      <c r="KC29" s="2" t="s">
        <v>193</v>
      </c>
      <c r="KD29" s="2" t="s">
        <v>159</v>
      </c>
      <c r="KE29" s="2" t="s">
        <v>162</v>
      </c>
      <c r="KF29" s="2" t="s">
        <v>162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172</v>
      </c>
      <c r="KP29" s="2" t="s">
        <v>159</v>
      </c>
      <c r="KQ29" s="2" t="s">
        <v>564</v>
      </c>
      <c r="KR29" s="2" t="s">
        <v>587</v>
      </c>
      <c r="KS29" s="2" t="s">
        <v>174</v>
      </c>
      <c r="KT29" s="2" t="s">
        <v>162</v>
      </c>
      <c r="KU29" s="4"/>
      <c r="KV29" s="8"/>
      <c r="KW29" s="4"/>
      <c r="KX29" s="8"/>
      <c r="KY29" s="7"/>
      <c r="KZ29" s="7"/>
      <c r="LA29" s="2" t="s">
        <v>187</v>
      </c>
      <c r="LB29" s="2" t="s">
        <v>159</v>
      </c>
      <c r="LC29" s="2" t="s">
        <v>162</v>
      </c>
      <c r="LD29" s="2" t="s">
        <v>162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196</v>
      </c>
      <c r="LN29" s="2" t="s">
        <v>195</v>
      </c>
      <c r="LO29" s="2" t="s">
        <v>162</v>
      </c>
      <c r="LP29" s="2" t="s">
        <v>162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196</v>
      </c>
      <c r="LZ29" s="2" t="s">
        <v>159</v>
      </c>
      <c r="MA29" s="2" t="s">
        <v>162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187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172</v>
      </c>
      <c r="MX29" s="2" t="s">
        <v>195</v>
      </c>
      <c r="MY29" s="2" t="s">
        <v>576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172</v>
      </c>
      <c r="NV29" s="2" t="s">
        <v>159</v>
      </c>
      <c r="NW29" s="2" t="s">
        <v>520</v>
      </c>
      <c r="NX29" s="2" t="s">
        <v>588</v>
      </c>
      <c r="NY29" s="2" t="s">
        <v>174</v>
      </c>
      <c r="NZ29" s="2" t="s">
        <v>162</v>
      </c>
      <c r="OA29" s="4"/>
      <c r="OB29" s="8"/>
      <c r="OC29" s="4"/>
      <c r="OD29" s="8"/>
      <c r="OE29" s="7"/>
      <c r="OF29" s="7"/>
      <c r="OG29" s="2" t="s">
        <v>187</v>
      </c>
      <c r="OH29" s="2" t="s">
        <v>195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193</v>
      </c>
      <c r="OT29" s="2" t="s">
        <v>159</v>
      </c>
      <c r="OU29" s="2" t="s">
        <v>162</v>
      </c>
      <c r="OV29" s="2" t="s">
        <v>162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187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193</v>
      </c>
      <c r="PR29" s="2" t="s">
        <v>195</v>
      </c>
      <c r="PS29" s="2" t="s">
        <v>162</v>
      </c>
      <c r="PT29" s="2" t="s">
        <v>162</v>
      </c>
      <c r="PU29" s="2" t="s">
        <v>174</v>
      </c>
      <c r="PV29" s="2" t="s">
        <v>162</v>
      </c>
      <c r="PW29" s="4">
        <v>192</v>
      </c>
      <c r="PX29" s="4">
        <v>28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280</v>
      </c>
    </row>
    <row r="30">
      <c r="A30" s="2" t="s">
        <v>589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590</v>
      </c>
      <c r="G30" s="2" t="s">
        <v>590</v>
      </c>
      <c r="H30" s="2" t="s">
        <v>590</v>
      </c>
      <c r="I30" s="2" t="s">
        <v>591</v>
      </c>
      <c r="J30" s="2" t="s">
        <v>592</v>
      </c>
      <c r="K30" s="2" t="s">
        <v>252</v>
      </c>
      <c r="L30" s="3">
        <v>150</v>
      </c>
      <c r="M30" s="3">
        <v>157.5</v>
      </c>
      <c r="N30" s="3">
        <v>299.99</v>
      </c>
      <c r="O30" s="2" t="s">
        <v>159</v>
      </c>
      <c r="P30" s="2" t="s">
        <v>279</v>
      </c>
      <c r="Q30" s="2" t="s">
        <v>161</v>
      </c>
      <c r="R30" s="2" t="s">
        <v>162</v>
      </c>
      <c r="S30" s="2" t="s">
        <v>593</v>
      </c>
      <c r="T30" s="2" t="s">
        <v>164</v>
      </c>
      <c r="U30" s="2" t="s">
        <v>165</v>
      </c>
      <c r="V30" s="2" t="s">
        <v>166</v>
      </c>
      <c r="W30" s="2" t="s">
        <v>409</v>
      </c>
      <c r="X30" s="2" t="s">
        <v>594</v>
      </c>
      <c r="Y30" s="2" t="s">
        <v>595</v>
      </c>
      <c r="Z30" s="4">
        <v>183</v>
      </c>
      <c r="AA30" s="4">
        <f>=ROUNDDOWN(45.75,0)</f>
      </c>
      <c r="AB30" s="5">
        <v>4</v>
      </c>
      <c r="AC30" s="2" t="s">
        <v>162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</v>
      </c>
      <c r="AQ30" s="8">
        <v>157.5</v>
      </c>
      <c r="AR30" s="4"/>
      <c r="AS30" s="8"/>
      <c r="AT30" s="7"/>
      <c r="AU30" s="7"/>
      <c r="AV30" s="4">
        <v>12</v>
      </c>
      <c r="AW30" s="8">
        <v>2337.69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0.0674</v>
      </c>
      <c r="BC30" s="4">
        <v>12</v>
      </c>
      <c r="BD30" s="8">
        <v>2337.69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>
        <v>1</v>
      </c>
      <c r="BJ30" s="4">
        <v>1</v>
      </c>
      <c r="BK30" s="8">
        <v>157.5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172</v>
      </c>
      <c r="BV30" s="2" t="s">
        <v>159</v>
      </c>
      <c r="BW30" s="2" t="s">
        <v>162</v>
      </c>
      <c r="BX30" s="2" t="s">
        <v>596</v>
      </c>
      <c r="BY30" s="2" t="s">
        <v>174</v>
      </c>
      <c r="BZ30" s="2" t="s">
        <v>162</v>
      </c>
      <c r="CA30" s="4"/>
      <c r="CB30" s="8"/>
      <c r="CC30" s="4"/>
      <c r="CD30" s="8"/>
      <c r="CE30" s="7"/>
      <c r="CF30" s="7"/>
      <c r="CG30" s="2" t="s">
        <v>172</v>
      </c>
      <c r="CH30" s="2" t="s">
        <v>159</v>
      </c>
      <c r="CI30" s="2" t="s">
        <v>267</v>
      </c>
      <c r="CJ30" s="2" t="s">
        <v>597</v>
      </c>
      <c r="CK30" s="2" t="s">
        <v>378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159</v>
      </c>
      <c r="CU30" s="2" t="s">
        <v>260</v>
      </c>
      <c r="CV30" s="2" t="s">
        <v>401</v>
      </c>
      <c r="CW30" s="2" t="s">
        <v>378</v>
      </c>
      <c r="CX30" s="2" t="s">
        <v>162</v>
      </c>
      <c r="CY30" s="4">
        <v>1</v>
      </c>
      <c r="CZ30" s="8">
        <v>157.5</v>
      </c>
      <c r="DA30" s="4"/>
      <c r="DB30" s="8"/>
      <c r="DC30" s="7"/>
      <c r="DD30" s="7"/>
      <c r="DE30" s="2" t="s">
        <v>172</v>
      </c>
      <c r="DF30" s="2" t="s">
        <v>159</v>
      </c>
      <c r="DG30" s="2" t="s">
        <v>598</v>
      </c>
      <c r="DH30" s="2" t="s">
        <v>598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264</v>
      </c>
      <c r="DR30" s="2" t="s">
        <v>159</v>
      </c>
      <c r="DS30" s="2" t="s">
        <v>162</v>
      </c>
      <c r="DT30" s="2" t="s">
        <v>162</v>
      </c>
      <c r="DU30" s="2" t="s">
        <v>174</v>
      </c>
      <c r="DV30" s="2" t="s">
        <v>162</v>
      </c>
      <c r="DW30" s="4"/>
      <c r="DX30" s="8"/>
      <c r="DY30" s="4"/>
      <c r="DZ30" s="8"/>
      <c r="EA30" s="7"/>
      <c r="EB30" s="7"/>
      <c r="EC30" s="2" t="s">
        <v>264</v>
      </c>
      <c r="ED30" s="2" t="s">
        <v>159</v>
      </c>
      <c r="EE30" s="2" t="s">
        <v>162</v>
      </c>
      <c r="EF30" s="2" t="s">
        <v>162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196</v>
      </c>
      <c r="EP30" s="2" t="s">
        <v>159</v>
      </c>
      <c r="EQ30" s="2" t="s">
        <v>162</v>
      </c>
      <c r="ER30" s="2" t="s">
        <v>162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193</v>
      </c>
      <c r="FB30" s="2" t="s">
        <v>159</v>
      </c>
      <c r="FC30" s="2" t="s">
        <v>162</v>
      </c>
      <c r="FD30" s="2" t="s">
        <v>162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187</v>
      </c>
      <c r="FN30" s="2" t="s">
        <v>159</v>
      </c>
      <c r="FO30" s="2" t="s">
        <v>162</v>
      </c>
      <c r="FP30" s="2" t="s">
        <v>162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196</v>
      </c>
      <c r="FZ30" s="2" t="s">
        <v>159</v>
      </c>
      <c r="GA30" s="2" t="s">
        <v>162</v>
      </c>
      <c r="GB30" s="2" t="s">
        <v>162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187</v>
      </c>
      <c r="GL30" s="2" t="s">
        <v>159</v>
      </c>
      <c r="GM30" s="2" t="s">
        <v>162</v>
      </c>
      <c r="GN30" s="2" t="s">
        <v>162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196</v>
      </c>
      <c r="GX30" s="2" t="s">
        <v>159</v>
      </c>
      <c r="GY30" s="2" t="s">
        <v>162</v>
      </c>
      <c r="GZ30" s="2" t="s">
        <v>162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196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187</v>
      </c>
      <c r="HV30" s="2" t="s">
        <v>159</v>
      </c>
      <c r="HW30" s="2" t="s">
        <v>162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187</v>
      </c>
      <c r="IH30" s="2" t="s">
        <v>159</v>
      </c>
      <c r="II30" s="2" t="s">
        <v>162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187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187</v>
      </c>
      <c r="JF30" s="2" t="s">
        <v>195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187</v>
      </c>
      <c r="JR30" s="2" t="s">
        <v>159</v>
      </c>
      <c r="JS30" s="2" t="s">
        <v>162</v>
      </c>
      <c r="JT30" s="2" t="s">
        <v>162</v>
      </c>
      <c r="JU30" s="2" t="s">
        <v>174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172</v>
      </c>
      <c r="KP30" s="2" t="s">
        <v>159</v>
      </c>
      <c r="KQ30" s="2" t="s">
        <v>598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187</v>
      </c>
      <c r="LB30" s="2" t="s">
        <v>159</v>
      </c>
      <c r="LC30" s="2" t="s">
        <v>162</v>
      </c>
      <c r="LD30" s="2" t="s">
        <v>162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187</v>
      </c>
      <c r="LN30" s="2" t="s">
        <v>159</v>
      </c>
      <c r="LO30" s="2" t="s">
        <v>162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196</v>
      </c>
      <c r="LZ30" s="2" t="s">
        <v>159</v>
      </c>
      <c r="MA30" s="2" t="s">
        <v>162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187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187</v>
      </c>
      <c r="MX30" s="2" t="s">
        <v>195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187</v>
      </c>
      <c r="NJ30" s="2" t="s">
        <v>159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187</v>
      </c>
      <c r="NV30" s="2" t="s">
        <v>159</v>
      </c>
      <c r="NW30" s="2" t="s">
        <v>162</v>
      </c>
      <c r="NX30" s="2" t="s">
        <v>162</v>
      </c>
      <c r="NY30" s="2" t="s">
        <v>174</v>
      </c>
      <c r="NZ30" s="2" t="s">
        <v>162</v>
      </c>
      <c r="OA30" s="4"/>
      <c r="OB30" s="8"/>
      <c r="OC30" s="4"/>
      <c r="OD30" s="8"/>
      <c r="OE30" s="7"/>
      <c r="OF30" s="7"/>
      <c r="OG30" s="2" t="s">
        <v>162</v>
      </c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4"/>
      <c r="ON30" s="8"/>
      <c r="OO30" s="4"/>
      <c r="OP30" s="8"/>
      <c r="OQ30" s="7"/>
      <c r="OR30" s="7"/>
      <c r="OS30" s="2" t="s">
        <v>193</v>
      </c>
      <c r="OT30" s="2" t="s">
        <v>159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187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193</v>
      </c>
      <c r="PR30" s="2" t="s">
        <v>195</v>
      </c>
      <c r="PS30" s="2" t="s">
        <v>162</v>
      </c>
      <c r="PT30" s="2" t="s">
        <v>162</v>
      </c>
      <c r="PU30" s="2" t="s">
        <v>174</v>
      </c>
      <c r="PV30" s="2" t="s">
        <v>162</v>
      </c>
      <c r="PW30" s="4">
        <v>183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599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590</v>
      </c>
      <c r="G31" s="2" t="s">
        <v>590</v>
      </c>
      <c r="H31" s="2" t="s">
        <v>590</v>
      </c>
      <c r="I31" s="2" t="s">
        <v>591</v>
      </c>
      <c r="J31" s="2" t="s">
        <v>600</v>
      </c>
      <c r="K31" s="2" t="s">
        <v>252</v>
      </c>
      <c r="L31" s="3">
        <v>175</v>
      </c>
      <c r="M31" s="3">
        <v>183.75</v>
      </c>
      <c r="N31" s="3">
        <v>349.99</v>
      </c>
      <c r="O31" s="2" t="s">
        <v>159</v>
      </c>
      <c r="P31" s="2" t="s">
        <v>279</v>
      </c>
      <c r="Q31" s="2" t="s">
        <v>161</v>
      </c>
      <c r="R31" s="2" t="s">
        <v>162</v>
      </c>
      <c r="S31" s="2" t="s">
        <v>593</v>
      </c>
      <c r="T31" s="2" t="s">
        <v>164</v>
      </c>
      <c r="U31" s="2" t="s">
        <v>203</v>
      </c>
      <c r="V31" s="2" t="s">
        <v>166</v>
      </c>
      <c r="W31" s="2" t="s">
        <v>409</v>
      </c>
      <c r="X31" s="2" t="s">
        <v>594</v>
      </c>
      <c r="Y31" s="2" t="s">
        <v>598</v>
      </c>
      <c r="Z31" s="4">
        <v>121</v>
      </c>
      <c r="AA31" s="4">
        <f>=ROUNDDOWN(20.1666666666667,0)</f>
      </c>
      <c r="AB31" s="5">
        <v>6</v>
      </c>
      <c r="AC31" s="2" t="s">
        <v>162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11</v>
      </c>
      <c r="AQ31" s="8">
        <v>2180.19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0.9326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11</v>
      </c>
      <c r="BK31" s="8">
        <v>2180.19</v>
      </c>
      <c r="BL31" s="2" t="s">
        <v>472</v>
      </c>
      <c r="BM31" s="7">
        <v>1</v>
      </c>
      <c r="BN31" s="7">
        <v>1</v>
      </c>
      <c r="BO31" s="4">
        <v>3</v>
      </c>
      <c r="BP31" s="8">
        <v>603.75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162</v>
      </c>
      <c r="BX31" s="2" t="s">
        <v>344</v>
      </c>
      <c r="BY31" s="2" t="s">
        <v>174</v>
      </c>
      <c r="BZ31" s="2" t="s">
        <v>162</v>
      </c>
      <c r="CA31" s="4">
        <v>1</v>
      </c>
      <c r="CB31" s="8">
        <v>198.45</v>
      </c>
      <c r="CC31" s="4"/>
      <c r="CD31" s="8"/>
      <c r="CE31" s="7"/>
      <c r="CF31" s="7"/>
      <c r="CG31" s="2" t="s">
        <v>172</v>
      </c>
      <c r="CH31" s="2" t="s">
        <v>159</v>
      </c>
      <c r="CI31" s="2" t="s">
        <v>267</v>
      </c>
      <c r="CJ31" s="2" t="s">
        <v>601</v>
      </c>
      <c r="CK31" s="2" t="s">
        <v>378</v>
      </c>
      <c r="CL31" s="2" t="s">
        <v>162</v>
      </c>
      <c r="CM31" s="4">
        <v>3</v>
      </c>
      <c r="CN31" s="8">
        <v>642.99</v>
      </c>
      <c r="CO31" s="4"/>
      <c r="CP31" s="8"/>
      <c r="CQ31" s="7"/>
      <c r="CR31" s="7"/>
      <c r="CS31" s="2" t="s">
        <v>172</v>
      </c>
      <c r="CT31" s="2" t="s">
        <v>159</v>
      </c>
      <c r="CU31" s="2" t="s">
        <v>260</v>
      </c>
      <c r="CV31" s="2" t="s">
        <v>602</v>
      </c>
      <c r="CW31" s="2" t="s">
        <v>378</v>
      </c>
      <c r="CX31" s="2" t="s">
        <v>162</v>
      </c>
      <c r="CY31" s="4">
        <v>4</v>
      </c>
      <c r="CZ31" s="8">
        <v>735</v>
      </c>
      <c r="DA31" s="4"/>
      <c r="DB31" s="8"/>
      <c r="DC31" s="7"/>
      <c r="DD31" s="7"/>
      <c r="DE31" s="2" t="s">
        <v>172</v>
      </c>
      <c r="DF31" s="2" t="s">
        <v>159</v>
      </c>
      <c r="DG31" s="2" t="s">
        <v>603</v>
      </c>
      <c r="DH31" s="2" t="s">
        <v>598</v>
      </c>
      <c r="DI31" s="2" t="s">
        <v>174</v>
      </c>
      <c r="DJ31" s="2" t="s">
        <v>162</v>
      </c>
      <c r="DK31" s="4"/>
      <c r="DL31" s="8"/>
      <c r="DM31" s="4"/>
      <c r="DN31" s="8"/>
      <c r="DO31" s="7"/>
      <c r="DP31" s="7"/>
      <c r="DQ31" s="2" t="s">
        <v>264</v>
      </c>
      <c r="DR31" s="2" t="s">
        <v>159</v>
      </c>
      <c r="DS31" s="2" t="s">
        <v>162</v>
      </c>
      <c r="DT31" s="2" t="s">
        <v>162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264</v>
      </c>
      <c r="ED31" s="2" t="s">
        <v>159</v>
      </c>
      <c r="EE31" s="2" t="s">
        <v>162</v>
      </c>
      <c r="EF31" s="2" t="s">
        <v>162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196</v>
      </c>
      <c r="EP31" s="2" t="s">
        <v>159</v>
      </c>
      <c r="EQ31" s="2" t="s">
        <v>162</v>
      </c>
      <c r="ER31" s="2" t="s">
        <v>162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193</v>
      </c>
      <c r="FB31" s="2" t="s">
        <v>159</v>
      </c>
      <c r="FC31" s="2" t="s">
        <v>162</v>
      </c>
      <c r="FD31" s="2" t="s">
        <v>162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187</v>
      </c>
      <c r="FN31" s="2" t="s">
        <v>159</v>
      </c>
      <c r="FO31" s="2" t="s">
        <v>162</v>
      </c>
      <c r="FP31" s="2" t="s">
        <v>162</v>
      </c>
      <c r="FQ31" s="2" t="s">
        <v>174</v>
      </c>
      <c r="FR31" s="2" t="s">
        <v>162</v>
      </c>
      <c r="FS31" s="4"/>
      <c r="FT31" s="8"/>
      <c r="FU31" s="4"/>
      <c r="FV31" s="8"/>
      <c r="FW31" s="7"/>
      <c r="FX31" s="7"/>
      <c r="FY31" s="2" t="s">
        <v>196</v>
      </c>
      <c r="FZ31" s="2" t="s">
        <v>159</v>
      </c>
      <c r="GA31" s="2" t="s">
        <v>162</v>
      </c>
      <c r="GB31" s="2" t="s">
        <v>162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187</v>
      </c>
      <c r="GL31" s="2" t="s">
        <v>159</v>
      </c>
      <c r="GM31" s="2" t="s">
        <v>162</v>
      </c>
      <c r="GN31" s="2" t="s">
        <v>162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196</v>
      </c>
      <c r="GX31" s="2" t="s">
        <v>159</v>
      </c>
      <c r="GY31" s="2" t="s">
        <v>162</v>
      </c>
      <c r="GZ31" s="2" t="s">
        <v>162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196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187</v>
      </c>
      <c r="HV31" s="2" t="s">
        <v>159</v>
      </c>
      <c r="HW31" s="2" t="s">
        <v>162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187</v>
      </c>
      <c r="IH31" s="2" t="s">
        <v>159</v>
      </c>
      <c r="II31" s="2" t="s">
        <v>162</v>
      </c>
      <c r="IJ31" s="2" t="s">
        <v>162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187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187</v>
      </c>
      <c r="JF31" s="2" t="s">
        <v>195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187</v>
      </c>
      <c r="JR31" s="2" t="s">
        <v>159</v>
      </c>
      <c r="JS31" s="2" t="s">
        <v>162</v>
      </c>
      <c r="JT31" s="2" t="s">
        <v>162</v>
      </c>
      <c r="JU31" s="2" t="s">
        <v>174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172</v>
      </c>
      <c r="KP31" s="2" t="s">
        <v>159</v>
      </c>
      <c r="KQ31" s="2" t="s">
        <v>598</v>
      </c>
      <c r="KR31" s="2" t="s">
        <v>598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187</v>
      </c>
      <c r="LB31" s="2" t="s">
        <v>159</v>
      </c>
      <c r="LC31" s="2" t="s">
        <v>162</v>
      </c>
      <c r="LD31" s="2" t="s">
        <v>162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187</v>
      </c>
      <c r="LN31" s="2" t="s">
        <v>159</v>
      </c>
      <c r="LO31" s="2" t="s">
        <v>162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196</v>
      </c>
      <c r="LZ31" s="2" t="s">
        <v>159</v>
      </c>
      <c r="MA31" s="2" t="s">
        <v>162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187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187</v>
      </c>
      <c r="MX31" s="2" t="s">
        <v>195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187</v>
      </c>
      <c r="NJ31" s="2" t="s">
        <v>159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187</v>
      </c>
      <c r="NV31" s="2" t="s">
        <v>159</v>
      </c>
      <c r="NW31" s="2" t="s">
        <v>162</v>
      </c>
      <c r="NX31" s="2" t="s">
        <v>162</v>
      </c>
      <c r="NY31" s="2" t="s">
        <v>174</v>
      </c>
      <c r="NZ31" s="2" t="s">
        <v>162</v>
      </c>
      <c r="OA31" s="4"/>
      <c r="OB31" s="8"/>
      <c r="OC31" s="4"/>
      <c r="OD31" s="8"/>
      <c r="OE31" s="7"/>
      <c r="OF31" s="7"/>
      <c r="OG31" s="2" t="s">
        <v>162</v>
      </c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4"/>
      <c r="ON31" s="8"/>
      <c r="OO31" s="4"/>
      <c r="OP31" s="8"/>
      <c r="OQ31" s="7"/>
      <c r="OR31" s="7"/>
      <c r="OS31" s="2" t="s">
        <v>193</v>
      </c>
      <c r="OT31" s="2" t="s">
        <v>159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187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193</v>
      </c>
      <c r="PR31" s="2" t="s">
        <v>195</v>
      </c>
      <c r="PS31" s="2" t="s">
        <v>162</v>
      </c>
      <c r="PT31" s="2" t="s">
        <v>162</v>
      </c>
      <c r="PU31" s="2" t="s">
        <v>174</v>
      </c>
      <c r="PV31" s="2" t="s">
        <v>162</v>
      </c>
      <c r="PW31" s="4">
        <v>121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604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605</v>
      </c>
      <c r="G32" s="2" t="s">
        <v>605</v>
      </c>
      <c r="H32" s="2" t="s">
        <v>605</v>
      </c>
      <c r="I32" s="2" t="s">
        <v>360</v>
      </c>
      <c r="J32" s="2" t="s">
        <v>157</v>
      </c>
      <c r="K32" s="2" t="s">
        <v>606</v>
      </c>
      <c r="L32" s="3">
        <v>150</v>
      </c>
      <c r="M32" s="3">
        <v>157.5</v>
      </c>
      <c r="N32" s="3">
        <v>299.99</v>
      </c>
      <c r="O32" s="2" t="s">
        <v>159</v>
      </c>
      <c r="P32" s="2" t="s">
        <v>279</v>
      </c>
      <c r="Q32" s="2" t="s">
        <v>161</v>
      </c>
      <c r="R32" s="2" t="s">
        <v>162</v>
      </c>
      <c r="S32" s="2" t="s">
        <v>162</v>
      </c>
      <c r="T32" s="2" t="s">
        <v>607</v>
      </c>
      <c r="U32" s="2" t="s">
        <v>165</v>
      </c>
      <c r="V32" s="2" t="s">
        <v>608</v>
      </c>
      <c r="W32" s="2" t="s">
        <v>364</v>
      </c>
      <c r="X32" s="2" t="s">
        <v>162</v>
      </c>
      <c r="Y32" s="2" t="s">
        <v>609</v>
      </c>
      <c r="Z32" s="4">
        <v>149</v>
      </c>
      <c r="AA32" s="4">
        <f>=ROUNDDOWN(29.8,0)</f>
      </c>
      <c r="AB32" s="5">
        <v>5</v>
      </c>
      <c r="AC32" s="2" t="s">
        <v>162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382.5</v>
      </c>
      <c r="AR32" s="4"/>
      <c r="AS32" s="8"/>
      <c r="AT32" s="7"/>
      <c r="AU32" s="7"/>
      <c r="AV32" s="4">
        <v>11</v>
      </c>
      <c r="AW32" s="8">
        <v>2162.86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0.1768</v>
      </c>
      <c r="BC32" s="4">
        <v>11</v>
      </c>
      <c r="BD32" s="8">
        <v>2162.86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1</v>
      </c>
      <c r="BJ32" s="4">
        <v>2</v>
      </c>
      <c r="BK32" s="8">
        <v>382.5</v>
      </c>
      <c r="BL32" s="2" t="s">
        <v>610</v>
      </c>
      <c r="BM32" s="7">
        <v>1</v>
      </c>
      <c r="BN32" s="7">
        <v>1</v>
      </c>
      <c r="BO32" s="4">
        <v>1</v>
      </c>
      <c r="BP32" s="8">
        <v>172.5</v>
      </c>
      <c r="BQ32" s="4"/>
      <c r="BR32" s="8"/>
      <c r="BS32" s="7"/>
      <c r="BT32" s="7"/>
      <c r="BU32" s="2" t="s">
        <v>172</v>
      </c>
      <c r="BV32" s="2" t="s">
        <v>159</v>
      </c>
      <c r="BW32" s="2" t="s">
        <v>162</v>
      </c>
      <c r="BX32" s="2" t="s">
        <v>611</v>
      </c>
      <c r="BY32" s="2" t="s">
        <v>174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159</v>
      </c>
      <c r="CI32" s="2" t="s">
        <v>612</v>
      </c>
      <c r="CJ32" s="2" t="s">
        <v>312</v>
      </c>
      <c r="CK32" s="2" t="s">
        <v>174</v>
      </c>
      <c r="CL32" s="2" t="s">
        <v>162</v>
      </c>
      <c r="CM32" s="4"/>
      <c r="CN32" s="8"/>
      <c r="CO32" s="4"/>
      <c r="CP32" s="8"/>
      <c r="CQ32" s="7"/>
      <c r="CR32" s="7"/>
      <c r="CS32" s="2" t="s">
        <v>172</v>
      </c>
      <c r="CT32" s="2" t="s">
        <v>159</v>
      </c>
      <c r="CU32" s="2" t="s">
        <v>613</v>
      </c>
      <c r="CV32" s="2" t="s">
        <v>614</v>
      </c>
      <c r="CW32" s="2" t="s">
        <v>174</v>
      </c>
      <c r="CX32" s="2" t="s">
        <v>162</v>
      </c>
      <c r="CY32" s="4">
        <v>1</v>
      </c>
      <c r="CZ32" s="8">
        <v>210</v>
      </c>
      <c r="DA32" s="4"/>
      <c r="DB32" s="8"/>
      <c r="DC32" s="7"/>
      <c r="DD32" s="7"/>
      <c r="DE32" s="2" t="s">
        <v>172</v>
      </c>
      <c r="DF32" s="2" t="s">
        <v>159</v>
      </c>
      <c r="DG32" s="2" t="s">
        <v>615</v>
      </c>
      <c r="DH32" s="2" t="s">
        <v>609</v>
      </c>
      <c r="DI32" s="2" t="s">
        <v>174</v>
      </c>
      <c r="DJ32" s="2" t="s">
        <v>162</v>
      </c>
      <c r="DK32" s="4"/>
      <c r="DL32" s="8"/>
      <c r="DM32" s="4"/>
      <c r="DN32" s="8"/>
      <c r="DO32" s="7"/>
      <c r="DP32" s="7"/>
      <c r="DQ32" s="2" t="s">
        <v>281</v>
      </c>
      <c r="DR32" s="2" t="s">
        <v>159</v>
      </c>
      <c r="DS32" s="2" t="s">
        <v>162</v>
      </c>
      <c r="DT32" s="2" t="s">
        <v>162</v>
      </c>
      <c r="DU32" s="2" t="s">
        <v>174</v>
      </c>
      <c r="DV32" s="2" t="s">
        <v>162</v>
      </c>
      <c r="DW32" s="4"/>
      <c r="DX32" s="8"/>
      <c r="DY32" s="4"/>
      <c r="DZ32" s="8"/>
      <c r="EA32" s="7"/>
      <c r="EB32" s="7"/>
      <c r="EC32" s="2" t="s">
        <v>281</v>
      </c>
      <c r="ED32" s="2" t="s">
        <v>159</v>
      </c>
      <c r="EE32" s="2" t="s">
        <v>162</v>
      </c>
      <c r="EF32" s="2" t="s">
        <v>162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281</v>
      </c>
      <c r="EP32" s="2" t="s">
        <v>159</v>
      </c>
      <c r="EQ32" s="2" t="s">
        <v>162</v>
      </c>
      <c r="ER32" s="2" t="s">
        <v>162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193</v>
      </c>
      <c r="FB32" s="2" t="s">
        <v>159</v>
      </c>
      <c r="FC32" s="2" t="s">
        <v>162</v>
      </c>
      <c r="FD32" s="2" t="s">
        <v>162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281</v>
      </c>
      <c r="FN32" s="2" t="s">
        <v>159</v>
      </c>
      <c r="FO32" s="2" t="s">
        <v>162</v>
      </c>
      <c r="FP32" s="2" t="s">
        <v>162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281</v>
      </c>
      <c r="FZ32" s="2" t="s">
        <v>159</v>
      </c>
      <c r="GA32" s="2" t="s">
        <v>162</v>
      </c>
      <c r="GB32" s="2" t="s">
        <v>162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162</v>
      </c>
      <c r="GL32" s="2" t="s">
        <v>162</v>
      </c>
      <c r="GM32" s="2" t="s">
        <v>162</v>
      </c>
      <c r="GN32" s="2" t="s">
        <v>162</v>
      </c>
      <c r="GO32" s="2" t="s">
        <v>162</v>
      </c>
      <c r="GP32" s="2" t="s">
        <v>162</v>
      </c>
      <c r="GQ32" s="4"/>
      <c r="GR32" s="8"/>
      <c r="GS32" s="4"/>
      <c r="GT32" s="8"/>
      <c r="GU32" s="7"/>
      <c r="GV32" s="7"/>
      <c r="GW32" s="2" t="s">
        <v>281</v>
      </c>
      <c r="GX32" s="2" t="s">
        <v>159</v>
      </c>
      <c r="GY32" s="2" t="s">
        <v>162</v>
      </c>
      <c r="GZ32" s="2" t="s">
        <v>162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196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187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281</v>
      </c>
      <c r="IH32" s="2" t="s">
        <v>159</v>
      </c>
      <c r="II32" s="2" t="s">
        <v>162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281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281</v>
      </c>
      <c r="JF32" s="2" t="s">
        <v>195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281</v>
      </c>
      <c r="JR32" s="2" t="s">
        <v>159</v>
      </c>
      <c r="JS32" s="2" t="s">
        <v>162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162</v>
      </c>
      <c r="KD32" s="2" t="s">
        <v>162</v>
      </c>
      <c r="KE32" s="2" t="s">
        <v>162</v>
      </c>
      <c r="KF32" s="2" t="s">
        <v>162</v>
      </c>
      <c r="KG32" s="2" t="s">
        <v>162</v>
      </c>
      <c r="KH32" s="2" t="s">
        <v>162</v>
      </c>
      <c r="KI32" s="4"/>
      <c r="KJ32" s="8"/>
      <c r="KK32" s="4"/>
      <c r="KL32" s="8"/>
      <c r="KM32" s="7"/>
      <c r="KN32" s="7"/>
      <c r="KO32" s="2" t="s">
        <v>281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281</v>
      </c>
      <c r="LB32" s="2" t="s">
        <v>159</v>
      </c>
      <c r="LC32" s="2" t="s">
        <v>162</v>
      </c>
      <c r="LD32" s="2" t="s">
        <v>162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187</v>
      </c>
      <c r="LN32" s="2" t="s">
        <v>159</v>
      </c>
      <c r="LO32" s="2" t="s">
        <v>162</v>
      </c>
      <c r="LP32" s="2" t="s">
        <v>162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281</v>
      </c>
      <c r="LZ32" s="2" t="s">
        <v>159</v>
      </c>
      <c r="MA32" s="2" t="s">
        <v>162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187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2" t="s">
        <v>162</v>
      </c>
      <c r="NC32" s="4"/>
      <c r="ND32" s="8"/>
      <c r="NE32" s="4"/>
      <c r="NF32" s="8"/>
      <c r="NG32" s="7"/>
      <c r="NH32" s="7"/>
      <c r="NI32" s="2" t="s">
        <v>281</v>
      </c>
      <c r="NJ32" s="2" t="s">
        <v>159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281</v>
      </c>
      <c r="NV32" s="2" t="s">
        <v>159</v>
      </c>
      <c r="NW32" s="2" t="s">
        <v>162</v>
      </c>
      <c r="NX32" s="2" t="s">
        <v>162</v>
      </c>
      <c r="NY32" s="2" t="s">
        <v>174</v>
      </c>
      <c r="NZ32" s="2" t="s">
        <v>162</v>
      </c>
      <c r="OA32" s="4"/>
      <c r="OB32" s="8"/>
      <c r="OC32" s="4"/>
      <c r="OD32" s="8"/>
      <c r="OE32" s="7"/>
      <c r="OF32" s="7"/>
      <c r="OG32" s="2" t="s">
        <v>162</v>
      </c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4"/>
      <c r="ON32" s="8"/>
      <c r="OO32" s="4"/>
      <c r="OP32" s="8"/>
      <c r="OQ32" s="7"/>
      <c r="OR32" s="7"/>
      <c r="OS32" s="2" t="s">
        <v>193</v>
      </c>
      <c r="OT32" s="2" t="s">
        <v>159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187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162</v>
      </c>
      <c r="PR32" s="2" t="s">
        <v>162</v>
      </c>
      <c r="PS32" s="2" t="s">
        <v>162</v>
      </c>
      <c r="PT32" s="2" t="s">
        <v>162</v>
      </c>
      <c r="PU32" s="2" t="s">
        <v>162</v>
      </c>
      <c r="PV32" s="2" t="s">
        <v>162</v>
      </c>
      <c r="PW32" s="4">
        <v>149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616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605</v>
      </c>
      <c r="G33" s="2" t="s">
        <v>605</v>
      </c>
      <c r="H33" s="2" t="s">
        <v>605</v>
      </c>
      <c r="I33" s="2" t="s">
        <v>360</v>
      </c>
      <c r="J33" s="2" t="s">
        <v>202</v>
      </c>
      <c r="K33" s="2" t="s">
        <v>606</v>
      </c>
      <c r="L33" s="3">
        <v>175</v>
      </c>
      <c r="M33" s="3">
        <v>183.75</v>
      </c>
      <c r="N33" s="3">
        <v>349.99</v>
      </c>
      <c r="O33" s="2" t="s">
        <v>159</v>
      </c>
      <c r="P33" s="2" t="s">
        <v>279</v>
      </c>
      <c r="Q33" s="2" t="s">
        <v>161</v>
      </c>
      <c r="R33" s="2" t="s">
        <v>162</v>
      </c>
      <c r="S33" s="2" t="s">
        <v>162</v>
      </c>
      <c r="T33" s="2" t="s">
        <v>607</v>
      </c>
      <c r="U33" s="2" t="s">
        <v>203</v>
      </c>
      <c r="V33" s="2" t="s">
        <v>608</v>
      </c>
      <c r="W33" s="2" t="s">
        <v>364</v>
      </c>
      <c r="X33" s="2" t="s">
        <v>162</v>
      </c>
      <c r="Y33" s="2" t="s">
        <v>617</v>
      </c>
      <c r="Z33" s="4">
        <v>180</v>
      </c>
      <c r="AA33" s="4">
        <f>=ROUNDDOWN(30,0)</f>
      </c>
      <c r="AB33" s="5">
        <v>6</v>
      </c>
      <c r="AC33" s="2" t="s">
        <v>162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9</v>
      </c>
      <c r="AQ33" s="8">
        <v>1780.36</v>
      </c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0.8232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9</v>
      </c>
      <c r="BK33" s="8">
        <v>1780.36</v>
      </c>
      <c r="BL33" s="2" t="s">
        <v>618</v>
      </c>
      <c r="BM33" s="7">
        <v>1</v>
      </c>
      <c r="BN33" s="7">
        <v>1</v>
      </c>
      <c r="BO33" s="4">
        <v>5</v>
      </c>
      <c r="BP33" s="8">
        <v>1006.25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611</v>
      </c>
      <c r="BY33" s="2" t="s">
        <v>174</v>
      </c>
      <c r="BZ33" s="2" t="s">
        <v>162</v>
      </c>
      <c r="CA33" s="4"/>
      <c r="CB33" s="8"/>
      <c r="CC33" s="4"/>
      <c r="CD33" s="8"/>
      <c r="CE33" s="7"/>
      <c r="CF33" s="7"/>
      <c r="CG33" s="2" t="s">
        <v>172</v>
      </c>
      <c r="CH33" s="2" t="s">
        <v>159</v>
      </c>
      <c r="CI33" s="2" t="s">
        <v>612</v>
      </c>
      <c r="CJ33" s="2" t="s">
        <v>162</v>
      </c>
      <c r="CK33" s="2" t="s">
        <v>174</v>
      </c>
      <c r="CL33" s="2" t="s">
        <v>162</v>
      </c>
      <c r="CM33" s="4">
        <v>2</v>
      </c>
      <c r="CN33" s="8">
        <v>428.66</v>
      </c>
      <c r="CO33" s="4"/>
      <c r="CP33" s="8"/>
      <c r="CQ33" s="7"/>
      <c r="CR33" s="7"/>
      <c r="CS33" s="2" t="s">
        <v>172</v>
      </c>
      <c r="CT33" s="2" t="s">
        <v>159</v>
      </c>
      <c r="CU33" s="2" t="s">
        <v>613</v>
      </c>
      <c r="CV33" s="2" t="s">
        <v>211</v>
      </c>
      <c r="CW33" s="2" t="s">
        <v>174</v>
      </c>
      <c r="CX33" s="2" t="s">
        <v>162</v>
      </c>
      <c r="CY33" s="4">
        <v>2</v>
      </c>
      <c r="CZ33" s="8">
        <v>345.45</v>
      </c>
      <c r="DA33" s="4"/>
      <c r="DB33" s="8"/>
      <c r="DC33" s="7"/>
      <c r="DD33" s="7"/>
      <c r="DE33" s="2" t="s">
        <v>172</v>
      </c>
      <c r="DF33" s="2" t="s">
        <v>159</v>
      </c>
      <c r="DG33" s="2" t="s">
        <v>617</v>
      </c>
      <c r="DH33" s="2" t="s">
        <v>617</v>
      </c>
      <c r="DI33" s="2" t="s">
        <v>174</v>
      </c>
      <c r="DJ33" s="2" t="s">
        <v>162</v>
      </c>
      <c r="DK33" s="4"/>
      <c r="DL33" s="8"/>
      <c r="DM33" s="4"/>
      <c r="DN33" s="8"/>
      <c r="DO33" s="7"/>
      <c r="DP33" s="7"/>
      <c r="DQ33" s="2" t="s">
        <v>281</v>
      </c>
      <c r="DR33" s="2" t="s">
        <v>159</v>
      </c>
      <c r="DS33" s="2" t="s">
        <v>162</v>
      </c>
      <c r="DT33" s="2" t="s">
        <v>162</v>
      </c>
      <c r="DU33" s="2" t="s">
        <v>174</v>
      </c>
      <c r="DV33" s="2" t="s">
        <v>162</v>
      </c>
      <c r="DW33" s="4"/>
      <c r="DX33" s="8"/>
      <c r="DY33" s="4"/>
      <c r="DZ33" s="8"/>
      <c r="EA33" s="7"/>
      <c r="EB33" s="7"/>
      <c r="EC33" s="2" t="s">
        <v>281</v>
      </c>
      <c r="ED33" s="2" t="s">
        <v>159</v>
      </c>
      <c r="EE33" s="2" t="s">
        <v>162</v>
      </c>
      <c r="EF33" s="2" t="s">
        <v>162</v>
      </c>
      <c r="EG33" s="2" t="s">
        <v>174</v>
      </c>
      <c r="EH33" s="2" t="s">
        <v>162</v>
      </c>
      <c r="EI33" s="4"/>
      <c r="EJ33" s="8"/>
      <c r="EK33" s="4"/>
      <c r="EL33" s="8"/>
      <c r="EM33" s="7"/>
      <c r="EN33" s="7"/>
      <c r="EO33" s="2" t="s">
        <v>281</v>
      </c>
      <c r="EP33" s="2" t="s">
        <v>159</v>
      </c>
      <c r="EQ33" s="2" t="s">
        <v>162</v>
      </c>
      <c r="ER33" s="2" t="s">
        <v>162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193</v>
      </c>
      <c r="FB33" s="2" t="s">
        <v>159</v>
      </c>
      <c r="FC33" s="2" t="s">
        <v>162</v>
      </c>
      <c r="FD33" s="2" t="s">
        <v>162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281</v>
      </c>
      <c r="FN33" s="2" t="s">
        <v>159</v>
      </c>
      <c r="FO33" s="2" t="s">
        <v>162</v>
      </c>
      <c r="FP33" s="2" t="s">
        <v>162</v>
      </c>
      <c r="FQ33" s="2" t="s">
        <v>174</v>
      </c>
      <c r="FR33" s="2" t="s">
        <v>162</v>
      </c>
      <c r="FS33" s="4"/>
      <c r="FT33" s="8"/>
      <c r="FU33" s="4"/>
      <c r="FV33" s="8"/>
      <c r="FW33" s="7"/>
      <c r="FX33" s="7"/>
      <c r="FY33" s="2" t="s">
        <v>281</v>
      </c>
      <c r="FZ33" s="2" t="s">
        <v>159</v>
      </c>
      <c r="GA33" s="2" t="s">
        <v>162</v>
      </c>
      <c r="GB33" s="2" t="s">
        <v>162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162</v>
      </c>
      <c r="GL33" s="2" t="s">
        <v>162</v>
      </c>
      <c r="GM33" s="2" t="s">
        <v>162</v>
      </c>
      <c r="GN33" s="2" t="s">
        <v>162</v>
      </c>
      <c r="GO33" s="2" t="s">
        <v>162</v>
      </c>
      <c r="GP33" s="2" t="s">
        <v>162</v>
      </c>
      <c r="GQ33" s="4"/>
      <c r="GR33" s="8"/>
      <c r="GS33" s="4"/>
      <c r="GT33" s="8"/>
      <c r="GU33" s="7"/>
      <c r="GV33" s="7"/>
      <c r="GW33" s="2" t="s">
        <v>281</v>
      </c>
      <c r="GX33" s="2" t="s">
        <v>159</v>
      </c>
      <c r="GY33" s="2" t="s">
        <v>162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196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187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281</v>
      </c>
      <c r="IH33" s="2" t="s">
        <v>159</v>
      </c>
      <c r="II33" s="2" t="s">
        <v>162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281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281</v>
      </c>
      <c r="JF33" s="2" t="s">
        <v>195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281</v>
      </c>
      <c r="JR33" s="2" t="s">
        <v>159</v>
      </c>
      <c r="JS33" s="2" t="s">
        <v>162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162</v>
      </c>
      <c r="KD33" s="2" t="s">
        <v>162</v>
      </c>
      <c r="KE33" s="2" t="s">
        <v>162</v>
      </c>
      <c r="KF33" s="2" t="s">
        <v>162</v>
      </c>
      <c r="KG33" s="2" t="s">
        <v>162</v>
      </c>
      <c r="KH33" s="2" t="s">
        <v>162</v>
      </c>
      <c r="KI33" s="4"/>
      <c r="KJ33" s="8"/>
      <c r="KK33" s="4"/>
      <c r="KL33" s="8"/>
      <c r="KM33" s="7"/>
      <c r="KN33" s="7"/>
      <c r="KO33" s="2" t="s">
        <v>281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281</v>
      </c>
      <c r="LB33" s="2" t="s">
        <v>159</v>
      </c>
      <c r="LC33" s="2" t="s">
        <v>162</v>
      </c>
      <c r="LD33" s="2" t="s">
        <v>162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187</v>
      </c>
      <c r="LN33" s="2" t="s">
        <v>159</v>
      </c>
      <c r="LO33" s="2" t="s">
        <v>162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281</v>
      </c>
      <c r="LZ33" s="2" t="s">
        <v>159</v>
      </c>
      <c r="MA33" s="2" t="s">
        <v>162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187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2" t="s">
        <v>162</v>
      </c>
      <c r="NC33" s="4"/>
      <c r="ND33" s="8"/>
      <c r="NE33" s="4"/>
      <c r="NF33" s="8"/>
      <c r="NG33" s="7"/>
      <c r="NH33" s="7"/>
      <c r="NI33" s="2" t="s">
        <v>281</v>
      </c>
      <c r="NJ33" s="2" t="s">
        <v>159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281</v>
      </c>
      <c r="NV33" s="2" t="s">
        <v>159</v>
      </c>
      <c r="NW33" s="2" t="s">
        <v>162</v>
      </c>
      <c r="NX33" s="2" t="s">
        <v>162</v>
      </c>
      <c r="NY33" s="2" t="s">
        <v>174</v>
      </c>
      <c r="NZ33" s="2" t="s">
        <v>162</v>
      </c>
      <c r="OA33" s="4"/>
      <c r="OB33" s="8"/>
      <c r="OC33" s="4"/>
      <c r="OD33" s="8"/>
      <c r="OE33" s="7"/>
      <c r="OF33" s="7"/>
      <c r="OG33" s="2" t="s">
        <v>162</v>
      </c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4"/>
      <c r="ON33" s="8"/>
      <c r="OO33" s="4"/>
      <c r="OP33" s="8"/>
      <c r="OQ33" s="7"/>
      <c r="OR33" s="7"/>
      <c r="OS33" s="2" t="s">
        <v>193</v>
      </c>
      <c r="OT33" s="2" t="s">
        <v>159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187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162</v>
      </c>
      <c r="PR33" s="2" t="s">
        <v>162</v>
      </c>
      <c r="PS33" s="2" t="s">
        <v>162</v>
      </c>
      <c r="PT33" s="2" t="s">
        <v>162</v>
      </c>
      <c r="PU33" s="2" t="s">
        <v>162</v>
      </c>
      <c r="PV33" s="2" t="s">
        <v>162</v>
      </c>
      <c r="PW33" s="4">
        <v>180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619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620</v>
      </c>
      <c r="G34" s="2" t="s">
        <v>620</v>
      </c>
      <c r="H34" s="2" t="s">
        <v>620</v>
      </c>
      <c r="I34" s="2" t="s">
        <v>360</v>
      </c>
      <c r="J34" s="2" t="s">
        <v>157</v>
      </c>
      <c r="K34" s="2" t="s">
        <v>621</v>
      </c>
      <c r="L34" s="3">
        <v>172.2</v>
      </c>
      <c r="M34" s="3">
        <v>180.81</v>
      </c>
      <c r="N34" s="3">
        <v>409.99</v>
      </c>
      <c r="O34" s="2" t="s">
        <v>159</v>
      </c>
      <c r="P34" s="2" t="s">
        <v>253</v>
      </c>
      <c r="Q34" s="2" t="s">
        <v>161</v>
      </c>
      <c r="R34" s="2" t="s">
        <v>162</v>
      </c>
      <c r="S34" s="2" t="s">
        <v>622</v>
      </c>
      <c r="T34" s="2" t="s">
        <v>529</v>
      </c>
      <c r="U34" s="2" t="s">
        <v>165</v>
      </c>
      <c r="V34" s="2" t="s">
        <v>623</v>
      </c>
      <c r="W34" s="2" t="s">
        <v>364</v>
      </c>
      <c r="X34" s="2" t="s">
        <v>624</v>
      </c>
      <c r="Y34" s="2" t="s">
        <v>625</v>
      </c>
      <c r="Z34" s="4">
        <v>268</v>
      </c>
      <c r="AA34" s="4">
        <f>=ROUNDDOWN(67,0)</f>
      </c>
      <c r="AB34" s="5">
        <v>4</v>
      </c>
      <c r="AC34" s="2" t="s">
        <v>162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4</v>
      </c>
      <c r="AQ34" s="8">
        <v>724.93</v>
      </c>
      <c r="AR34" s="4">
        <v>7</v>
      </c>
      <c r="AS34" s="8">
        <v>1281.03</v>
      </c>
      <c r="AT34" s="7">
        <v>-0.4286</v>
      </c>
      <c r="AU34" s="7">
        <v>-0.4341</v>
      </c>
      <c r="AV34" s="4">
        <v>10</v>
      </c>
      <c r="AW34" s="8">
        <v>1992.17</v>
      </c>
      <c r="AX34" s="4">
        <v>13</v>
      </c>
      <c r="AY34" s="8">
        <v>2570.69</v>
      </c>
      <c r="AZ34" s="7">
        <v>-0.2308</v>
      </c>
      <c r="BA34" s="7">
        <v>-0.225</v>
      </c>
      <c r="BB34" s="7">
        <v>0.3639</v>
      </c>
      <c r="BC34" s="4">
        <v>10</v>
      </c>
      <c r="BD34" s="8">
        <v>1992.17</v>
      </c>
      <c r="BE34" s="4">
        <v>13</v>
      </c>
      <c r="BF34" s="8">
        <v>2570.69</v>
      </c>
      <c r="BG34" s="7">
        <v>-0.2308</v>
      </c>
      <c r="BH34" s="7">
        <v>-0.225</v>
      </c>
      <c r="BI34" s="7">
        <v>1</v>
      </c>
      <c r="BJ34" s="4">
        <v>4</v>
      </c>
      <c r="BK34" s="8">
        <v>724.93</v>
      </c>
      <c r="BL34" s="2" t="s">
        <v>626</v>
      </c>
      <c r="BM34" s="7">
        <v>1</v>
      </c>
      <c r="BN34" s="7">
        <v>1</v>
      </c>
      <c r="BO34" s="4">
        <v>1</v>
      </c>
      <c r="BP34" s="8">
        <v>178.4</v>
      </c>
      <c r="BQ34" s="4">
        <v>2</v>
      </c>
      <c r="BR34" s="8">
        <v>356.8</v>
      </c>
      <c r="BS34" s="7">
        <v>-0.5</v>
      </c>
      <c r="BT34" s="7">
        <v>-0.5</v>
      </c>
      <c r="BU34" s="2" t="s">
        <v>172</v>
      </c>
      <c r="BV34" s="2" t="s">
        <v>159</v>
      </c>
      <c r="BW34" s="2" t="s">
        <v>162</v>
      </c>
      <c r="BX34" s="2" t="s">
        <v>468</v>
      </c>
      <c r="BY34" s="2" t="s">
        <v>174</v>
      </c>
      <c r="BZ34" s="2" t="s">
        <v>162</v>
      </c>
      <c r="CA34" s="4">
        <v>1</v>
      </c>
      <c r="CB34" s="8">
        <v>170.46</v>
      </c>
      <c r="CC34" s="4"/>
      <c r="CD34" s="8"/>
      <c r="CE34" s="7"/>
      <c r="CF34" s="7"/>
      <c r="CG34" s="2" t="s">
        <v>172</v>
      </c>
      <c r="CH34" s="2" t="s">
        <v>159</v>
      </c>
      <c r="CI34" s="2" t="s">
        <v>474</v>
      </c>
      <c r="CJ34" s="2" t="s">
        <v>627</v>
      </c>
      <c r="CK34" s="2" t="s">
        <v>174</v>
      </c>
      <c r="CL34" s="2" t="s">
        <v>162</v>
      </c>
      <c r="CM34" s="4"/>
      <c r="CN34" s="8"/>
      <c r="CO34" s="4">
        <v>2</v>
      </c>
      <c r="CP34" s="8">
        <v>362.18</v>
      </c>
      <c r="CQ34" s="7">
        <v>-1</v>
      </c>
      <c r="CR34" s="7">
        <v>-1</v>
      </c>
      <c r="CS34" s="2" t="s">
        <v>172</v>
      </c>
      <c r="CT34" s="2" t="s">
        <v>159</v>
      </c>
      <c r="CU34" s="2" t="s">
        <v>628</v>
      </c>
      <c r="CV34" s="2" t="s">
        <v>629</v>
      </c>
      <c r="CW34" s="2" t="s">
        <v>174</v>
      </c>
      <c r="CX34" s="2" t="s">
        <v>162</v>
      </c>
      <c r="CY34" s="4">
        <v>1</v>
      </c>
      <c r="CZ34" s="8">
        <v>180.8</v>
      </c>
      <c r="DA34" s="4">
        <v>1</v>
      </c>
      <c r="DB34" s="8">
        <v>180.8</v>
      </c>
      <c r="DC34" s="7"/>
      <c r="DD34" s="7"/>
      <c r="DE34" s="2" t="s">
        <v>172</v>
      </c>
      <c r="DF34" s="2" t="s">
        <v>159</v>
      </c>
      <c r="DG34" s="2" t="s">
        <v>630</v>
      </c>
      <c r="DH34" s="2" t="s">
        <v>625</v>
      </c>
      <c r="DI34" s="2" t="s">
        <v>174</v>
      </c>
      <c r="DJ34" s="2" t="s">
        <v>162</v>
      </c>
      <c r="DK34" s="4"/>
      <c r="DL34" s="8"/>
      <c r="DM34" s="4">
        <v>1</v>
      </c>
      <c r="DN34" s="8">
        <v>185.98</v>
      </c>
      <c r="DO34" s="7">
        <v>-1</v>
      </c>
      <c r="DP34" s="7">
        <v>-1</v>
      </c>
      <c r="DQ34" s="2" t="s">
        <v>172</v>
      </c>
      <c r="DR34" s="2" t="s">
        <v>195</v>
      </c>
      <c r="DS34" s="2" t="s">
        <v>374</v>
      </c>
      <c r="DT34" s="2" t="s">
        <v>631</v>
      </c>
      <c r="DU34" s="2" t="s">
        <v>174</v>
      </c>
      <c r="DV34" s="2" t="s">
        <v>162</v>
      </c>
      <c r="DW34" s="4"/>
      <c r="DX34" s="8"/>
      <c r="DY34" s="4"/>
      <c r="DZ34" s="8"/>
      <c r="EA34" s="7"/>
      <c r="EB34" s="7"/>
      <c r="EC34" s="2" t="s">
        <v>172</v>
      </c>
      <c r="ED34" s="2" t="s">
        <v>159</v>
      </c>
      <c r="EE34" s="2" t="s">
        <v>632</v>
      </c>
      <c r="EF34" s="2" t="s">
        <v>633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159</v>
      </c>
      <c r="EQ34" s="2" t="s">
        <v>183</v>
      </c>
      <c r="ER34" s="2" t="s">
        <v>634</v>
      </c>
      <c r="ES34" s="2" t="s">
        <v>174</v>
      </c>
      <c r="ET34" s="2" t="s">
        <v>162</v>
      </c>
      <c r="EU34" s="4">
        <v>1</v>
      </c>
      <c r="EV34" s="8">
        <v>195.27</v>
      </c>
      <c r="EW34" s="4">
        <v>1</v>
      </c>
      <c r="EX34" s="8">
        <v>195.27</v>
      </c>
      <c r="EY34" s="7"/>
      <c r="EZ34" s="7"/>
      <c r="FA34" s="2" t="s">
        <v>172</v>
      </c>
      <c r="FB34" s="2" t="s">
        <v>159</v>
      </c>
      <c r="FC34" s="2" t="s">
        <v>185</v>
      </c>
      <c r="FD34" s="2" t="s">
        <v>635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195</v>
      </c>
      <c r="FO34" s="2" t="s">
        <v>308</v>
      </c>
      <c r="FP34" s="2" t="s">
        <v>636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310</v>
      </c>
      <c r="GB34" s="2" t="s">
        <v>637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172</v>
      </c>
      <c r="GL34" s="2" t="s">
        <v>159</v>
      </c>
      <c r="GM34" s="2" t="s">
        <v>457</v>
      </c>
      <c r="GN34" s="2" t="s">
        <v>638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159</v>
      </c>
      <c r="GY34" s="2" t="s">
        <v>190</v>
      </c>
      <c r="GZ34" s="2" t="s">
        <v>639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191</v>
      </c>
      <c r="HJ34" s="2" t="s">
        <v>159</v>
      </c>
      <c r="HK34" s="2" t="s">
        <v>313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159</v>
      </c>
      <c r="HW34" s="2" t="s">
        <v>459</v>
      </c>
      <c r="HX34" s="2" t="s">
        <v>640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162</v>
      </c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4"/>
      <c r="IN34" s="8"/>
      <c r="IO34" s="4"/>
      <c r="IP34" s="8"/>
      <c r="IQ34" s="7"/>
      <c r="IR34" s="7"/>
      <c r="IS34" s="2" t="s">
        <v>187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162</v>
      </c>
      <c r="JF34" s="2" t="s">
        <v>162</v>
      </c>
      <c r="JG34" s="2" t="s">
        <v>162</v>
      </c>
      <c r="JH34" s="2" t="s">
        <v>162</v>
      </c>
      <c r="JI34" s="2" t="s">
        <v>162</v>
      </c>
      <c r="JJ34" s="2" t="s">
        <v>162</v>
      </c>
      <c r="JK34" s="4"/>
      <c r="JL34" s="8"/>
      <c r="JM34" s="4"/>
      <c r="JN34" s="8"/>
      <c r="JO34" s="7"/>
      <c r="JP34" s="7"/>
      <c r="JQ34" s="2" t="s">
        <v>187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162</v>
      </c>
      <c r="KD34" s="2" t="s">
        <v>162</v>
      </c>
      <c r="KE34" s="2" t="s">
        <v>162</v>
      </c>
      <c r="KF34" s="2" t="s">
        <v>162</v>
      </c>
      <c r="KG34" s="2" t="s">
        <v>162</v>
      </c>
      <c r="KH34" s="2" t="s">
        <v>162</v>
      </c>
      <c r="KI34" s="4"/>
      <c r="KJ34" s="8"/>
      <c r="KK34" s="4"/>
      <c r="KL34" s="8"/>
      <c r="KM34" s="7"/>
      <c r="KN34" s="7"/>
      <c r="KO34" s="2" t="s">
        <v>172</v>
      </c>
      <c r="KP34" s="2" t="s">
        <v>159</v>
      </c>
      <c r="KQ34" s="2" t="s">
        <v>641</v>
      </c>
      <c r="KR34" s="2" t="s">
        <v>642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187</v>
      </c>
      <c r="LB34" s="2" t="s">
        <v>159</v>
      </c>
      <c r="LC34" s="2" t="s">
        <v>162</v>
      </c>
      <c r="LD34" s="2" t="s">
        <v>162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196</v>
      </c>
      <c r="LN34" s="2" t="s">
        <v>195</v>
      </c>
      <c r="LO34" s="2" t="s">
        <v>162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197</v>
      </c>
      <c r="LZ34" s="2" t="s">
        <v>159</v>
      </c>
      <c r="MA34" s="2" t="s">
        <v>162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172</v>
      </c>
      <c r="ML34" s="2" t="s">
        <v>159</v>
      </c>
      <c r="MM34" s="2" t="s">
        <v>319</v>
      </c>
      <c r="MN34" s="2" t="s">
        <v>219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197</v>
      </c>
      <c r="MX34" s="2" t="s">
        <v>195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187</v>
      </c>
      <c r="NJ34" s="2" t="s">
        <v>159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172</v>
      </c>
      <c r="NV34" s="2" t="s">
        <v>159</v>
      </c>
      <c r="NW34" s="2" t="s">
        <v>643</v>
      </c>
      <c r="NX34" s="2" t="s">
        <v>644</v>
      </c>
      <c r="NY34" s="2" t="s">
        <v>174</v>
      </c>
      <c r="NZ34" s="2" t="s">
        <v>162</v>
      </c>
      <c r="OA34" s="4"/>
      <c r="OB34" s="8"/>
      <c r="OC34" s="4"/>
      <c r="OD34" s="8"/>
      <c r="OE34" s="7"/>
      <c r="OF34" s="7"/>
      <c r="OG34" s="2" t="s">
        <v>172</v>
      </c>
      <c r="OH34" s="2" t="s">
        <v>195</v>
      </c>
      <c r="OI34" s="2" t="s">
        <v>645</v>
      </c>
      <c r="OJ34" s="2" t="s">
        <v>646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193</v>
      </c>
      <c r="OT34" s="2" t="s">
        <v>159</v>
      </c>
      <c r="OU34" s="2" t="s">
        <v>162</v>
      </c>
      <c r="OV34" s="2" t="s">
        <v>162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197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195</v>
      </c>
      <c r="PS34" s="2" t="s">
        <v>419</v>
      </c>
      <c r="PT34" s="2" t="s">
        <v>162</v>
      </c>
      <c r="PU34" s="2" t="s">
        <v>174</v>
      </c>
      <c r="PV34" s="2" t="s">
        <v>162</v>
      </c>
      <c r="PW34" s="4">
        <v>258</v>
      </c>
      <c r="PX34" s="4"/>
      <c r="PY34" s="4"/>
      <c r="PZ34" s="4">
        <v>10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647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620</v>
      </c>
      <c r="G35" s="2" t="s">
        <v>620</v>
      </c>
      <c r="H35" s="2" t="s">
        <v>620</v>
      </c>
      <c r="I35" s="2" t="s">
        <v>360</v>
      </c>
      <c r="J35" s="2" t="s">
        <v>202</v>
      </c>
      <c r="K35" s="2" t="s">
        <v>621</v>
      </c>
      <c r="L35" s="3">
        <v>197.8</v>
      </c>
      <c r="M35" s="3">
        <v>207.69</v>
      </c>
      <c r="N35" s="3">
        <v>459.99</v>
      </c>
      <c r="O35" s="2" t="s">
        <v>159</v>
      </c>
      <c r="P35" s="2" t="s">
        <v>253</v>
      </c>
      <c r="Q35" s="2" t="s">
        <v>161</v>
      </c>
      <c r="R35" s="2" t="s">
        <v>162</v>
      </c>
      <c r="S35" s="2" t="s">
        <v>622</v>
      </c>
      <c r="T35" s="2" t="s">
        <v>529</v>
      </c>
      <c r="U35" s="2" t="s">
        <v>203</v>
      </c>
      <c r="V35" s="2" t="s">
        <v>623</v>
      </c>
      <c r="W35" s="2" t="s">
        <v>364</v>
      </c>
      <c r="X35" s="2" t="s">
        <v>624</v>
      </c>
      <c r="Y35" s="2" t="s">
        <v>625</v>
      </c>
      <c r="Z35" s="4">
        <v>264</v>
      </c>
      <c r="AA35" s="4">
        <f>=ROUNDDOWN(33,0)</f>
      </c>
      <c r="AB35" s="5">
        <v>8</v>
      </c>
      <c r="AC35" s="2" t="s">
        <v>162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6</v>
      </c>
      <c r="AQ35" s="8">
        <v>1267.24</v>
      </c>
      <c r="AR35" s="4">
        <v>6</v>
      </c>
      <c r="AS35" s="8">
        <v>1289.66</v>
      </c>
      <c r="AT35" s="7"/>
      <c r="AU35" s="7">
        <v>-0.0174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0.6361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6</v>
      </c>
      <c r="BK35" s="8">
        <v>1267.24</v>
      </c>
      <c r="BL35" s="2" t="s">
        <v>648</v>
      </c>
      <c r="BM35" s="7">
        <v>1</v>
      </c>
      <c r="BN35" s="7">
        <v>1</v>
      </c>
      <c r="BO35" s="4"/>
      <c r="BP35" s="8"/>
      <c r="BQ35" s="4">
        <v>1</v>
      </c>
      <c r="BR35" s="8">
        <v>219.6</v>
      </c>
      <c r="BS35" s="7">
        <v>-1</v>
      </c>
      <c r="BT35" s="7">
        <v>-1</v>
      </c>
      <c r="BU35" s="2" t="s">
        <v>172</v>
      </c>
      <c r="BV35" s="2" t="s">
        <v>159</v>
      </c>
      <c r="BW35" s="2" t="s">
        <v>162</v>
      </c>
      <c r="BX35" s="2" t="s">
        <v>293</v>
      </c>
      <c r="BY35" s="2" t="s">
        <v>174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159</v>
      </c>
      <c r="CI35" s="2" t="s">
        <v>474</v>
      </c>
      <c r="CJ35" s="2" t="s">
        <v>649</v>
      </c>
      <c r="CK35" s="2" t="s">
        <v>174</v>
      </c>
      <c r="CL35" s="2" t="s">
        <v>162</v>
      </c>
      <c r="CM35" s="4">
        <v>3</v>
      </c>
      <c r="CN35" s="8">
        <v>633.81</v>
      </c>
      <c r="CO35" s="4">
        <v>3</v>
      </c>
      <c r="CP35" s="8">
        <v>633.81</v>
      </c>
      <c r="CQ35" s="7"/>
      <c r="CR35" s="7"/>
      <c r="CS35" s="2" t="s">
        <v>172</v>
      </c>
      <c r="CT35" s="2" t="s">
        <v>159</v>
      </c>
      <c r="CU35" s="2" t="s">
        <v>628</v>
      </c>
      <c r="CV35" s="2" t="s">
        <v>450</v>
      </c>
      <c r="CW35" s="2" t="s">
        <v>174</v>
      </c>
      <c r="CX35" s="2" t="s">
        <v>162</v>
      </c>
      <c r="CY35" s="4">
        <v>3</v>
      </c>
      <c r="CZ35" s="8">
        <v>633.43</v>
      </c>
      <c r="DA35" s="4">
        <v>1</v>
      </c>
      <c r="DB35" s="8">
        <v>207.68</v>
      </c>
      <c r="DC35" s="7">
        <v>2</v>
      </c>
      <c r="DD35" s="7">
        <v>2.05</v>
      </c>
      <c r="DE35" s="2" t="s">
        <v>172</v>
      </c>
      <c r="DF35" s="2" t="s">
        <v>159</v>
      </c>
      <c r="DG35" s="2" t="s">
        <v>630</v>
      </c>
      <c r="DH35" s="2" t="s">
        <v>625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195</v>
      </c>
      <c r="DS35" s="2" t="s">
        <v>374</v>
      </c>
      <c r="DT35" s="2" t="s">
        <v>650</v>
      </c>
      <c r="DU35" s="2" t="s">
        <v>174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159</v>
      </c>
      <c r="EE35" s="2" t="s">
        <v>651</v>
      </c>
      <c r="EF35" s="2" t="s">
        <v>652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159</v>
      </c>
      <c r="EQ35" s="2" t="s">
        <v>183</v>
      </c>
      <c r="ER35" s="2" t="s">
        <v>653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159</v>
      </c>
      <c r="FC35" s="2" t="s">
        <v>185</v>
      </c>
      <c r="FD35" s="2" t="s">
        <v>654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159</v>
      </c>
      <c r="FO35" s="2" t="s">
        <v>308</v>
      </c>
      <c r="FP35" s="2" t="s">
        <v>655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159</v>
      </c>
      <c r="GA35" s="2" t="s">
        <v>504</v>
      </c>
      <c r="GB35" s="2" t="s">
        <v>656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159</v>
      </c>
      <c r="GM35" s="2" t="s">
        <v>457</v>
      </c>
      <c r="GN35" s="2" t="s">
        <v>425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159</v>
      </c>
      <c r="GY35" s="2" t="s">
        <v>190</v>
      </c>
      <c r="GZ35" s="2" t="s">
        <v>248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191</v>
      </c>
      <c r="HJ35" s="2" t="s">
        <v>159</v>
      </c>
      <c r="HK35" s="2" t="s">
        <v>313</v>
      </c>
      <c r="HL35" s="2" t="s">
        <v>583</v>
      </c>
      <c r="HM35" s="2" t="s">
        <v>174</v>
      </c>
      <c r="HN35" s="2" t="s">
        <v>162</v>
      </c>
      <c r="HO35" s="4"/>
      <c r="HP35" s="8"/>
      <c r="HQ35" s="4">
        <v>1</v>
      </c>
      <c r="HR35" s="8">
        <v>228.57</v>
      </c>
      <c r="HS35" s="7">
        <v>-1</v>
      </c>
      <c r="HT35" s="7">
        <v>-1</v>
      </c>
      <c r="HU35" s="2" t="s">
        <v>172</v>
      </c>
      <c r="HV35" s="2" t="s">
        <v>159</v>
      </c>
      <c r="HW35" s="2" t="s">
        <v>459</v>
      </c>
      <c r="HX35" s="2" t="s">
        <v>657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162</v>
      </c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4"/>
      <c r="IN35" s="8"/>
      <c r="IO35" s="4"/>
      <c r="IP35" s="8"/>
      <c r="IQ35" s="7"/>
      <c r="IR35" s="7"/>
      <c r="IS35" s="2" t="s">
        <v>187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162</v>
      </c>
      <c r="JF35" s="2" t="s">
        <v>162</v>
      </c>
      <c r="JG35" s="2" t="s">
        <v>162</v>
      </c>
      <c r="JH35" s="2" t="s">
        <v>162</v>
      </c>
      <c r="JI35" s="2" t="s">
        <v>162</v>
      </c>
      <c r="JJ35" s="2" t="s">
        <v>162</v>
      </c>
      <c r="JK35" s="4"/>
      <c r="JL35" s="8"/>
      <c r="JM35" s="4"/>
      <c r="JN35" s="8"/>
      <c r="JO35" s="7"/>
      <c r="JP35" s="7"/>
      <c r="JQ35" s="2" t="s">
        <v>187</v>
      </c>
      <c r="JR35" s="2" t="s">
        <v>159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162</v>
      </c>
      <c r="KD35" s="2" t="s">
        <v>162</v>
      </c>
      <c r="KE35" s="2" t="s">
        <v>162</v>
      </c>
      <c r="KF35" s="2" t="s">
        <v>162</v>
      </c>
      <c r="KG35" s="2" t="s">
        <v>162</v>
      </c>
      <c r="KH35" s="2" t="s">
        <v>162</v>
      </c>
      <c r="KI35" s="4"/>
      <c r="KJ35" s="8"/>
      <c r="KK35" s="4"/>
      <c r="KL35" s="8"/>
      <c r="KM35" s="7"/>
      <c r="KN35" s="7"/>
      <c r="KO35" s="2" t="s">
        <v>172</v>
      </c>
      <c r="KP35" s="2" t="s">
        <v>159</v>
      </c>
      <c r="KQ35" s="2" t="s">
        <v>641</v>
      </c>
      <c r="KR35" s="2" t="s">
        <v>658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187</v>
      </c>
      <c r="LB35" s="2" t="s">
        <v>159</v>
      </c>
      <c r="LC35" s="2" t="s">
        <v>162</v>
      </c>
      <c r="LD35" s="2" t="s">
        <v>162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196</v>
      </c>
      <c r="LN35" s="2" t="s">
        <v>195</v>
      </c>
      <c r="LO35" s="2" t="s">
        <v>162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197</v>
      </c>
      <c r="LZ35" s="2" t="s">
        <v>159</v>
      </c>
      <c r="MA35" s="2" t="s">
        <v>162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172</v>
      </c>
      <c r="ML35" s="2" t="s">
        <v>159</v>
      </c>
      <c r="MM35" s="2" t="s">
        <v>319</v>
      </c>
      <c r="MN35" s="2" t="s">
        <v>659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197</v>
      </c>
      <c r="MX35" s="2" t="s">
        <v>195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187</v>
      </c>
      <c r="NJ35" s="2" t="s">
        <v>159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172</v>
      </c>
      <c r="NV35" s="2" t="s">
        <v>159</v>
      </c>
      <c r="NW35" s="2" t="s">
        <v>643</v>
      </c>
      <c r="NX35" s="2" t="s">
        <v>644</v>
      </c>
      <c r="NY35" s="2" t="s">
        <v>174</v>
      </c>
      <c r="NZ35" s="2" t="s">
        <v>162</v>
      </c>
      <c r="OA35" s="4"/>
      <c r="OB35" s="8"/>
      <c r="OC35" s="4"/>
      <c r="OD35" s="8"/>
      <c r="OE35" s="7"/>
      <c r="OF35" s="7"/>
      <c r="OG35" s="2" t="s">
        <v>172</v>
      </c>
      <c r="OH35" s="2" t="s">
        <v>195</v>
      </c>
      <c r="OI35" s="2" t="s">
        <v>327</v>
      </c>
      <c r="OJ35" s="2" t="s">
        <v>660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193</v>
      </c>
      <c r="OT35" s="2" t="s">
        <v>159</v>
      </c>
      <c r="OU35" s="2" t="s">
        <v>162</v>
      </c>
      <c r="OV35" s="2" t="s">
        <v>162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197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195</v>
      </c>
      <c r="PS35" s="2" t="s">
        <v>419</v>
      </c>
      <c r="PT35" s="2" t="s">
        <v>162</v>
      </c>
      <c r="PU35" s="2" t="s">
        <v>174</v>
      </c>
      <c r="PV35" s="2" t="s">
        <v>162</v>
      </c>
      <c r="PW35" s="4">
        <v>264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661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662</v>
      </c>
      <c r="G36" s="2" t="s">
        <v>662</v>
      </c>
      <c r="H36" s="2" t="s">
        <v>662</v>
      </c>
      <c r="I36" s="2" t="s">
        <v>360</v>
      </c>
      <c r="J36" s="2" t="s">
        <v>157</v>
      </c>
      <c r="K36" s="2" t="s">
        <v>158</v>
      </c>
      <c r="L36" s="3">
        <v>150</v>
      </c>
      <c r="M36" s="3">
        <v>157.5</v>
      </c>
      <c r="N36" s="3">
        <v>299.99</v>
      </c>
      <c r="O36" s="2" t="s">
        <v>159</v>
      </c>
      <c r="P36" s="2" t="s">
        <v>279</v>
      </c>
      <c r="Q36" s="2" t="s">
        <v>161</v>
      </c>
      <c r="R36" s="2" t="s">
        <v>162</v>
      </c>
      <c r="S36" s="2" t="s">
        <v>162</v>
      </c>
      <c r="T36" s="2" t="s">
        <v>164</v>
      </c>
      <c r="U36" s="2" t="s">
        <v>165</v>
      </c>
      <c r="V36" s="2" t="s">
        <v>608</v>
      </c>
      <c r="W36" s="2" t="s">
        <v>364</v>
      </c>
      <c r="X36" s="2" t="s">
        <v>162</v>
      </c>
      <c r="Y36" s="2" t="s">
        <v>609</v>
      </c>
      <c r="Z36" s="4">
        <v>175</v>
      </c>
      <c r="AA36" s="4">
        <f>=ROUNDDOWN(43.75,0)</f>
      </c>
      <c r="AB36" s="5">
        <v>4</v>
      </c>
      <c r="AC36" s="2" t="s">
        <v>162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4</v>
      </c>
      <c r="AW36" s="8">
        <v>825.65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>
        <v>4</v>
      </c>
      <c r="BD36" s="8">
        <v>825.65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1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281</v>
      </c>
      <c r="BV36" s="2" t="s">
        <v>159</v>
      </c>
      <c r="BW36" s="2" t="s">
        <v>162</v>
      </c>
      <c r="BX36" s="2" t="s">
        <v>162</v>
      </c>
      <c r="BY36" s="2" t="s">
        <v>174</v>
      </c>
      <c r="BZ36" s="2" t="s">
        <v>162</v>
      </c>
      <c r="CA36" s="4"/>
      <c r="CB36" s="8"/>
      <c r="CC36" s="4"/>
      <c r="CD36" s="8"/>
      <c r="CE36" s="7"/>
      <c r="CF36" s="7"/>
      <c r="CG36" s="2" t="s">
        <v>172</v>
      </c>
      <c r="CH36" s="2" t="s">
        <v>159</v>
      </c>
      <c r="CI36" s="2" t="s">
        <v>663</v>
      </c>
      <c r="CJ36" s="2" t="s">
        <v>162</v>
      </c>
      <c r="CK36" s="2" t="s">
        <v>174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159</v>
      </c>
      <c r="CU36" s="2" t="s">
        <v>613</v>
      </c>
      <c r="CV36" s="2" t="s">
        <v>233</v>
      </c>
      <c r="CW36" s="2" t="s">
        <v>174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159</v>
      </c>
      <c r="DG36" s="2" t="s">
        <v>615</v>
      </c>
      <c r="DH36" s="2" t="s">
        <v>613</v>
      </c>
      <c r="DI36" s="2" t="s">
        <v>174</v>
      </c>
      <c r="DJ36" s="2" t="s">
        <v>162</v>
      </c>
      <c r="DK36" s="4"/>
      <c r="DL36" s="8"/>
      <c r="DM36" s="4"/>
      <c r="DN36" s="8"/>
      <c r="DO36" s="7"/>
      <c r="DP36" s="7"/>
      <c r="DQ36" s="2" t="s">
        <v>281</v>
      </c>
      <c r="DR36" s="2" t="s">
        <v>159</v>
      </c>
      <c r="DS36" s="2" t="s">
        <v>162</v>
      </c>
      <c r="DT36" s="2" t="s">
        <v>162</v>
      </c>
      <c r="DU36" s="2" t="s">
        <v>174</v>
      </c>
      <c r="DV36" s="2" t="s">
        <v>162</v>
      </c>
      <c r="DW36" s="4"/>
      <c r="DX36" s="8"/>
      <c r="DY36" s="4"/>
      <c r="DZ36" s="8"/>
      <c r="EA36" s="7"/>
      <c r="EB36" s="7"/>
      <c r="EC36" s="2" t="s">
        <v>281</v>
      </c>
      <c r="ED36" s="2" t="s">
        <v>159</v>
      </c>
      <c r="EE36" s="2" t="s">
        <v>162</v>
      </c>
      <c r="EF36" s="2" t="s">
        <v>162</v>
      </c>
      <c r="EG36" s="2" t="s">
        <v>174</v>
      </c>
      <c r="EH36" s="2" t="s">
        <v>162</v>
      </c>
      <c r="EI36" s="4"/>
      <c r="EJ36" s="8"/>
      <c r="EK36" s="4"/>
      <c r="EL36" s="8"/>
      <c r="EM36" s="7"/>
      <c r="EN36" s="7"/>
      <c r="EO36" s="2" t="s">
        <v>281</v>
      </c>
      <c r="EP36" s="2" t="s">
        <v>159</v>
      </c>
      <c r="EQ36" s="2" t="s">
        <v>162</v>
      </c>
      <c r="ER36" s="2" t="s">
        <v>162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193</v>
      </c>
      <c r="FB36" s="2" t="s">
        <v>159</v>
      </c>
      <c r="FC36" s="2" t="s">
        <v>162</v>
      </c>
      <c r="FD36" s="2" t="s">
        <v>162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281</v>
      </c>
      <c r="FN36" s="2" t="s">
        <v>159</v>
      </c>
      <c r="FO36" s="2" t="s">
        <v>162</v>
      </c>
      <c r="FP36" s="2" t="s">
        <v>162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281</v>
      </c>
      <c r="FZ36" s="2" t="s">
        <v>159</v>
      </c>
      <c r="GA36" s="2" t="s">
        <v>162</v>
      </c>
      <c r="GB36" s="2" t="s">
        <v>162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162</v>
      </c>
      <c r="GL36" s="2" t="s">
        <v>162</v>
      </c>
      <c r="GM36" s="2" t="s">
        <v>162</v>
      </c>
      <c r="GN36" s="2" t="s">
        <v>162</v>
      </c>
      <c r="GO36" s="2" t="s">
        <v>162</v>
      </c>
      <c r="GP36" s="2" t="s">
        <v>162</v>
      </c>
      <c r="GQ36" s="4"/>
      <c r="GR36" s="8"/>
      <c r="GS36" s="4"/>
      <c r="GT36" s="8"/>
      <c r="GU36" s="7"/>
      <c r="GV36" s="7"/>
      <c r="GW36" s="2" t="s">
        <v>281</v>
      </c>
      <c r="GX36" s="2" t="s">
        <v>159</v>
      </c>
      <c r="GY36" s="2" t="s">
        <v>162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196</v>
      </c>
      <c r="HJ36" s="2" t="s">
        <v>159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187</v>
      </c>
      <c r="HV36" s="2" t="s">
        <v>159</v>
      </c>
      <c r="HW36" s="2" t="s">
        <v>162</v>
      </c>
      <c r="HX36" s="2" t="s">
        <v>162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281</v>
      </c>
      <c r="IH36" s="2" t="s">
        <v>159</v>
      </c>
      <c r="II36" s="2" t="s">
        <v>162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281</v>
      </c>
      <c r="IT36" s="2" t="s">
        <v>159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281</v>
      </c>
      <c r="JF36" s="2" t="s">
        <v>195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281</v>
      </c>
      <c r="JR36" s="2" t="s">
        <v>159</v>
      </c>
      <c r="JS36" s="2" t="s">
        <v>162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162</v>
      </c>
      <c r="KD36" s="2" t="s">
        <v>162</v>
      </c>
      <c r="KE36" s="2" t="s">
        <v>162</v>
      </c>
      <c r="KF36" s="2" t="s">
        <v>162</v>
      </c>
      <c r="KG36" s="2" t="s">
        <v>162</v>
      </c>
      <c r="KH36" s="2" t="s">
        <v>162</v>
      </c>
      <c r="KI36" s="4"/>
      <c r="KJ36" s="8"/>
      <c r="KK36" s="4"/>
      <c r="KL36" s="8"/>
      <c r="KM36" s="7"/>
      <c r="KN36" s="7"/>
      <c r="KO36" s="2" t="s">
        <v>281</v>
      </c>
      <c r="KP36" s="2" t="s">
        <v>159</v>
      </c>
      <c r="KQ36" s="2" t="s">
        <v>162</v>
      </c>
      <c r="KR36" s="2" t="s">
        <v>162</v>
      </c>
      <c r="KS36" s="2" t="s">
        <v>174</v>
      </c>
      <c r="KT36" s="2" t="s">
        <v>162</v>
      </c>
      <c r="KU36" s="4"/>
      <c r="KV36" s="8"/>
      <c r="KW36" s="4"/>
      <c r="KX36" s="8"/>
      <c r="KY36" s="7"/>
      <c r="KZ36" s="7"/>
      <c r="LA36" s="2" t="s">
        <v>281</v>
      </c>
      <c r="LB36" s="2" t="s">
        <v>159</v>
      </c>
      <c r="LC36" s="2" t="s">
        <v>162</v>
      </c>
      <c r="LD36" s="2" t="s">
        <v>162</v>
      </c>
      <c r="LE36" s="2" t="s">
        <v>174</v>
      </c>
      <c r="LF36" s="2" t="s">
        <v>162</v>
      </c>
      <c r="LG36" s="4"/>
      <c r="LH36" s="8"/>
      <c r="LI36" s="4"/>
      <c r="LJ36" s="8"/>
      <c r="LK36" s="7"/>
      <c r="LL36" s="7"/>
      <c r="LM36" s="2" t="s">
        <v>187</v>
      </c>
      <c r="LN36" s="2" t="s">
        <v>159</v>
      </c>
      <c r="LO36" s="2" t="s">
        <v>162</v>
      </c>
      <c r="LP36" s="2" t="s">
        <v>162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281</v>
      </c>
      <c r="LZ36" s="2" t="s">
        <v>159</v>
      </c>
      <c r="MA36" s="2" t="s">
        <v>162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187</v>
      </c>
      <c r="ML36" s="2" t="s">
        <v>159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2" t="s">
        <v>162</v>
      </c>
      <c r="NC36" s="4"/>
      <c r="ND36" s="8"/>
      <c r="NE36" s="4"/>
      <c r="NF36" s="8"/>
      <c r="NG36" s="7"/>
      <c r="NH36" s="7"/>
      <c r="NI36" s="2" t="s">
        <v>281</v>
      </c>
      <c r="NJ36" s="2" t="s">
        <v>159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281</v>
      </c>
      <c r="NV36" s="2" t="s">
        <v>159</v>
      </c>
      <c r="NW36" s="2" t="s">
        <v>162</v>
      </c>
      <c r="NX36" s="2" t="s">
        <v>162</v>
      </c>
      <c r="NY36" s="2" t="s">
        <v>174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193</v>
      </c>
      <c r="OT36" s="2" t="s">
        <v>159</v>
      </c>
      <c r="OU36" s="2" t="s">
        <v>162</v>
      </c>
      <c r="OV36" s="2" t="s">
        <v>162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187</v>
      </c>
      <c r="PF36" s="2" t="s">
        <v>159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162</v>
      </c>
      <c r="PR36" s="2" t="s">
        <v>162</v>
      </c>
      <c r="PS36" s="2" t="s">
        <v>162</v>
      </c>
      <c r="PT36" s="2" t="s">
        <v>162</v>
      </c>
      <c r="PU36" s="2" t="s">
        <v>162</v>
      </c>
      <c r="PV36" s="2" t="s">
        <v>162</v>
      </c>
      <c r="PW36" s="4">
        <v>175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664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662</v>
      </c>
      <c r="G37" s="2" t="s">
        <v>662</v>
      </c>
      <c r="H37" s="2" t="s">
        <v>662</v>
      </c>
      <c r="I37" s="2" t="s">
        <v>360</v>
      </c>
      <c r="J37" s="2" t="s">
        <v>202</v>
      </c>
      <c r="K37" s="2" t="s">
        <v>158</v>
      </c>
      <c r="L37" s="3">
        <v>175</v>
      </c>
      <c r="M37" s="3">
        <v>183.75</v>
      </c>
      <c r="N37" s="3">
        <v>349.99</v>
      </c>
      <c r="O37" s="2" t="s">
        <v>159</v>
      </c>
      <c r="P37" s="2" t="s">
        <v>279</v>
      </c>
      <c r="Q37" s="2" t="s">
        <v>161</v>
      </c>
      <c r="R37" s="2" t="s">
        <v>162</v>
      </c>
      <c r="S37" s="2" t="s">
        <v>162</v>
      </c>
      <c r="T37" s="2" t="s">
        <v>164</v>
      </c>
      <c r="U37" s="2" t="s">
        <v>203</v>
      </c>
      <c r="V37" s="2" t="s">
        <v>608</v>
      </c>
      <c r="W37" s="2" t="s">
        <v>364</v>
      </c>
      <c r="X37" s="2" t="s">
        <v>162</v>
      </c>
      <c r="Y37" s="2" t="s">
        <v>609</v>
      </c>
      <c r="Z37" s="4">
        <v>231</v>
      </c>
      <c r="AA37" s="4">
        <f>=ROUNDDOWN(38.5,0)</f>
      </c>
      <c r="AB37" s="5">
        <v>6</v>
      </c>
      <c r="AC37" s="2" t="s">
        <v>162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4</v>
      </c>
      <c r="AQ37" s="8">
        <v>825.65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4</v>
      </c>
      <c r="BK37" s="8">
        <v>825.65</v>
      </c>
      <c r="BL37" s="2" t="s">
        <v>665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281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162</v>
      </c>
      <c r="CA37" s="4">
        <v>1</v>
      </c>
      <c r="CB37" s="8">
        <v>198.45</v>
      </c>
      <c r="CC37" s="4"/>
      <c r="CD37" s="8"/>
      <c r="CE37" s="7"/>
      <c r="CF37" s="7"/>
      <c r="CG37" s="2" t="s">
        <v>172</v>
      </c>
      <c r="CH37" s="2" t="s">
        <v>159</v>
      </c>
      <c r="CI37" s="2" t="s">
        <v>663</v>
      </c>
      <c r="CJ37" s="2" t="s">
        <v>666</v>
      </c>
      <c r="CK37" s="2" t="s">
        <v>174</v>
      </c>
      <c r="CL37" s="2" t="s">
        <v>162</v>
      </c>
      <c r="CM37" s="4"/>
      <c r="CN37" s="8"/>
      <c r="CO37" s="4"/>
      <c r="CP37" s="8"/>
      <c r="CQ37" s="7"/>
      <c r="CR37" s="7"/>
      <c r="CS37" s="2" t="s">
        <v>172</v>
      </c>
      <c r="CT37" s="2" t="s">
        <v>159</v>
      </c>
      <c r="CU37" s="2" t="s">
        <v>613</v>
      </c>
      <c r="CV37" s="2" t="s">
        <v>162</v>
      </c>
      <c r="CW37" s="2" t="s">
        <v>174</v>
      </c>
      <c r="CX37" s="2" t="s">
        <v>162</v>
      </c>
      <c r="CY37" s="4">
        <v>3</v>
      </c>
      <c r="CZ37" s="8">
        <v>627.2</v>
      </c>
      <c r="DA37" s="4"/>
      <c r="DB37" s="8"/>
      <c r="DC37" s="7"/>
      <c r="DD37" s="7"/>
      <c r="DE37" s="2" t="s">
        <v>172</v>
      </c>
      <c r="DF37" s="2" t="s">
        <v>159</v>
      </c>
      <c r="DG37" s="2" t="s">
        <v>615</v>
      </c>
      <c r="DH37" s="2" t="s">
        <v>617</v>
      </c>
      <c r="DI37" s="2" t="s">
        <v>174</v>
      </c>
      <c r="DJ37" s="2" t="s">
        <v>162</v>
      </c>
      <c r="DK37" s="4"/>
      <c r="DL37" s="8"/>
      <c r="DM37" s="4"/>
      <c r="DN37" s="8"/>
      <c r="DO37" s="7"/>
      <c r="DP37" s="7"/>
      <c r="DQ37" s="2" t="s">
        <v>281</v>
      </c>
      <c r="DR37" s="2" t="s">
        <v>159</v>
      </c>
      <c r="DS37" s="2" t="s">
        <v>162</v>
      </c>
      <c r="DT37" s="2" t="s">
        <v>162</v>
      </c>
      <c r="DU37" s="2" t="s">
        <v>174</v>
      </c>
      <c r="DV37" s="2" t="s">
        <v>162</v>
      </c>
      <c r="DW37" s="4"/>
      <c r="DX37" s="8"/>
      <c r="DY37" s="4"/>
      <c r="DZ37" s="8"/>
      <c r="EA37" s="7"/>
      <c r="EB37" s="7"/>
      <c r="EC37" s="2" t="s">
        <v>281</v>
      </c>
      <c r="ED37" s="2" t="s">
        <v>159</v>
      </c>
      <c r="EE37" s="2" t="s">
        <v>162</v>
      </c>
      <c r="EF37" s="2" t="s">
        <v>162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281</v>
      </c>
      <c r="EP37" s="2" t="s">
        <v>159</v>
      </c>
      <c r="EQ37" s="2" t="s">
        <v>162</v>
      </c>
      <c r="ER37" s="2" t="s">
        <v>162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193</v>
      </c>
      <c r="FB37" s="2" t="s">
        <v>159</v>
      </c>
      <c r="FC37" s="2" t="s">
        <v>162</v>
      </c>
      <c r="FD37" s="2" t="s">
        <v>162</v>
      </c>
      <c r="FE37" s="2" t="s">
        <v>174</v>
      </c>
      <c r="FF37" s="2" t="s">
        <v>162</v>
      </c>
      <c r="FG37" s="4"/>
      <c r="FH37" s="8"/>
      <c r="FI37" s="4"/>
      <c r="FJ37" s="8"/>
      <c r="FK37" s="7"/>
      <c r="FL37" s="7"/>
      <c r="FM37" s="2" t="s">
        <v>281</v>
      </c>
      <c r="FN37" s="2" t="s">
        <v>159</v>
      </c>
      <c r="FO37" s="2" t="s">
        <v>162</v>
      </c>
      <c r="FP37" s="2" t="s">
        <v>162</v>
      </c>
      <c r="FQ37" s="2" t="s">
        <v>174</v>
      </c>
      <c r="FR37" s="2" t="s">
        <v>162</v>
      </c>
      <c r="FS37" s="4"/>
      <c r="FT37" s="8"/>
      <c r="FU37" s="4"/>
      <c r="FV37" s="8"/>
      <c r="FW37" s="7"/>
      <c r="FX37" s="7"/>
      <c r="FY37" s="2" t="s">
        <v>281</v>
      </c>
      <c r="FZ37" s="2" t="s">
        <v>159</v>
      </c>
      <c r="GA37" s="2" t="s">
        <v>162</v>
      </c>
      <c r="GB37" s="2" t="s">
        <v>162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162</v>
      </c>
      <c r="GL37" s="2" t="s">
        <v>162</v>
      </c>
      <c r="GM37" s="2" t="s">
        <v>162</v>
      </c>
      <c r="GN37" s="2" t="s">
        <v>162</v>
      </c>
      <c r="GO37" s="2" t="s">
        <v>162</v>
      </c>
      <c r="GP37" s="2" t="s">
        <v>162</v>
      </c>
      <c r="GQ37" s="4"/>
      <c r="GR37" s="8"/>
      <c r="GS37" s="4"/>
      <c r="GT37" s="8"/>
      <c r="GU37" s="7"/>
      <c r="GV37" s="7"/>
      <c r="GW37" s="2" t="s">
        <v>281</v>
      </c>
      <c r="GX37" s="2" t="s">
        <v>159</v>
      </c>
      <c r="GY37" s="2" t="s">
        <v>162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196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187</v>
      </c>
      <c r="HV37" s="2" t="s">
        <v>159</v>
      </c>
      <c r="HW37" s="2" t="s">
        <v>162</v>
      </c>
      <c r="HX37" s="2" t="s">
        <v>162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281</v>
      </c>
      <c r="IH37" s="2" t="s">
        <v>159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281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281</v>
      </c>
      <c r="JF37" s="2" t="s">
        <v>195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281</v>
      </c>
      <c r="JR37" s="2" t="s">
        <v>159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162</v>
      </c>
      <c r="KD37" s="2" t="s">
        <v>162</v>
      </c>
      <c r="KE37" s="2" t="s">
        <v>162</v>
      </c>
      <c r="KF37" s="2" t="s">
        <v>162</v>
      </c>
      <c r="KG37" s="2" t="s">
        <v>162</v>
      </c>
      <c r="KH37" s="2" t="s">
        <v>162</v>
      </c>
      <c r="KI37" s="4"/>
      <c r="KJ37" s="8"/>
      <c r="KK37" s="4"/>
      <c r="KL37" s="8"/>
      <c r="KM37" s="7"/>
      <c r="KN37" s="7"/>
      <c r="KO37" s="2" t="s">
        <v>281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281</v>
      </c>
      <c r="LB37" s="2" t="s">
        <v>159</v>
      </c>
      <c r="LC37" s="2" t="s">
        <v>162</v>
      </c>
      <c r="LD37" s="2" t="s">
        <v>162</v>
      </c>
      <c r="LE37" s="2" t="s">
        <v>174</v>
      </c>
      <c r="LF37" s="2" t="s">
        <v>162</v>
      </c>
      <c r="LG37" s="4"/>
      <c r="LH37" s="8"/>
      <c r="LI37" s="4"/>
      <c r="LJ37" s="8"/>
      <c r="LK37" s="7"/>
      <c r="LL37" s="7"/>
      <c r="LM37" s="2" t="s">
        <v>187</v>
      </c>
      <c r="LN37" s="2" t="s">
        <v>159</v>
      </c>
      <c r="LO37" s="2" t="s">
        <v>162</v>
      </c>
      <c r="LP37" s="2" t="s">
        <v>162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281</v>
      </c>
      <c r="LZ37" s="2" t="s">
        <v>159</v>
      </c>
      <c r="MA37" s="2" t="s">
        <v>162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187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2" t="s">
        <v>162</v>
      </c>
      <c r="NC37" s="4"/>
      <c r="ND37" s="8"/>
      <c r="NE37" s="4"/>
      <c r="NF37" s="8"/>
      <c r="NG37" s="7"/>
      <c r="NH37" s="7"/>
      <c r="NI37" s="2" t="s">
        <v>281</v>
      </c>
      <c r="NJ37" s="2" t="s">
        <v>159</v>
      </c>
      <c r="NK37" s="2" t="s">
        <v>162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281</v>
      </c>
      <c r="NV37" s="2" t="s">
        <v>159</v>
      </c>
      <c r="NW37" s="2" t="s">
        <v>162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193</v>
      </c>
      <c r="OT37" s="2" t="s">
        <v>159</v>
      </c>
      <c r="OU37" s="2" t="s">
        <v>162</v>
      </c>
      <c r="OV37" s="2" t="s">
        <v>162</v>
      </c>
      <c r="OW37" s="2" t="s">
        <v>174</v>
      </c>
      <c r="OX37" s="2" t="s">
        <v>162</v>
      </c>
      <c r="OY37" s="4"/>
      <c r="OZ37" s="8"/>
      <c r="PA37" s="4"/>
      <c r="PB37" s="8"/>
      <c r="PC37" s="7"/>
      <c r="PD37" s="7"/>
      <c r="PE37" s="2" t="s">
        <v>187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162</v>
      </c>
      <c r="PR37" s="2" t="s">
        <v>162</v>
      </c>
      <c r="PS37" s="2" t="s">
        <v>162</v>
      </c>
      <c r="PT37" s="2" t="s">
        <v>162</v>
      </c>
      <c r="PU37" s="2" t="s">
        <v>162</v>
      </c>
      <c r="PV37" s="2" t="s">
        <v>162</v>
      </c>
      <c r="PW37" s="4">
        <v>231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667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668</v>
      </c>
      <c r="G38" s="2" t="s">
        <v>668</v>
      </c>
      <c r="H38" s="2" t="s">
        <v>668</v>
      </c>
      <c r="I38" s="2" t="s">
        <v>669</v>
      </c>
      <c r="J38" s="2" t="s">
        <v>592</v>
      </c>
      <c r="K38" s="2" t="s">
        <v>670</v>
      </c>
      <c r="L38" s="3">
        <v>150</v>
      </c>
      <c r="M38" s="3">
        <v>157.5</v>
      </c>
      <c r="N38" s="3">
        <v>299.99</v>
      </c>
      <c r="O38" s="2" t="s">
        <v>159</v>
      </c>
      <c r="P38" s="2" t="s">
        <v>279</v>
      </c>
      <c r="Q38" s="2" t="s">
        <v>161</v>
      </c>
      <c r="R38" s="2" t="s">
        <v>162</v>
      </c>
      <c r="S38" s="2" t="s">
        <v>671</v>
      </c>
      <c r="T38" s="2" t="s">
        <v>672</v>
      </c>
      <c r="U38" s="2" t="s">
        <v>165</v>
      </c>
      <c r="V38" s="2" t="s">
        <v>363</v>
      </c>
      <c r="W38" s="2" t="s">
        <v>673</v>
      </c>
      <c r="X38" s="2" t="s">
        <v>364</v>
      </c>
      <c r="Y38" s="2" t="s">
        <v>674</v>
      </c>
      <c r="Z38" s="4">
        <v>122</v>
      </c>
      <c r="AA38" s="4">
        <f>=ROUNDDOWN(61,0)</f>
      </c>
      <c r="AB38" s="5">
        <v>2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1</v>
      </c>
      <c r="AQ38" s="8">
        <v>153.09</v>
      </c>
      <c r="AR38" s="4"/>
      <c r="AS38" s="8"/>
      <c r="AT38" s="7"/>
      <c r="AU38" s="7"/>
      <c r="AV38" s="4">
        <v>3</v>
      </c>
      <c r="AW38" s="8">
        <v>565.87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0.2705</v>
      </c>
      <c r="BC38" s="4">
        <v>3</v>
      </c>
      <c r="BD38" s="8">
        <v>565.87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>
        <v>1</v>
      </c>
      <c r="BJ38" s="4">
        <v>1</v>
      </c>
      <c r="BK38" s="8">
        <v>153.09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159</v>
      </c>
      <c r="BW38" s="2" t="s">
        <v>162</v>
      </c>
      <c r="BX38" s="2" t="s">
        <v>401</v>
      </c>
      <c r="BY38" s="2" t="s">
        <v>174</v>
      </c>
      <c r="BZ38" s="2" t="s">
        <v>162</v>
      </c>
      <c r="CA38" s="4">
        <v>1</v>
      </c>
      <c r="CB38" s="8">
        <v>153.09</v>
      </c>
      <c r="CC38" s="4"/>
      <c r="CD38" s="8"/>
      <c r="CE38" s="7"/>
      <c r="CF38" s="7"/>
      <c r="CG38" s="2" t="s">
        <v>172</v>
      </c>
      <c r="CH38" s="2" t="s">
        <v>159</v>
      </c>
      <c r="CI38" s="2" t="s">
        <v>675</v>
      </c>
      <c r="CJ38" s="2" t="s">
        <v>347</v>
      </c>
      <c r="CK38" s="2" t="s">
        <v>378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159</v>
      </c>
      <c r="CU38" s="2" t="s">
        <v>266</v>
      </c>
      <c r="CV38" s="2" t="s">
        <v>162</v>
      </c>
      <c r="CW38" s="2" t="s">
        <v>378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159</v>
      </c>
      <c r="DG38" s="2" t="s">
        <v>676</v>
      </c>
      <c r="DH38" s="2" t="s">
        <v>356</v>
      </c>
      <c r="DI38" s="2" t="s">
        <v>174</v>
      </c>
      <c r="DJ38" s="2" t="s">
        <v>162</v>
      </c>
      <c r="DK38" s="4"/>
      <c r="DL38" s="8"/>
      <c r="DM38" s="4"/>
      <c r="DN38" s="8"/>
      <c r="DO38" s="7"/>
      <c r="DP38" s="7"/>
      <c r="DQ38" s="2" t="s">
        <v>264</v>
      </c>
      <c r="DR38" s="2" t="s">
        <v>159</v>
      </c>
      <c r="DS38" s="2" t="s">
        <v>162</v>
      </c>
      <c r="DT38" s="2" t="s">
        <v>162</v>
      </c>
      <c r="DU38" s="2" t="s">
        <v>174</v>
      </c>
      <c r="DV38" s="2" t="s">
        <v>162</v>
      </c>
      <c r="DW38" s="4"/>
      <c r="DX38" s="8"/>
      <c r="DY38" s="4"/>
      <c r="DZ38" s="8"/>
      <c r="EA38" s="7"/>
      <c r="EB38" s="7"/>
      <c r="EC38" s="2" t="s">
        <v>264</v>
      </c>
      <c r="ED38" s="2" t="s">
        <v>159</v>
      </c>
      <c r="EE38" s="2" t="s">
        <v>162</v>
      </c>
      <c r="EF38" s="2" t="s">
        <v>162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196</v>
      </c>
      <c r="EP38" s="2" t="s">
        <v>159</v>
      </c>
      <c r="EQ38" s="2" t="s">
        <v>162</v>
      </c>
      <c r="ER38" s="2" t="s">
        <v>162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193</v>
      </c>
      <c r="FB38" s="2" t="s">
        <v>159</v>
      </c>
      <c r="FC38" s="2" t="s">
        <v>162</v>
      </c>
      <c r="FD38" s="2" t="s">
        <v>162</v>
      </c>
      <c r="FE38" s="2" t="s">
        <v>174</v>
      </c>
      <c r="FF38" s="2" t="s">
        <v>162</v>
      </c>
      <c r="FG38" s="4"/>
      <c r="FH38" s="8"/>
      <c r="FI38" s="4"/>
      <c r="FJ38" s="8"/>
      <c r="FK38" s="7"/>
      <c r="FL38" s="7"/>
      <c r="FM38" s="2" t="s">
        <v>187</v>
      </c>
      <c r="FN38" s="2" t="s">
        <v>159</v>
      </c>
      <c r="FO38" s="2" t="s">
        <v>162</v>
      </c>
      <c r="FP38" s="2" t="s">
        <v>162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196</v>
      </c>
      <c r="FZ38" s="2" t="s">
        <v>159</v>
      </c>
      <c r="GA38" s="2" t="s">
        <v>162</v>
      </c>
      <c r="GB38" s="2" t="s">
        <v>162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187</v>
      </c>
      <c r="GL38" s="2" t="s">
        <v>159</v>
      </c>
      <c r="GM38" s="2" t="s">
        <v>162</v>
      </c>
      <c r="GN38" s="2" t="s">
        <v>162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196</v>
      </c>
      <c r="GX38" s="2" t="s">
        <v>159</v>
      </c>
      <c r="GY38" s="2" t="s">
        <v>162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196</v>
      </c>
      <c r="HJ38" s="2" t="s">
        <v>159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187</v>
      </c>
      <c r="HV38" s="2" t="s">
        <v>159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187</v>
      </c>
      <c r="IH38" s="2" t="s">
        <v>159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187</v>
      </c>
      <c r="IT38" s="2" t="s">
        <v>159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187</v>
      </c>
      <c r="JF38" s="2" t="s">
        <v>195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187</v>
      </c>
      <c r="JR38" s="2" t="s">
        <v>159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162</v>
      </c>
      <c r="KD38" s="2" t="s">
        <v>162</v>
      </c>
      <c r="KE38" s="2" t="s">
        <v>162</v>
      </c>
      <c r="KF38" s="2" t="s">
        <v>162</v>
      </c>
      <c r="KG38" s="2" t="s">
        <v>162</v>
      </c>
      <c r="KH38" s="2" t="s">
        <v>162</v>
      </c>
      <c r="KI38" s="4"/>
      <c r="KJ38" s="8"/>
      <c r="KK38" s="4"/>
      <c r="KL38" s="8"/>
      <c r="KM38" s="7"/>
      <c r="KN38" s="7"/>
      <c r="KO38" s="2" t="s">
        <v>172</v>
      </c>
      <c r="KP38" s="2" t="s">
        <v>159</v>
      </c>
      <c r="KQ38" s="2" t="s">
        <v>674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187</v>
      </c>
      <c r="LB38" s="2" t="s">
        <v>159</v>
      </c>
      <c r="LC38" s="2" t="s">
        <v>162</v>
      </c>
      <c r="LD38" s="2" t="s">
        <v>162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187</v>
      </c>
      <c r="LN38" s="2" t="s">
        <v>159</v>
      </c>
      <c r="LO38" s="2" t="s">
        <v>162</v>
      </c>
      <c r="LP38" s="2" t="s">
        <v>162</v>
      </c>
      <c r="LQ38" s="2" t="s">
        <v>174</v>
      </c>
      <c r="LR38" s="2" t="s">
        <v>162</v>
      </c>
      <c r="LS38" s="4"/>
      <c r="LT38" s="8"/>
      <c r="LU38" s="4"/>
      <c r="LV38" s="8"/>
      <c r="LW38" s="7"/>
      <c r="LX38" s="7"/>
      <c r="LY38" s="2" t="s">
        <v>196</v>
      </c>
      <c r="LZ38" s="2" t="s">
        <v>159</v>
      </c>
      <c r="MA38" s="2" t="s">
        <v>162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187</v>
      </c>
      <c r="ML38" s="2" t="s">
        <v>159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187</v>
      </c>
      <c r="MX38" s="2" t="s">
        <v>195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187</v>
      </c>
      <c r="NJ38" s="2" t="s">
        <v>159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187</v>
      </c>
      <c r="NV38" s="2" t="s">
        <v>159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193</v>
      </c>
      <c r="OT38" s="2" t="s">
        <v>159</v>
      </c>
      <c r="OU38" s="2" t="s">
        <v>162</v>
      </c>
      <c r="OV38" s="2" t="s">
        <v>162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187</v>
      </c>
      <c r="PF38" s="2" t="s">
        <v>159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193</v>
      </c>
      <c r="PR38" s="2" t="s">
        <v>195</v>
      </c>
      <c r="PS38" s="2" t="s">
        <v>162</v>
      </c>
      <c r="PT38" s="2" t="s">
        <v>162</v>
      </c>
      <c r="PU38" s="2" t="s">
        <v>174</v>
      </c>
      <c r="PV38" s="2" t="s">
        <v>162</v>
      </c>
      <c r="PW38" s="4">
        <v>122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677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668</v>
      </c>
      <c r="G39" s="2" t="s">
        <v>668</v>
      </c>
      <c r="H39" s="2" t="s">
        <v>668</v>
      </c>
      <c r="I39" s="2" t="s">
        <v>669</v>
      </c>
      <c r="J39" s="2" t="s">
        <v>600</v>
      </c>
      <c r="K39" s="2" t="s">
        <v>670</v>
      </c>
      <c r="L39" s="3">
        <v>175</v>
      </c>
      <c r="M39" s="3">
        <v>183.75</v>
      </c>
      <c r="N39" s="3">
        <v>349.99</v>
      </c>
      <c r="O39" s="2" t="s">
        <v>159</v>
      </c>
      <c r="P39" s="2" t="s">
        <v>279</v>
      </c>
      <c r="Q39" s="2" t="s">
        <v>161</v>
      </c>
      <c r="R39" s="2" t="s">
        <v>162</v>
      </c>
      <c r="S39" s="2" t="s">
        <v>671</v>
      </c>
      <c r="T39" s="2" t="s">
        <v>672</v>
      </c>
      <c r="U39" s="2" t="s">
        <v>203</v>
      </c>
      <c r="V39" s="2" t="s">
        <v>363</v>
      </c>
      <c r="W39" s="2" t="s">
        <v>673</v>
      </c>
      <c r="X39" s="2" t="s">
        <v>364</v>
      </c>
      <c r="Y39" s="2" t="s">
        <v>674</v>
      </c>
      <c r="Z39" s="4">
        <v>223</v>
      </c>
      <c r="AA39" s="4">
        <f>=ROUNDDOWN(55.75,0)</f>
      </c>
      <c r="AB39" s="5">
        <v>4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2</v>
      </c>
      <c r="AQ39" s="8">
        <v>412.78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0.7295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2</v>
      </c>
      <c r="BK39" s="8">
        <v>412.78</v>
      </c>
      <c r="BL39" s="2" t="s">
        <v>343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159</v>
      </c>
      <c r="BW39" s="2" t="s">
        <v>162</v>
      </c>
      <c r="BX39" s="2" t="s">
        <v>348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159</v>
      </c>
      <c r="CI39" s="2" t="s">
        <v>675</v>
      </c>
      <c r="CJ39" s="2" t="s">
        <v>210</v>
      </c>
      <c r="CK39" s="2" t="s">
        <v>378</v>
      </c>
      <c r="CL39" s="2" t="s">
        <v>162</v>
      </c>
      <c r="CM39" s="4">
        <v>1</v>
      </c>
      <c r="CN39" s="8">
        <v>214.33</v>
      </c>
      <c r="CO39" s="4"/>
      <c r="CP39" s="8"/>
      <c r="CQ39" s="7"/>
      <c r="CR39" s="7"/>
      <c r="CS39" s="2" t="s">
        <v>172</v>
      </c>
      <c r="CT39" s="2" t="s">
        <v>159</v>
      </c>
      <c r="CU39" s="2" t="s">
        <v>266</v>
      </c>
      <c r="CV39" s="2" t="s">
        <v>355</v>
      </c>
      <c r="CW39" s="2" t="s">
        <v>378</v>
      </c>
      <c r="CX39" s="2" t="s">
        <v>162</v>
      </c>
      <c r="CY39" s="4">
        <v>1</v>
      </c>
      <c r="CZ39" s="8">
        <v>198.45</v>
      </c>
      <c r="DA39" s="4"/>
      <c r="DB39" s="8"/>
      <c r="DC39" s="7"/>
      <c r="DD39" s="7"/>
      <c r="DE39" s="2" t="s">
        <v>172</v>
      </c>
      <c r="DF39" s="2" t="s">
        <v>159</v>
      </c>
      <c r="DG39" s="2" t="s">
        <v>676</v>
      </c>
      <c r="DH39" s="2" t="s">
        <v>678</v>
      </c>
      <c r="DI39" s="2" t="s">
        <v>174</v>
      </c>
      <c r="DJ39" s="2" t="s">
        <v>162</v>
      </c>
      <c r="DK39" s="4"/>
      <c r="DL39" s="8"/>
      <c r="DM39" s="4"/>
      <c r="DN39" s="8"/>
      <c r="DO39" s="7"/>
      <c r="DP39" s="7"/>
      <c r="DQ39" s="2" t="s">
        <v>264</v>
      </c>
      <c r="DR39" s="2" t="s">
        <v>159</v>
      </c>
      <c r="DS39" s="2" t="s">
        <v>162</v>
      </c>
      <c r="DT39" s="2" t="s">
        <v>162</v>
      </c>
      <c r="DU39" s="2" t="s">
        <v>174</v>
      </c>
      <c r="DV39" s="2" t="s">
        <v>162</v>
      </c>
      <c r="DW39" s="4"/>
      <c r="DX39" s="8"/>
      <c r="DY39" s="4"/>
      <c r="DZ39" s="8"/>
      <c r="EA39" s="7"/>
      <c r="EB39" s="7"/>
      <c r="EC39" s="2" t="s">
        <v>264</v>
      </c>
      <c r="ED39" s="2" t="s">
        <v>159</v>
      </c>
      <c r="EE39" s="2" t="s">
        <v>162</v>
      </c>
      <c r="EF39" s="2" t="s">
        <v>162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196</v>
      </c>
      <c r="EP39" s="2" t="s">
        <v>159</v>
      </c>
      <c r="EQ39" s="2" t="s">
        <v>162</v>
      </c>
      <c r="ER39" s="2" t="s">
        <v>162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193</v>
      </c>
      <c r="FB39" s="2" t="s">
        <v>159</v>
      </c>
      <c r="FC39" s="2" t="s">
        <v>162</v>
      </c>
      <c r="FD39" s="2" t="s">
        <v>162</v>
      </c>
      <c r="FE39" s="2" t="s">
        <v>174</v>
      </c>
      <c r="FF39" s="2" t="s">
        <v>162</v>
      </c>
      <c r="FG39" s="4"/>
      <c r="FH39" s="8"/>
      <c r="FI39" s="4"/>
      <c r="FJ39" s="8"/>
      <c r="FK39" s="7"/>
      <c r="FL39" s="7"/>
      <c r="FM39" s="2" t="s">
        <v>187</v>
      </c>
      <c r="FN39" s="2" t="s">
        <v>159</v>
      </c>
      <c r="FO39" s="2" t="s">
        <v>162</v>
      </c>
      <c r="FP39" s="2" t="s">
        <v>162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196</v>
      </c>
      <c r="FZ39" s="2" t="s">
        <v>159</v>
      </c>
      <c r="GA39" s="2" t="s">
        <v>162</v>
      </c>
      <c r="GB39" s="2" t="s">
        <v>162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187</v>
      </c>
      <c r="GL39" s="2" t="s">
        <v>159</v>
      </c>
      <c r="GM39" s="2" t="s">
        <v>162</v>
      </c>
      <c r="GN39" s="2" t="s">
        <v>162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196</v>
      </c>
      <c r="GX39" s="2" t="s">
        <v>159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196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187</v>
      </c>
      <c r="HV39" s="2" t="s">
        <v>159</v>
      </c>
      <c r="HW39" s="2" t="s">
        <v>162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187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187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187</v>
      </c>
      <c r="JF39" s="2" t="s">
        <v>195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187</v>
      </c>
      <c r="JR39" s="2" t="s">
        <v>159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162</v>
      </c>
      <c r="KD39" s="2" t="s">
        <v>162</v>
      </c>
      <c r="KE39" s="2" t="s">
        <v>162</v>
      </c>
      <c r="KF39" s="2" t="s">
        <v>162</v>
      </c>
      <c r="KG39" s="2" t="s">
        <v>162</v>
      </c>
      <c r="KH39" s="2" t="s">
        <v>162</v>
      </c>
      <c r="KI39" s="4"/>
      <c r="KJ39" s="8"/>
      <c r="KK39" s="4"/>
      <c r="KL39" s="8"/>
      <c r="KM39" s="7"/>
      <c r="KN39" s="7"/>
      <c r="KO39" s="2" t="s">
        <v>172</v>
      </c>
      <c r="KP39" s="2" t="s">
        <v>159</v>
      </c>
      <c r="KQ39" s="2" t="s">
        <v>674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187</v>
      </c>
      <c r="LB39" s="2" t="s">
        <v>159</v>
      </c>
      <c r="LC39" s="2" t="s">
        <v>162</v>
      </c>
      <c r="LD39" s="2" t="s">
        <v>162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187</v>
      </c>
      <c r="LN39" s="2" t="s">
        <v>159</v>
      </c>
      <c r="LO39" s="2" t="s">
        <v>162</v>
      </c>
      <c r="LP39" s="2" t="s">
        <v>162</v>
      </c>
      <c r="LQ39" s="2" t="s">
        <v>174</v>
      </c>
      <c r="LR39" s="2" t="s">
        <v>162</v>
      </c>
      <c r="LS39" s="4"/>
      <c r="LT39" s="8"/>
      <c r="LU39" s="4"/>
      <c r="LV39" s="8"/>
      <c r="LW39" s="7"/>
      <c r="LX39" s="7"/>
      <c r="LY39" s="2" t="s">
        <v>196</v>
      </c>
      <c r="LZ39" s="2" t="s">
        <v>159</v>
      </c>
      <c r="MA39" s="2" t="s">
        <v>162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187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187</v>
      </c>
      <c r="MX39" s="2" t="s">
        <v>195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187</v>
      </c>
      <c r="NJ39" s="2" t="s">
        <v>159</v>
      </c>
      <c r="NK39" s="2" t="s">
        <v>162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187</v>
      </c>
      <c r="NV39" s="2" t="s">
        <v>159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193</v>
      </c>
      <c r="OT39" s="2" t="s">
        <v>159</v>
      </c>
      <c r="OU39" s="2" t="s">
        <v>162</v>
      </c>
      <c r="OV39" s="2" t="s">
        <v>162</v>
      </c>
      <c r="OW39" s="2" t="s">
        <v>174</v>
      </c>
      <c r="OX39" s="2" t="s">
        <v>162</v>
      </c>
      <c r="OY39" s="4"/>
      <c r="OZ39" s="8"/>
      <c r="PA39" s="4"/>
      <c r="PB39" s="8"/>
      <c r="PC39" s="7"/>
      <c r="PD39" s="7"/>
      <c r="PE39" s="2" t="s">
        <v>187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193</v>
      </c>
      <c r="PR39" s="2" t="s">
        <v>195</v>
      </c>
      <c r="PS39" s="2" t="s">
        <v>162</v>
      </c>
      <c r="PT39" s="2" t="s">
        <v>162</v>
      </c>
      <c r="PU39" s="2" t="s">
        <v>174</v>
      </c>
      <c r="PV39" s="2" t="s">
        <v>162</v>
      </c>
      <c r="PW39" s="4">
        <v>223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679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680</v>
      </c>
      <c r="G40" s="2" t="s">
        <v>680</v>
      </c>
      <c r="H40" s="2" t="s">
        <v>680</v>
      </c>
      <c r="I40" s="2" t="s">
        <v>681</v>
      </c>
      <c r="J40" s="2" t="s">
        <v>592</v>
      </c>
      <c r="K40" s="2" t="s">
        <v>682</v>
      </c>
      <c r="L40" s="3">
        <v>150</v>
      </c>
      <c r="M40" s="3">
        <v>157.5</v>
      </c>
      <c r="N40" s="3">
        <v>299.99</v>
      </c>
      <c r="O40" s="2" t="s">
        <v>159</v>
      </c>
      <c r="P40" s="2" t="s">
        <v>279</v>
      </c>
      <c r="Q40" s="2" t="s">
        <v>161</v>
      </c>
      <c r="R40" s="2" t="s">
        <v>162</v>
      </c>
      <c r="S40" s="2" t="s">
        <v>683</v>
      </c>
      <c r="T40" s="2" t="s">
        <v>164</v>
      </c>
      <c r="U40" s="2" t="s">
        <v>165</v>
      </c>
      <c r="V40" s="2" t="s">
        <v>166</v>
      </c>
      <c r="W40" s="2" t="s">
        <v>684</v>
      </c>
      <c r="X40" s="2" t="s">
        <v>162</v>
      </c>
      <c r="Y40" s="2" t="s">
        <v>546</v>
      </c>
      <c r="Z40" s="4">
        <v>87</v>
      </c>
      <c r="AA40" s="4">
        <f>=ROUNDDOWN(43.5,0)</f>
      </c>
      <c r="AB40" s="5">
        <v>2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</v>
      </c>
      <c r="AQ40" s="8">
        <v>157.5</v>
      </c>
      <c r="AR40" s="4"/>
      <c r="AS40" s="8"/>
      <c r="AT40" s="7"/>
      <c r="AU40" s="7"/>
      <c r="AV40" s="4">
        <v>1</v>
      </c>
      <c r="AW40" s="8">
        <v>157.5</v>
      </c>
      <c r="AX40" s="4">
        <v>2</v>
      </c>
      <c r="AY40" s="8">
        <v>367.5</v>
      </c>
      <c r="AZ40" s="7">
        <v>-0.5</v>
      </c>
      <c r="BA40" s="7">
        <v>-0.5714</v>
      </c>
      <c r="BB40" s="7">
        <v>1</v>
      </c>
      <c r="BC40" s="4">
        <v>1</v>
      </c>
      <c r="BD40" s="8">
        <v>157.5</v>
      </c>
      <c r="BE40" s="4">
        <v>2</v>
      </c>
      <c r="BF40" s="8">
        <v>367.5</v>
      </c>
      <c r="BG40" s="7">
        <v>-0.5</v>
      </c>
      <c r="BH40" s="7">
        <v>-0.5714</v>
      </c>
      <c r="BI40" s="7">
        <v>1</v>
      </c>
      <c r="BJ40" s="4">
        <v>1</v>
      </c>
      <c r="BK40" s="8">
        <v>157.5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172</v>
      </c>
      <c r="BV40" s="2" t="s">
        <v>159</v>
      </c>
      <c r="BW40" s="2" t="s">
        <v>162</v>
      </c>
      <c r="BX40" s="2" t="s">
        <v>268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159</v>
      </c>
      <c r="CI40" s="2" t="s">
        <v>685</v>
      </c>
      <c r="CJ40" s="2" t="s">
        <v>686</v>
      </c>
      <c r="CK40" s="2" t="s">
        <v>174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159</v>
      </c>
      <c r="CU40" s="2" t="s">
        <v>687</v>
      </c>
      <c r="CV40" s="2" t="s">
        <v>688</v>
      </c>
      <c r="CW40" s="2" t="s">
        <v>174</v>
      </c>
      <c r="CX40" s="2" t="s">
        <v>162</v>
      </c>
      <c r="CY40" s="4">
        <v>1</v>
      </c>
      <c r="CZ40" s="8">
        <v>157.5</v>
      </c>
      <c r="DA40" s="4"/>
      <c r="DB40" s="8"/>
      <c r="DC40" s="7"/>
      <c r="DD40" s="7"/>
      <c r="DE40" s="2" t="s">
        <v>172</v>
      </c>
      <c r="DF40" s="2" t="s">
        <v>159</v>
      </c>
      <c r="DG40" s="2" t="s">
        <v>689</v>
      </c>
      <c r="DH40" s="2" t="s">
        <v>690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159</v>
      </c>
      <c r="DS40" s="2" t="s">
        <v>691</v>
      </c>
      <c r="DT40" s="2" t="s">
        <v>692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598</v>
      </c>
      <c r="EF40" s="2" t="s">
        <v>693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264</v>
      </c>
      <c r="EP40" s="2" t="s">
        <v>159</v>
      </c>
      <c r="EQ40" s="2" t="s">
        <v>162</v>
      </c>
      <c r="ER40" s="2" t="s">
        <v>162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193</v>
      </c>
      <c r="FB40" s="2" t="s">
        <v>159</v>
      </c>
      <c r="FC40" s="2" t="s">
        <v>162</v>
      </c>
      <c r="FD40" s="2" t="s">
        <v>162</v>
      </c>
      <c r="FE40" s="2" t="s">
        <v>174</v>
      </c>
      <c r="FF40" s="2" t="s">
        <v>378</v>
      </c>
      <c r="FG40" s="4"/>
      <c r="FH40" s="8"/>
      <c r="FI40" s="4"/>
      <c r="FJ40" s="8"/>
      <c r="FK40" s="7"/>
      <c r="FL40" s="7"/>
      <c r="FM40" s="2" t="s">
        <v>187</v>
      </c>
      <c r="FN40" s="2" t="s">
        <v>159</v>
      </c>
      <c r="FO40" s="2" t="s">
        <v>162</v>
      </c>
      <c r="FP40" s="2" t="s">
        <v>162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172</v>
      </c>
      <c r="FZ40" s="2" t="s">
        <v>159</v>
      </c>
      <c r="GA40" s="2" t="s">
        <v>694</v>
      </c>
      <c r="GB40" s="2" t="s">
        <v>162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187</v>
      </c>
      <c r="GL40" s="2" t="s">
        <v>159</v>
      </c>
      <c r="GM40" s="2" t="s">
        <v>162</v>
      </c>
      <c r="GN40" s="2" t="s">
        <v>162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196</v>
      </c>
      <c r="GX40" s="2" t="s">
        <v>159</v>
      </c>
      <c r="GY40" s="2" t="s">
        <v>162</v>
      </c>
      <c r="GZ40" s="2" t="s">
        <v>162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196</v>
      </c>
      <c r="HJ40" s="2" t="s">
        <v>159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187</v>
      </c>
      <c r="HV40" s="2" t="s">
        <v>159</v>
      </c>
      <c r="HW40" s="2" t="s">
        <v>162</v>
      </c>
      <c r="HX40" s="2" t="s">
        <v>162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162</v>
      </c>
      <c r="IH40" s="2" t="s">
        <v>162</v>
      </c>
      <c r="II40" s="2" t="s">
        <v>162</v>
      </c>
      <c r="IJ40" s="2" t="s">
        <v>162</v>
      </c>
      <c r="IK40" s="2" t="s">
        <v>162</v>
      </c>
      <c r="IL40" s="2" t="s">
        <v>162</v>
      </c>
      <c r="IM40" s="4"/>
      <c r="IN40" s="8"/>
      <c r="IO40" s="4"/>
      <c r="IP40" s="8"/>
      <c r="IQ40" s="7"/>
      <c r="IR40" s="7"/>
      <c r="IS40" s="2" t="s">
        <v>187</v>
      </c>
      <c r="IT40" s="2" t="s">
        <v>159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187</v>
      </c>
      <c r="JF40" s="2" t="s">
        <v>195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187</v>
      </c>
      <c r="JR40" s="2" t="s">
        <v>159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162</v>
      </c>
      <c r="KD40" s="2" t="s">
        <v>162</v>
      </c>
      <c r="KE40" s="2" t="s">
        <v>162</v>
      </c>
      <c r="KF40" s="2" t="s">
        <v>162</v>
      </c>
      <c r="KG40" s="2" t="s">
        <v>162</v>
      </c>
      <c r="KH40" s="2" t="s">
        <v>162</v>
      </c>
      <c r="KI40" s="4"/>
      <c r="KJ40" s="8"/>
      <c r="KK40" s="4"/>
      <c r="KL40" s="8"/>
      <c r="KM40" s="7"/>
      <c r="KN40" s="7"/>
      <c r="KO40" s="2" t="s">
        <v>172</v>
      </c>
      <c r="KP40" s="2" t="s">
        <v>159</v>
      </c>
      <c r="KQ40" s="2" t="s">
        <v>689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187</v>
      </c>
      <c r="LB40" s="2" t="s">
        <v>159</v>
      </c>
      <c r="LC40" s="2" t="s">
        <v>162</v>
      </c>
      <c r="LD40" s="2" t="s">
        <v>162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162</v>
      </c>
      <c r="LN40" s="2" t="s">
        <v>162</v>
      </c>
      <c r="LO40" s="2" t="s">
        <v>162</v>
      </c>
      <c r="LP40" s="2" t="s">
        <v>162</v>
      </c>
      <c r="LQ40" s="2" t="s">
        <v>162</v>
      </c>
      <c r="LR40" s="2" t="s">
        <v>162</v>
      </c>
      <c r="LS40" s="4"/>
      <c r="LT40" s="8"/>
      <c r="LU40" s="4"/>
      <c r="LV40" s="8"/>
      <c r="LW40" s="7"/>
      <c r="LX40" s="7"/>
      <c r="LY40" s="2" t="s">
        <v>196</v>
      </c>
      <c r="LZ40" s="2" t="s">
        <v>159</v>
      </c>
      <c r="MA40" s="2" t="s">
        <v>162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187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187</v>
      </c>
      <c r="MX40" s="2" t="s">
        <v>195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187</v>
      </c>
      <c r="NJ40" s="2" t="s">
        <v>159</v>
      </c>
      <c r="NK40" s="2" t="s">
        <v>162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172</v>
      </c>
      <c r="NV40" s="2" t="s">
        <v>159</v>
      </c>
      <c r="NW40" s="2" t="s">
        <v>695</v>
      </c>
      <c r="NX40" s="2" t="s">
        <v>162</v>
      </c>
      <c r="NY40" s="2" t="s">
        <v>174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193</v>
      </c>
      <c r="OT40" s="2" t="s">
        <v>159</v>
      </c>
      <c r="OU40" s="2" t="s">
        <v>162</v>
      </c>
      <c r="OV40" s="2" t="s">
        <v>162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187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193</v>
      </c>
      <c r="PR40" s="2" t="s">
        <v>195</v>
      </c>
      <c r="PS40" s="2" t="s">
        <v>162</v>
      </c>
      <c r="PT40" s="2" t="s">
        <v>162</v>
      </c>
      <c r="PU40" s="2" t="s">
        <v>174</v>
      </c>
      <c r="PV40" s="2" t="s">
        <v>162</v>
      </c>
      <c r="PW40" s="4">
        <v>87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696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680</v>
      </c>
      <c r="G41" s="2" t="s">
        <v>680</v>
      </c>
      <c r="H41" s="2" t="s">
        <v>680</v>
      </c>
      <c r="I41" s="2" t="s">
        <v>681</v>
      </c>
      <c r="J41" s="2" t="s">
        <v>600</v>
      </c>
      <c r="K41" s="2" t="s">
        <v>682</v>
      </c>
      <c r="L41" s="3">
        <v>175</v>
      </c>
      <c r="M41" s="3">
        <v>183.75</v>
      </c>
      <c r="N41" s="3">
        <v>349.99</v>
      </c>
      <c r="O41" s="2" t="s">
        <v>159</v>
      </c>
      <c r="P41" s="2" t="s">
        <v>279</v>
      </c>
      <c r="Q41" s="2" t="s">
        <v>161</v>
      </c>
      <c r="R41" s="2" t="s">
        <v>162</v>
      </c>
      <c r="S41" s="2" t="s">
        <v>683</v>
      </c>
      <c r="T41" s="2" t="s">
        <v>164</v>
      </c>
      <c r="U41" s="2" t="s">
        <v>203</v>
      </c>
      <c r="V41" s="2" t="s">
        <v>166</v>
      </c>
      <c r="W41" s="2" t="s">
        <v>684</v>
      </c>
      <c r="X41" s="2" t="s">
        <v>162</v>
      </c>
      <c r="Y41" s="2" t="s">
        <v>697</v>
      </c>
      <c r="Z41" s="4">
        <v>84</v>
      </c>
      <c r="AA41" s="4">
        <f>=ROUNDDOWN(28,0)</f>
      </c>
      <c r="AB41" s="5">
        <v>3</v>
      </c>
      <c r="AC41" s="2" t="s">
        <v>162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2</v>
      </c>
      <c r="AS41" s="8">
        <v>367.5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698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699</v>
      </c>
      <c r="CJ41" s="2" t="s">
        <v>700</v>
      </c>
      <c r="CK41" s="2" t="s">
        <v>174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159</v>
      </c>
      <c r="CU41" s="2" t="s">
        <v>687</v>
      </c>
      <c r="CV41" s="2" t="s">
        <v>701</v>
      </c>
      <c r="CW41" s="2" t="s">
        <v>174</v>
      </c>
      <c r="CX41" s="2" t="s">
        <v>162</v>
      </c>
      <c r="CY41" s="4"/>
      <c r="CZ41" s="8"/>
      <c r="DA41" s="4">
        <v>2</v>
      </c>
      <c r="DB41" s="8">
        <v>367.5</v>
      </c>
      <c r="DC41" s="7">
        <v>-1</v>
      </c>
      <c r="DD41" s="7">
        <v>-1</v>
      </c>
      <c r="DE41" s="2" t="s">
        <v>172</v>
      </c>
      <c r="DF41" s="2" t="s">
        <v>159</v>
      </c>
      <c r="DG41" s="2" t="s">
        <v>702</v>
      </c>
      <c r="DH41" s="2" t="s">
        <v>703</v>
      </c>
      <c r="DI41" s="2" t="s">
        <v>174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159</v>
      </c>
      <c r="DS41" s="2" t="s">
        <v>691</v>
      </c>
      <c r="DT41" s="2" t="s">
        <v>704</v>
      </c>
      <c r="DU41" s="2" t="s">
        <v>174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598</v>
      </c>
      <c r="EF41" s="2" t="s">
        <v>705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264</v>
      </c>
      <c r="EP41" s="2" t="s">
        <v>159</v>
      </c>
      <c r="EQ41" s="2" t="s">
        <v>162</v>
      </c>
      <c r="ER41" s="2" t="s">
        <v>162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193</v>
      </c>
      <c r="FB41" s="2" t="s">
        <v>159</v>
      </c>
      <c r="FC41" s="2" t="s">
        <v>162</v>
      </c>
      <c r="FD41" s="2" t="s">
        <v>162</v>
      </c>
      <c r="FE41" s="2" t="s">
        <v>174</v>
      </c>
      <c r="FF41" s="2" t="s">
        <v>378</v>
      </c>
      <c r="FG41" s="4"/>
      <c r="FH41" s="8"/>
      <c r="FI41" s="4"/>
      <c r="FJ41" s="8"/>
      <c r="FK41" s="7"/>
      <c r="FL41" s="7"/>
      <c r="FM41" s="2" t="s">
        <v>187</v>
      </c>
      <c r="FN41" s="2" t="s">
        <v>159</v>
      </c>
      <c r="FO41" s="2" t="s">
        <v>162</v>
      </c>
      <c r="FP41" s="2" t="s">
        <v>162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172</v>
      </c>
      <c r="FZ41" s="2" t="s">
        <v>159</v>
      </c>
      <c r="GA41" s="2" t="s">
        <v>694</v>
      </c>
      <c r="GB41" s="2" t="s">
        <v>162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187</v>
      </c>
      <c r="GL41" s="2" t="s">
        <v>159</v>
      </c>
      <c r="GM41" s="2" t="s">
        <v>162</v>
      </c>
      <c r="GN41" s="2" t="s">
        <v>162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196</v>
      </c>
      <c r="GX41" s="2" t="s">
        <v>159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196</v>
      </c>
      <c r="HJ41" s="2" t="s">
        <v>159</v>
      </c>
      <c r="HK41" s="2" t="s">
        <v>162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187</v>
      </c>
      <c r="HV41" s="2" t="s">
        <v>159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187</v>
      </c>
      <c r="IT41" s="2" t="s">
        <v>159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187</v>
      </c>
      <c r="JF41" s="2" t="s">
        <v>195</v>
      </c>
      <c r="JG41" s="2" t="s">
        <v>162</v>
      </c>
      <c r="JH41" s="2" t="s">
        <v>162</v>
      </c>
      <c r="JI41" s="2" t="s">
        <v>174</v>
      </c>
      <c r="JJ41" s="2" t="s">
        <v>162</v>
      </c>
      <c r="JK41" s="4"/>
      <c r="JL41" s="8"/>
      <c r="JM41" s="4"/>
      <c r="JN41" s="8"/>
      <c r="JO41" s="7"/>
      <c r="JP41" s="7"/>
      <c r="JQ41" s="2" t="s">
        <v>187</v>
      </c>
      <c r="JR41" s="2" t="s">
        <v>159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172</v>
      </c>
      <c r="KP41" s="2" t="s">
        <v>159</v>
      </c>
      <c r="KQ41" s="2" t="s">
        <v>690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187</v>
      </c>
      <c r="LB41" s="2" t="s">
        <v>159</v>
      </c>
      <c r="LC41" s="2" t="s">
        <v>162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162</v>
      </c>
      <c r="LN41" s="2" t="s">
        <v>162</v>
      </c>
      <c r="LO41" s="2" t="s">
        <v>162</v>
      </c>
      <c r="LP41" s="2" t="s">
        <v>162</v>
      </c>
      <c r="LQ41" s="2" t="s">
        <v>162</v>
      </c>
      <c r="LR41" s="2" t="s">
        <v>162</v>
      </c>
      <c r="LS41" s="4"/>
      <c r="LT41" s="8"/>
      <c r="LU41" s="4"/>
      <c r="LV41" s="8"/>
      <c r="LW41" s="7"/>
      <c r="LX41" s="7"/>
      <c r="LY41" s="2" t="s">
        <v>196</v>
      </c>
      <c r="LZ41" s="2" t="s">
        <v>159</v>
      </c>
      <c r="MA41" s="2" t="s">
        <v>162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187</v>
      </c>
      <c r="ML41" s="2" t="s">
        <v>159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187</v>
      </c>
      <c r="MX41" s="2" t="s">
        <v>195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187</v>
      </c>
      <c r="NJ41" s="2" t="s">
        <v>159</v>
      </c>
      <c r="NK41" s="2" t="s">
        <v>162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172</v>
      </c>
      <c r="NV41" s="2" t="s">
        <v>159</v>
      </c>
      <c r="NW41" s="2" t="s">
        <v>695</v>
      </c>
      <c r="NX41" s="2" t="s">
        <v>162</v>
      </c>
      <c r="NY41" s="2" t="s">
        <v>174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193</v>
      </c>
      <c r="OT41" s="2" t="s">
        <v>159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187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193</v>
      </c>
      <c r="PR41" s="2" t="s">
        <v>195</v>
      </c>
      <c r="PS41" s="2" t="s">
        <v>162</v>
      </c>
      <c r="PT41" s="2" t="s">
        <v>162</v>
      </c>
      <c r="PU41" s="2" t="s">
        <v>174</v>
      </c>
      <c r="PV41" s="2" t="s">
        <v>162</v>
      </c>
      <c r="PW41" s="4">
        <v>84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706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592</v>
      </c>
      <c r="K42" s="2" t="s">
        <v>709</v>
      </c>
      <c r="L42" s="3">
        <v>126</v>
      </c>
      <c r="M42" s="3">
        <v>132.3</v>
      </c>
      <c r="N42" s="3">
        <v>299.99</v>
      </c>
      <c r="O42" s="2" t="s">
        <v>710</v>
      </c>
      <c r="P42" s="2" t="s">
        <v>711</v>
      </c>
      <c r="Q42" s="2" t="s">
        <v>161</v>
      </c>
      <c r="R42" s="2" t="s">
        <v>162</v>
      </c>
      <c r="S42" s="2" t="s">
        <v>712</v>
      </c>
      <c r="T42" s="2" t="s">
        <v>526</v>
      </c>
      <c r="U42" s="2" t="s">
        <v>165</v>
      </c>
      <c r="V42" s="2" t="s">
        <v>166</v>
      </c>
      <c r="W42" s="2" t="s">
        <v>409</v>
      </c>
      <c r="X42" s="2" t="s">
        <v>162</v>
      </c>
      <c r="Y42" s="2" t="s">
        <v>713</v>
      </c>
      <c r="Z42" s="4"/>
      <c r="AA42" s="4">
        <f>=ROUNDDOWN({0},0)</f>
      </c>
      <c r="AB42" s="5">
        <v>4</v>
      </c>
      <c r="AC42" s="2" t="s">
        <v>162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6</v>
      </c>
      <c r="AS42" s="8">
        <v>865.68</v>
      </c>
      <c r="AT42" s="7">
        <v>-1</v>
      </c>
      <c r="AU42" s="7">
        <v>-1</v>
      </c>
      <c r="AV42" s="4"/>
      <c r="AW42" s="8"/>
      <c r="AX42" s="4">
        <v>6</v>
      </c>
      <c r="AY42" s="8">
        <v>865.68</v>
      </c>
      <c r="AZ42" s="7">
        <v>-1</v>
      </c>
      <c r="BA42" s="7">
        <v>-1</v>
      </c>
      <c r="BB42" s="7"/>
      <c r="BC42" s="4"/>
      <c r="BD42" s="8"/>
      <c r="BE42" s="4">
        <v>6</v>
      </c>
      <c r="BF42" s="8">
        <v>865.68</v>
      </c>
      <c r="BG42" s="7">
        <v>-1</v>
      </c>
      <c r="BH42" s="7">
        <v>-1</v>
      </c>
      <c r="BI42" s="7"/>
      <c r="BJ42" s="4"/>
      <c r="BK42" s="8"/>
      <c r="BL42" s="2" t="s">
        <v>714</v>
      </c>
      <c r="BM42" s="7"/>
      <c r="BN42" s="7"/>
      <c r="BO42" s="4"/>
      <c r="BP42" s="8"/>
      <c r="BQ42" s="4"/>
      <c r="BR42" s="8"/>
      <c r="BS42" s="7"/>
      <c r="BT42" s="7"/>
      <c r="BU42" s="2" t="s">
        <v>196</v>
      </c>
      <c r="BV42" s="2" t="s">
        <v>195</v>
      </c>
      <c r="BW42" s="2" t="s">
        <v>162</v>
      </c>
      <c r="BX42" s="2" t="s">
        <v>162</v>
      </c>
      <c r="BY42" s="2" t="s">
        <v>174</v>
      </c>
      <c r="BZ42" s="2" t="s">
        <v>162</v>
      </c>
      <c r="CA42" s="4"/>
      <c r="CB42" s="8"/>
      <c r="CC42" s="4">
        <v>2</v>
      </c>
      <c r="CD42" s="8">
        <v>264.6</v>
      </c>
      <c r="CE42" s="7">
        <v>-1</v>
      </c>
      <c r="CF42" s="7">
        <v>-1</v>
      </c>
      <c r="CG42" s="2" t="s">
        <v>172</v>
      </c>
      <c r="CH42" s="2" t="s">
        <v>195</v>
      </c>
      <c r="CI42" s="2" t="s">
        <v>715</v>
      </c>
      <c r="CJ42" s="2" t="s">
        <v>716</v>
      </c>
      <c r="CK42" s="2" t="s">
        <v>174</v>
      </c>
      <c r="CL42" s="2" t="s">
        <v>162</v>
      </c>
      <c r="CM42" s="4"/>
      <c r="CN42" s="8"/>
      <c r="CO42" s="4">
        <v>2</v>
      </c>
      <c r="CP42" s="8">
        <v>285.76</v>
      </c>
      <c r="CQ42" s="7">
        <v>-1</v>
      </c>
      <c r="CR42" s="7">
        <v>-1</v>
      </c>
      <c r="CS42" s="2" t="s">
        <v>172</v>
      </c>
      <c r="CT42" s="2" t="s">
        <v>195</v>
      </c>
      <c r="CU42" s="2" t="s">
        <v>216</v>
      </c>
      <c r="CV42" s="2" t="s">
        <v>470</v>
      </c>
      <c r="CW42" s="2" t="s">
        <v>174</v>
      </c>
      <c r="CX42" s="2" t="s">
        <v>162</v>
      </c>
      <c r="CY42" s="4"/>
      <c r="CZ42" s="8"/>
      <c r="DA42" s="4">
        <v>1</v>
      </c>
      <c r="DB42" s="8">
        <v>176.4</v>
      </c>
      <c r="DC42" s="7">
        <v>-1</v>
      </c>
      <c r="DD42" s="7">
        <v>-1</v>
      </c>
      <c r="DE42" s="2" t="s">
        <v>172</v>
      </c>
      <c r="DF42" s="2" t="s">
        <v>195</v>
      </c>
      <c r="DG42" s="2" t="s">
        <v>713</v>
      </c>
      <c r="DH42" s="2" t="s">
        <v>220</v>
      </c>
      <c r="DI42" s="2" t="s">
        <v>174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195</v>
      </c>
      <c r="DS42" s="2" t="s">
        <v>223</v>
      </c>
      <c r="DT42" s="2" t="s">
        <v>717</v>
      </c>
      <c r="DU42" s="2" t="s">
        <v>174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195</v>
      </c>
      <c r="EE42" s="2" t="s">
        <v>225</v>
      </c>
      <c r="EF42" s="2" t="s">
        <v>718</v>
      </c>
      <c r="EG42" s="2" t="s">
        <v>174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195</v>
      </c>
      <c r="EQ42" s="2" t="s">
        <v>719</v>
      </c>
      <c r="ER42" s="2" t="s">
        <v>603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193</v>
      </c>
      <c r="FB42" s="2" t="s">
        <v>195</v>
      </c>
      <c r="FC42" s="2" t="s">
        <v>162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187</v>
      </c>
      <c r="FN42" s="2" t="s">
        <v>195</v>
      </c>
      <c r="FO42" s="2" t="s">
        <v>162</v>
      </c>
      <c r="FP42" s="2" t="s">
        <v>162</v>
      </c>
      <c r="FQ42" s="2" t="s">
        <v>174</v>
      </c>
      <c r="FR42" s="2" t="s">
        <v>162</v>
      </c>
      <c r="FS42" s="4"/>
      <c r="FT42" s="8"/>
      <c r="FU42" s="4">
        <v>1</v>
      </c>
      <c r="FV42" s="8">
        <v>138.92</v>
      </c>
      <c r="FW42" s="7">
        <v>-1</v>
      </c>
      <c r="FX42" s="7">
        <v>-1</v>
      </c>
      <c r="FY42" s="2" t="s">
        <v>172</v>
      </c>
      <c r="FZ42" s="2" t="s">
        <v>195</v>
      </c>
      <c r="GA42" s="2" t="s">
        <v>231</v>
      </c>
      <c r="GB42" s="2" t="s">
        <v>720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187</v>
      </c>
      <c r="GL42" s="2" t="s">
        <v>195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196</v>
      </c>
      <c r="GX42" s="2" t="s">
        <v>195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172</v>
      </c>
      <c r="HJ42" s="2" t="s">
        <v>195</v>
      </c>
      <c r="HK42" s="2" t="s">
        <v>721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172</v>
      </c>
      <c r="HV42" s="2" t="s">
        <v>195</v>
      </c>
      <c r="HW42" s="2" t="s">
        <v>234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187</v>
      </c>
      <c r="IT42" s="2" t="s">
        <v>195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187</v>
      </c>
      <c r="JF42" s="2" t="s">
        <v>195</v>
      </c>
      <c r="JG42" s="2" t="s">
        <v>162</v>
      </c>
      <c r="JH42" s="2" t="s">
        <v>162</v>
      </c>
      <c r="JI42" s="2" t="s">
        <v>174</v>
      </c>
      <c r="JJ42" s="2" t="s">
        <v>162</v>
      </c>
      <c r="JK42" s="4"/>
      <c r="JL42" s="8"/>
      <c r="JM42" s="4"/>
      <c r="JN42" s="8"/>
      <c r="JO42" s="7"/>
      <c r="JP42" s="7"/>
      <c r="JQ42" s="2" t="s">
        <v>187</v>
      </c>
      <c r="JR42" s="2" t="s">
        <v>195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172</v>
      </c>
      <c r="KP42" s="2" t="s">
        <v>195</v>
      </c>
      <c r="KQ42" s="2" t="s">
        <v>713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187</v>
      </c>
      <c r="LB42" s="2" t="s">
        <v>195</v>
      </c>
      <c r="LC42" s="2" t="s">
        <v>162</v>
      </c>
      <c r="LD42" s="2" t="s">
        <v>162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196</v>
      </c>
      <c r="LZ42" s="2" t="s">
        <v>195</v>
      </c>
      <c r="MA42" s="2" t="s">
        <v>162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187</v>
      </c>
      <c r="ML42" s="2" t="s">
        <v>195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172</v>
      </c>
      <c r="MX42" s="2" t="s">
        <v>195</v>
      </c>
      <c r="MY42" s="2" t="s">
        <v>236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187</v>
      </c>
      <c r="NJ42" s="2" t="s">
        <v>195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187</v>
      </c>
      <c r="NV42" s="2" t="s">
        <v>195</v>
      </c>
      <c r="NW42" s="2" t="s">
        <v>162</v>
      </c>
      <c r="NX42" s="2" t="s">
        <v>162</v>
      </c>
      <c r="NY42" s="2" t="s">
        <v>174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193</v>
      </c>
      <c r="OT42" s="2" t="s">
        <v>195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187</v>
      </c>
      <c r="PF42" s="2" t="s">
        <v>195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196</v>
      </c>
      <c r="PR42" s="2" t="s">
        <v>195</v>
      </c>
      <c r="PS42" s="2" t="s">
        <v>162</v>
      </c>
      <c r="PT42" s="2" t="s">
        <v>162</v>
      </c>
      <c r="PU42" s="2" t="s">
        <v>174</v>
      </c>
      <c r="PV42" s="2" t="s">
        <v>162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722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202</v>
      </c>
      <c r="K43" s="2" t="s">
        <v>214</v>
      </c>
      <c r="L43" s="3">
        <v>216</v>
      </c>
      <c r="M43" s="3">
        <v>226.8</v>
      </c>
      <c r="N43" s="3">
        <v>479.99</v>
      </c>
      <c r="O43" s="2" t="s">
        <v>725</v>
      </c>
      <c r="P43" s="2" t="s">
        <v>711</v>
      </c>
      <c r="Q43" s="2" t="s">
        <v>161</v>
      </c>
      <c r="R43" s="2" t="s">
        <v>162</v>
      </c>
      <c r="S43" s="2" t="s">
        <v>726</v>
      </c>
      <c r="T43" s="2" t="s">
        <v>162</v>
      </c>
      <c r="U43" s="2" t="s">
        <v>203</v>
      </c>
      <c r="V43" s="2" t="s">
        <v>727</v>
      </c>
      <c r="W43" s="2" t="s">
        <v>728</v>
      </c>
      <c r="X43" s="2" t="s">
        <v>729</v>
      </c>
      <c r="Y43" s="2" t="s">
        <v>730</v>
      </c>
      <c r="Z43" s="4"/>
      <c r="AA43" s="4">
        <f>=ROUNDDOWN({0},0)</f>
      </c>
      <c r="AB43" s="5">
        <v>0.5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197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172</v>
      </c>
      <c r="CH43" s="2" t="s">
        <v>159</v>
      </c>
      <c r="CI43" s="2" t="s">
        <v>477</v>
      </c>
      <c r="CJ43" s="2" t="s">
        <v>731</v>
      </c>
      <c r="CK43" s="2" t="s">
        <v>378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159</v>
      </c>
      <c r="CU43" s="2" t="s">
        <v>434</v>
      </c>
      <c r="CV43" s="2" t="s">
        <v>732</v>
      </c>
      <c r="CW43" s="2" t="s">
        <v>174</v>
      </c>
      <c r="CX43" s="2" t="s">
        <v>162</v>
      </c>
      <c r="CY43" s="4"/>
      <c r="CZ43" s="8"/>
      <c r="DA43" s="4"/>
      <c r="DB43" s="8"/>
      <c r="DC43" s="7"/>
      <c r="DD43" s="7"/>
      <c r="DE43" s="2" t="s">
        <v>172</v>
      </c>
      <c r="DF43" s="2" t="s">
        <v>159</v>
      </c>
      <c r="DG43" s="2" t="s">
        <v>730</v>
      </c>
      <c r="DH43" s="2" t="s">
        <v>733</v>
      </c>
      <c r="DI43" s="2" t="s">
        <v>174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195</v>
      </c>
      <c r="DS43" s="2" t="s">
        <v>734</v>
      </c>
      <c r="DT43" s="2" t="s">
        <v>735</v>
      </c>
      <c r="DU43" s="2" t="s">
        <v>378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159</v>
      </c>
      <c r="EE43" s="2" t="s">
        <v>730</v>
      </c>
      <c r="EF43" s="2" t="s">
        <v>736</v>
      </c>
      <c r="EG43" s="2" t="s">
        <v>174</v>
      </c>
      <c r="EH43" s="2" t="s">
        <v>162</v>
      </c>
      <c r="EI43" s="4"/>
      <c r="EJ43" s="8"/>
      <c r="EK43" s="4"/>
      <c r="EL43" s="8"/>
      <c r="EM43" s="7"/>
      <c r="EN43" s="7"/>
      <c r="EO43" s="2" t="s">
        <v>172</v>
      </c>
      <c r="EP43" s="2" t="s">
        <v>159</v>
      </c>
      <c r="EQ43" s="2" t="s">
        <v>737</v>
      </c>
      <c r="ER43" s="2" t="s">
        <v>738</v>
      </c>
      <c r="ES43" s="2" t="s">
        <v>174</v>
      </c>
      <c r="ET43" s="2" t="s">
        <v>162</v>
      </c>
      <c r="EU43" s="4"/>
      <c r="EV43" s="8"/>
      <c r="EW43" s="4"/>
      <c r="EX43" s="8"/>
      <c r="EY43" s="7"/>
      <c r="EZ43" s="7"/>
      <c r="FA43" s="2" t="s">
        <v>193</v>
      </c>
      <c r="FB43" s="2" t="s">
        <v>159</v>
      </c>
      <c r="FC43" s="2" t="s">
        <v>162</v>
      </c>
      <c r="FD43" s="2" t="s">
        <v>162</v>
      </c>
      <c r="FE43" s="2" t="s">
        <v>174</v>
      </c>
      <c r="FF43" s="2" t="s">
        <v>378</v>
      </c>
      <c r="FG43" s="4"/>
      <c r="FH43" s="8"/>
      <c r="FI43" s="4"/>
      <c r="FJ43" s="8"/>
      <c r="FK43" s="7"/>
      <c r="FL43" s="7"/>
      <c r="FM43" s="2" t="s">
        <v>187</v>
      </c>
      <c r="FN43" s="2" t="s">
        <v>159</v>
      </c>
      <c r="FO43" s="2" t="s">
        <v>162</v>
      </c>
      <c r="FP43" s="2" t="s">
        <v>162</v>
      </c>
      <c r="FQ43" s="2" t="s">
        <v>174</v>
      </c>
      <c r="FR43" s="2" t="s">
        <v>162</v>
      </c>
      <c r="FS43" s="4"/>
      <c r="FT43" s="8"/>
      <c r="FU43" s="4"/>
      <c r="FV43" s="8"/>
      <c r="FW43" s="7"/>
      <c r="FX43" s="7"/>
      <c r="FY43" s="2" t="s">
        <v>187</v>
      </c>
      <c r="FZ43" s="2" t="s">
        <v>159</v>
      </c>
      <c r="GA43" s="2" t="s">
        <v>162</v>
      </c>
      <c r="GB43" s="2" t="s">
        <v>162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187</v>
      </c>
      <c r="GL43" s="2" t="s">
        <v>159</v>
      </c>
      <c r="GM43" s="2" t="s">
        <v>162</v>
      </c>
      <c r="GN43" s="2" t="s">
        <v>162</v>
      </c>
      <c r="GO43" s="2" t="s">
        <v>174</v>
      </c>
      <c r="GP43" s="2" t="s">
        <v>162</v>
      </c>
      <c r="GQ43" s="4"/>
      <c r="GR43" s="8"/>
      <c r="GS43" s="4"/>
      <c r="GT43" s="8"/>
      <c r="GU43" s="7"/>
      <c r="GV43" s="7"/>
      <c r="GW43" s="2" t="s">
        <v>187</v>
      </c>
      <c r="GX43" s="2" t="s">
        <v>159</v>
      </c>
      <c r="GY43" s="2" t="s">
        <v>162</v>
      </c>
      <c r="GZ43" s="2" t="s">
        <v>162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172</v>
      </c>
      <c r="HJ43" s="2" t="s">
        <v>159</v>
      </c>
      <c r="HK43" s="2" t="s">
        <v>739</v>
      </c>
      <c r="HL43" s="2" t="s">
        <v>162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187</v>
      </c>
      <c r="HV43" s="2" t="s">
        <v>159</v>
      </c>
      <c r="HW43" s="2" t="s">
        <v>162</v>
      </c>
      <c r="HX43" s="2" t="s">
        <v>162</v>
      </c>
      <c r="HY43" s="2" t="s">
        <v>174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187</v>
      </c>
      <c r="IT43" s="2" t="s">
        <v>159</v>
      </c>
      <c r="IU43" s="2" t="s">
        <v>162</v>
      </c>
      <c r="IV43" s="2" t="s">
        <v>162</v>
      </c>
      <c r="IW43" s="2" t="s">
        <v>174</v>
      </c>
      <c r="IX43" s="2" t="s">
        <v>162</v>
      </c>
      <c r="IY43" s="4"/>
      <c r="IZ43" s="8"/>
      <c r="JA43" s="4"/>
      <c r="JB43" s="8"/>
      <c r="JC43" s="7"/>
      <c r="JD43" s="7"/>
      <c r="JE43" s="2" t="s">
        <v>187</v>
      </c>
      <c r="JF43" s="2" t="s">
        <v>195</v>
      </c>
      <c r="JG43" s="2" t="s">
        <v>162</v>
      </c>
      <c r="JH43" s="2" t="s">
        <v>162</v>
      </c>
      <c r="JI43" s="2" t="s">
        <v>174</v>
      </c>
      <c r="JJ43" s="2" t="s">
        <v>162</v>
      </c>
      <c r="JK43" s="4"/>
      <c r="JL43" s="8"/>
      <c r="JM43" s="4"/>
      <c r="JN43" s="8"/>
      <c r="JO43" s="7"/>
      <c r="JP43" s="7"/>
      <c r="JQ43" s="2" t="s">
        <v>187</v>
      </c>
      <c r="JR43" s="2" t="s">
        <v>159</v>
      </c>
      <c r="JS43" s="2" t="s">
        <v>162</v>
      </c>
      <c r="JT43" s="2" t="s">
        <v>162</v>
      </c>
      <c r="JU43" s="2" t="s">
        <v>174</v>
      </c>
      <c r="JV43" s="2" t="s">
        <v>162</v>
      </c>
      <c r="JW43" s="4"/>
      <c r="JX43" s="8"/>
      <c r="JY43" s="4"/>
      <c r="JZ43" s="8"/>
      <c r="KA43" s="7"/>
      <c r="KB43" s="7"/>
      <c r="KC43" s="2" t="s">
        <v>193</v>
      </c>
      <c r="KD43" s="2" t="s">
        <v>159</v>
      </c>
      <c r="KE43" s="2" t="s">
        <v>162</v>
      </c>
      <c r="KF43" s="2" t="s">
        <v>162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172</v>
      </c>
      <c r="KP43" s="2" t="s">
        <v>159</v>
      </c>
      <c r="KQ43" s="2" t="s">
        <v>730</v>
      </c>
      <c r="KR43" s="2" t="s">
        <v>162</v>
      </c>
      <c r="KS43" s="2" t="s">
        <v>174</v>
      </c>
      <c r="KT43" s="2" t="s">
        <v>162</v>
      </c>
      <c r="KU43" s="4"/>
      <c r="KV43" s="8"/>
      <c r="KW43" s="4"/>
      <c r="KX43" s="8"/>
      <c r="KY43" s="7"/>
      <c r="KZ43" s="7"/>
      <c r="LA43" s="2" t="s">
        <v>187</v>
      </c>
      <c r="LB43" s="2" t="s">
        <v>159</v>
      </c>
      <c r="LC43" s="2" t="s">
        <v>162</v>
      </c>
      <c r="LD43" s="2" t="s">
        <v>162</v>
      </c>
      <c r="LE43" s="2" t="s">
        <v>174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196</v>
      </c>
      <c r="LZ43" s="2" t="s">
        <v>159</v>
      </c>
      <c r="MA43" s="2" t="s">
        <v>162</v>
      </c>
      <c r="MB43" s="2" t="s">
        <v>162</v>
      </c>
      <c r="MC43" s="2" t="s">
        <v>174</v>
      </c>
      <c r="MD43" s="2" t="s">
        <v>162</v>
      </c>
      <c r="ME43" s="4"/>
      <c r="MF43" s="8"/>
      <c r="MG43" s="4"/>
      <c r="MH43" s="8"/>
      <c r="MI43" s="7"/>
      <c r="MJ43" s="7"/>
      <c r="MK43" s="2" t="s">
        <v>187</v>
      </c>
      <c r="ML43" s="2" t="s">
        <v>159</v>
      </c>
      <c r="MM43" s="2" t="s">
        <v>162</v>
      </c>
      <c r="MN43" s="2" t="s">
        <v>162</v>
      </c>
      <c r="MO43" s="2" t="s">
        <v>174</v>
      </c>
      <c r="MP43" s="2" t="s">
        <v>162</v>
      </c>
      <c r="MQ43" s="4"/>
      <c r="MR43" s="8"/>
      <c r="MS43" s="4"/>
      <c r="MT43" s="8"/>
      <c r="MU43" s="7"/>
      <c r="MV43" s="7"/>
      <c r="MW43" s="2" t="s">
        <v>187</v>
      </c>
      <c r="MX43" s="2" t="s">
        <v>195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187</v>
      </c>
      <c r="NJ43" s="2" t="s">
        <v>159</v>
      </c>
      <c r="NK43" s="2" t="s">
        <v>162</v>
      </c>
      <c r="NL43" s="2" t="s">
        <v>162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187</v>
      </c>
      <c r="NV43" s="2" t="s">
        <v>159</v>
      </c>
      <c r="NW43" s="2" t="s">
        <v>162</v>
      </c>
      <c r="NX43" s="2" t="s">
        <v>162</v>
      </c>
      <c r="NY43" s="2" t="s">
        <v>174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193</v>
      </c>
      <c r="OT43" s="2" t="s">
        <v>159</v>
      </c>
      <c r="OU43" s="2" t="s">
        <v>162</v>
      </c>
      <c r="OV43" s="2" t="s">
        <v>162</v>
      </c>
      <c r="OW43" s="2" t="s">
        <v>174</v>
      </c>
      <c r="OX43" s="2" t="s">
        <v>162</v>
      </c>
      <c r="OY43" s="4"/>
      <c r="OZ43" s="8"/>
      <c r="PA43" s="4"/>
      <c r="PB43" s="8"/>
      <c r="PC43" s="7"/>
      <c r="PD43" s="7"/>
      <c r="PE43" s="2" t="s">
        <v>187</v>
      </c>
      <c r="PF43" s="2" t="s">
        <v>159</v>
      </c>
      <c r="PG43" s="2" t="s">
        <v>162</v>
      </c>
      <c r="PH43" s="2" t="s">
        <v>162</v>
      </c>
      <c r="PI43" s="2" t="s">
        <v>174</v>
      </c>
      <c r="PJ43" s="2" t="s">
        <v>162</v>
      </c>
      <c r="PK43" s="4"/>
      <c r="PL43" s="8"/>
      <c r="PM43" s="4"/>
      <c r="PN43" s="8"/>
      <c r="PO43" s="7"/>
      <c r="PP43" s="7"/>
      <c r="PQ43" s="2" t="s">
        <v>172</v>
      </c>
      <c r="PR43" s="2" t="s">
        <v>195</v>
      </c>
      <c r="PS43" s="2" t="s">
        <v>740</v>
      </c>
      <c r="PT43" s="2" t="s">
        <v>162</v>
      </c>
      <c r="PU43" s="2" t="s">
        <v>174</v>
      </c>
      <c r="PV43" s="2" t="s">
        <v>162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741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742</v>
      </c>
      <c r="G44" s="2" t="s">
        <v>742</v>
      </c>
      <c r="H44" s="2" t="s">
        <v>742</v>
      </c>
      <c r="I44" s="2" t="s">
        <v>743</v>
      </c>
      <c r="J44" s="2" t="s">
        <v>157</v>
      </c>
      <c r="K44" s="2" t="s">
        <v>744</v>
      </c>
      <c r="L44" s="3">
        <v>150</v>
      </c>
      <c r="M44" s="3">
        <v>157.5</v>
      </c>
      <c r="N44" s="3">
        <v>299.99</v>
      </c>
      <c r="O44" s="2" t="s">
        <v>159</v>
      </c>
      <c r="P44" s="2" t="s">
        <v>279</v>
      </c>
      <c r="Q44" s="2" t="s">
        <v>161</v>
      </c>
      <c r="R44" s="2" t="s">
        <v>162</v>
      </c>
      <c r="S44" s="2" t="s">
        <v>162</v>
      </c>
      <c r="T44" s="2" t="s">
        <v>745</v>
      </c>
      <c r="U44" s="2" t="s">
        <v>165</v>
      </c>
      <c r="V44" s="2" t="s">
        <v>608</v>
      </c>
      <c r="W44" s="2" t="s">
        <v>162</v>
      </c>
      <c r="X44" s="2" t="s">
        <v>162</v>
      </c>
      <c r="Y44" s="2" t="s">
        <v>162</v>
      </c>
      <c r="Z44" s="4"/>
      <c r="AA44" s="4">
        <f>=ROUNDDOWN({0},0)</f>
      </c>
      <c r="AB44" s="5"/>
      <c r="AC44" s="2" t="s">
        <v>746</v>
      </c>
      <c r="AD44" s="4">
        <v>60</v>
      </c>
      <c r="AE44" s="4">
        <v>120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281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187</v>
      </c>
      <c r="CH44" s="2" t="s">
        <v>159</v>
      </c>
      <c r="CI44" s="2" t="s">
        <v>162</v>
      </c>
      <c r="CJ44" s="2" t="s">
        <v>162</v>
      </c>
      <c r="CK44" s="2" t="s">
        <v>174</v>
      </c>
      <c r="CL44" s="2" t="s">
        <v>162</v>
      </c>
      <c r="CM44" s="4"/>
      <c r="CN44" s="8"/>
      <c r="CO44" s="4"/>
      <c r="CP44" s="8"/>
      <c r="CQ44" s="7"/>
      <c r="CR44" s="7"/>
      <c r="CS44" s="2" t="s">
        <v>187</v>
      </c>
      <c r="CT44" s="2" t="s">
        <v>159</v>
      </c>
      <c r="CU44" s="2" t="s">
        <v>162</v>
      </c>
      <c r="CV44" s="2" t="s">
        <v>162</v>
      </c>
      <c r="CW44" s="2" t="s">
        <v>174</v>
      </c>
      <c r="CX44" s="2" t="s">
        <v>162</v>
      </c>
      <c r="CY44" s="4"/>
      <c r="CZ44" s="8"/>
      <c r="DA44" s="4"/>
      <c r="DB44" s="8"/>
      <c r="DC44" s="7"/>
      <c r="DD44" s="7"/>
      <c r="DE44" s="2" t="s">
        <v>172</v>
      </c>
      <c r="DF44" s="2" t="s">
        <v>159</v>
      </c>
      <c r="DG44" s="2" t="s">
        <v>162</v>
      </c>
      <c r="DH44" s="2" t="s">
        <v>162</v>
      </c>
      <c r="DI44" s="2" t="s">
        <v>174</v>
      </c>
      <c r="DJ44" s="2" t="s">
        <v>162</v>
      </c>
      <c r="DK44" s="4"/>
      <c r="DL44" s="8"/>
      <c r="DM44" s="4"/>
      <c r="DN44" s="8"/>
      <c r="DO44" s="7"/>
      <c r="DP44" s="7"/>
      <c r="DQ44" s="2" t="s">
        <v>281</v>
      </c>
      <c r="DR44" s="2" t="s">
        <v>159</v>
      </c>
      <c r="DS44" s="2" t="s">
        <v>162</v>
      </c>
      <c r="DT44" s="2" t="s">
        <v>162</v>
      </c>
      <c r="DU44" s="2" t="s">
        <v>174</v>
      </c>
      <c r="DV44" s="2" t="s">
        <v>162</v>
      </c>
      <c r="DW44" s="4"/>
      <c r="DX44" s="8"/>
      <c r="DY44" s="4"/>
      <c r="DZ44" s="8"/>
      <c r="EA44" s="7"/>
      <c r="EB44" s="7"/>
      <c r="EC44" s="2" t="s">
        <v>281</v>
      </c>
      <c r="ED44" s="2" t="s">
        <v>159</v>
      </c>
      <c r="EE44" s="2" t="s">
        <v>162</v>
      </c>
      <c r="EF44" s="2" t="s">
        <v>162</v>
      </c>
      <c r="EG44" s="2" t="s">
        <v>174</v>
      </c>
      <c r="EH44" s="2" t="s">
        <v>162</v>
      </c>
      <c r="EI44" s="4"/>
      <c r="EJ44" s="8"/>
      <c r="EK44" s="4"/>
      <c r="EL44" s="8"/>
      <c r="EM44" s="7"/>
      <c r="EN44" s="7"/>
      <c r="EO44" s="2" t="s">
        <v>281</v>
      </c>
      <c r="EP44" s="2" t="s">
        <v>159</v>
      </c>
      <c r="EQ44" s="2" t="s">
        <v>162</v>
      </c>
      <c r="ER44" s="2" t="s">
        <v>162</v>
      </c>
      <c r="ES44" s="2" t="s">
        <v>174</v>
      </c>
      <c r="ET44" s="2" t="s">
        <v>162</v>
      </c>
      <c r="EU44" s="4"/>
      <c r="EV44" s="8"/>
      <c r="EW44" s="4"/>
      <c r="EX44" s="8"/>
      <c r="EY44" s="7"/>
      <c r="EZ44" s="7"/>
      <c r="FA44" s="2" t="s">
        <v>193</v>
      </c>
      <c r="FB44" s="2" t="s">
        <v>159</v>
      </c>
      <c r="FC44" s="2" t="s">
        <v>162</v>
      </c>
      <c r="FD44" s="2" t="s">
        <v>162</v>
      </c>
      <c r="FE44" s="2" t="s">
        <v>174</v>
      </c>
      <c r="FF44" s="2" t="s">
        <v>162</v>
      </c>
      <c r="FG44" s="4"/>
      <c r="FH44" s="8"/>
      <c r="FI44" s="4"/>
      <c r="FJ44" s="8"/>
      <c r="FK44" s="7"/>
      <c r="FL44" s="7"/>
      <c r="FM44" s="2" t="s">
        <v>281</v>
      </c>
      <c r="FN44" s="2" t="s">
        <v>159</v>
      </c>
      <c r="FO44" s="2" t="s">
        <v>162</v>
      </c>
      <c r="FP44" s="2" t="s">
        <v>162</v>
      </c>
      <c r="FQ44" s="2" t="s">
        <v>174</v>
      </c>
      <c r="FR44" s="2" t="s">
        <v>162</v>
      </c>
      <c r="FS44" s="4"/>
      <c r="FT44" s="8"/>
      <c r="FU44" s="4"/>
      <c r="FV44" s="8"/>
      <c r="FW44" s="7"/>
      <c r="FX44" s="7"/>
      <c r="FY44" s="2" t="s">
        <v>281</v>
      </c>
      <c r="FZ44" s="2" t="s">
        <v>159</v>
      </c>
      <c r="GA44" s="2" t="s">
        <v>162</v>
      </c>
      <c r="GB44" s="2" t="s">
        <v>162</v>
      </c>
      <c r="GC44" s="2" t="s">
        <v>174</v>
      </c>
      <c r="GD44" s="2" t="s">
        <v>162</v>
      </c>
      <c r="GE44" s="4"/>
      <c r="GF44" s="8"/>
      <c r="GG44" s="4"/>
      <c r="GH44" s="8"/>
      <c r="GI44" s="7"/>
      <c r="GJ44" s="7"/>
      <c r="GK44" s="2" t="s">
        <v>187</v>
      </c>
      <c r="GL44" s="2" t="s">
        <v>159</v>
      </c>
      <c r="GM44" s="2" t="s">
        <v>162</v>
      </c>
      <c r="GN44" s="2" t="s">
        <v>162</v>
      </c>
      <c r="GO44" s="2" t="s">
        <v>174</v>
      </c>
      <c r="GP44" s="2" t="s">
        <v>162</v>
      </c>
      <c r="GQ44" s="4"/>
      <c r="GR44" s="8"/>
      <c r="GS44" s="4"/>
      <c r="GT44" s="8"/>
      <c r="GU44" s="7"/>
      <c r="GV44" s="7"/>
      <c r="GW44" s="2" t="s">
        <v>281</v>
      </c>
      <c r="GX44" s="2" t="s">
        <v>159</v>
      </c>
      <c r="GY44" s="2" t="s">
        <v>162</v>
      </c>
      <c r="GZ44" s="2" t="s">
        <v>162</v>
      </c>
      <c r="HA44" s="2" t="s">
        <v>174</v>
      </c>
      <c r="HB44" s="2" t="s">
        <v>162</v>
      </c>
      <c r="HC44" s="4"/>
      <c r="HD44" s="8"/>
      <c r="HE44" s="4"/>
      <c r="HF44" s="8"/>
      <c r="HG44" s="7"/>
      <c r="HH44" s="7"/>
      <c r="HI44" s="2" t="s">
        <v>187</v>
      </c>
      <c r="HJ44" s="2" t="s">
        <v>159</v>
      </c>
      <c r="HK44" s="2" t="s">
        <v>162</v>
      </c>
      <c r="HL44" s="2" t="s">
        <v>162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187</v>
      </c>
      <c r="HV44" s="2" t="s">
        <v>159</v>
      </c>
      <c r="HW44" s="2" t="s">
        <v>162</v>
      </c>
      <c r="HX44" s="2" t="s">
        <v>162</v>
      </c>
      <c r="HY44" s="2" t="s">
        <v>174</v>
      </c>
      <c r="HZ44" s="2" t="s">
        <v>162</v>
      </c>
      <c r="IA44" s="4"/>
      <c r="IB44" s="8"/>
      <c r="IC44" s="4"/>
      <c r="ID44" s="8"/>
      <c r="IE44" s="7"/>
      <c r="IF44" s="7"/>
      <c r="IG44" s="2" t="s">
        <v>281</v>
      </c>
      <c r="IH44" s="2" t="s">
        <v>159</v>
      </c>
      <c r="II44" s="2" t="s">
        <v>162</v>
      </c>
      <c r="IJ44" s="2" t="s">
        <v>162</v>
      </c>
      <c r="IK44" s="2" t="s">
        <v>174</v>
      </c>
      <c r="IL44" s="2" t="s">
        <v>162</v>
      </c>
      <c r="IM44" s="4"/>
      <c r="IN44" s="8"/>
      <c r="IO44" s="4"/>
      <c r="IP44" s="8"/>
      <c r="IQ44" s="7"/>
      <c r="IR44" s="7"/>
      <c r="IS44" s="2" t="s">
        <v>281</v>
      </c>
      <c r="IT44" s="2" t="s">
        <v>159</v>
      </c>
      <c r="IU44" s="2" t="s">
        <v>162</v>
      </c>
      <c r="IV44" s="2" t="s">
        <v>162</v>
      </c>
      <c r="IW44" s="2" t="s">
        <v>174</v>
      </c>
      <c r="IX44" s="2" t="s">
        <v>162</v>
      </c>
      <c r="IY44" s="4"/>
      <c r="IZ44" s="8"/>
      <c r="JA44" s="4"/>
      <c r="JB44" s="8"/>
      <c r="JC44" s="7"/>
      <c r="JD44" s="7"/>
      <c r="JE44" s="2" t="s">
        <v>281</v>
      </c>
      <c r="JF44" s="2" t="s">
        <v>159</v>
      </c>
      <c r="JG44" s="2" t="s">
        <v>162</v>
      </c>
      <c r="JH44" s="2" t="s">
        <v>162</v>
      </c>
      <c r="JI44" s="2" t="s">
        <v>174</v>
      </c>
      <c r="JJ44" s="2" t="s">
        <v>162</v>
      </c>
      <c r="JK44" s="4"/>
      <c r="JL44" s="8"/>
      <c r="JM44" s="4"/>
      <c r="JN44" s="8"/>
      <c r="JO44" s="7"/>
      <c r="JP44" s="7"/>
      <c r="JQ44" s="2" t="s">
        <v>281</v>
      </c>
      <c r="JR44" s="2" t="s">
        <v>159</v>
      </c>
      <c r="JS44" s="2" t="s">
        <v>162</v>
      </c>
      <c r="JT44" s="2" t="s">
        <v>162</v>
      </c>
      <c r="JU44" s="2" t="s">
        <v>174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281</v>
      </c>
      <c r="KP44" s="2" t="s">
        <v>159</v>
      </c>
      <c r="KQ44" s="2" t="s">
        <v>162</v>
      </c>
      <c r="KR44" s="2" t="s">
        <v>162</v>
      </c>
      <c r="KS44" s="2" t="s">
        <v>174</v>
      </c>
      <c r="KT44" s="2" t="s">
        <v>162</v>
      </c>
      <c r="KU44" s="4"/>
      <c r="KV44" s="8"/>
      <c r="KW44" s="4"/>
      <c r="KX44" s="8"/>
      <c r="KY44" s="7"/>
      <c r="KZ44" s="7"/>
      <c r="LA44" s="2" t="s">
        <v>281</v>
      </c>
      <c r="LB44" s="2" t="s">
        <v>159</v>
      </c>
      <c r="LC44" s="2" t="s">
        <v>162</v>
      </c>
      <c r="LD44" s="2" t="s">
        <v>162</v>
      </c>
      <c r="LE44" s="2" t="s">
        <v>174</v>
      </c>
      <c r="LF44" s="2" t="s">
        <v>162</v>
      </c>
      <c r="LG44" s="4"/>
      <c r="LH44" s="8"/>
      <c r="LI44" s="4"/>
      <c r="LJ44" s="8"/>
      <c r="LK44" s="7"/>
      <c r="LL44" s="7"/>
      <c r="LM44" s="2" t="s">
        <v>187</v>
      </c>
      <c r="LN44" s="2" t="s">
        <v>159</v>
      </c>
      <c r="LO44" s="2" t="s">
        <v>162</v>
      </c>
      <c r="LP44" s="2" t="s">
        <v>162</v>
      </c>
      <c r="LQ44" s="2" t="s">
        <v>174</v>
      </c>
      <c r="LR44" s="2" t="s">
        <v>162</v>
      </c>
      <c r="LS44" s="4"/>
      <c r="LT44" s="8"/>
      <c r="LU44" s="4"/>
      <c r="LV44" s="8"/>
      <c r="LW44" s="7"/>
      <c r="LX44" s="7"/>
      <c r="LY44" s="2" t="s">
        <v>281</v>
      </c>
      <c r="LZ44" s="2" t="s">
        <v>159</v>
      </c>
      <c r="MA44" s="2" t="s">
        <v>162</v>
      </c>
      <c r="MB44" s="2" t="s">
        <v>162</v>
      </c>
      <c r="MC44" s="2" t="s">
        <v>174</v>
      </c>
      <c r="MD44" s="2" t="s">
        <v>162</v>
      </c>
      <c r="ME44" s="4"/>
      <c r="MF44" s="8"/>
      <c r="MG44" s="4"/>
      <c r="MH44" s="8"/>
      <c r="MI44" s="7"/>
      <c r="MJ44" s="7"/>
      <c r="MK44" s="2" t="s">
        <v>187</v>
      </c>
      <c r="ML44" s="2" t="s">
        <v>159</v>
      </c>
      <c r="MM44" s="2" t="s">
        <v>162</v>
      </c>
      <c r="MN44" s="2" t="s">
        <v>162</v>
      </c>
      <c r="MO44" s="2" t="s">
        <v>174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281</v>
      </c>
      <c r="NJ44" s="2" t="s">
        <v>159</v>
      </c>
      <c r="NK44" s="2" t="s">
        <v>162</v>
      </c>
      <c r="NL44" s="2" t="s">
        <v>162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281</v>
      </c>
      <c r="NV44" s="2" t="s">
        <v>159</v>
      </c>
      <c r="NW44" s="2" t="s">
        <v>162</v>
      </c>
      <c r="NX44" s="2" t="s">
        <v>162</v>
      </c>
      <c r="NY44" s="2" t="s">
        <v>174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193</v>
      </c>
      <c r="OT44" s="2" t="s">
        <v>159</v>
      </c>
      <c r="OU44" s="2" t="s">
        <v>162</v>
      </c>
      <c r="OV44" s="2" t="s">
        <v>162</v>
      </c>
      <c r="OW44" s="2" t="s">
        <v>174</v>
      </c>
      <c r="OX44" s="2" t="s">
        <v>162</v>
      </c>
      <c r="OY44" s="4"/>
      <c r="OZ44" s="8"/>
      <c r="PA44" s="4"/>
      <c r="PB44" s="8"/>
      <c r="PC44" s="7"/>
      <c r="PD44" s="7"/>
      <c r="PE44" s="2" t="s">
        <v>187</v>
      </c>
      <c r="PF44" s="2" t="s">
        <v>159</v>
      </c>
      <c r="PG44" s="2" t="s">
        <v>162</v>
      </c>
      <c r="PH44" s="2" t="s">
        <v>162</v>
      </c>
      <c r="PI44" s="2" t="s">
        <v>174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>
        <v>60</v>
      </c>
      <c r="QT44" s="4"/>
      <c r="QU44" s="4"/>
      <c r="QV44" s="4"/>
      <c r="QW44" s="4">
        <v>60</v>
      </c>
      <c r="QX44" s="4"/>
      <c r="QY44" s="4"/>
      <c r="QZ44" s="4"/>
      <c r="RA44" s="4"/>
      <c r="RB44" s="4"/>
    </row>
    <row r="45">
      <c r="A45" s="2" t="s">
        <v>747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742</v>
      </c>
      <c r="G45" s="2" t="s">
        <v>742</v>
      </c>
      <c r="H45" s="2" t="s">
        <v>742</v>
      </c>
      <c r="I45" s="2" t="s">
        <v>743</v>
      </c>
      <c r="J45" s="2" t="s">
        <v>202</v>
      </c>
      <c r="K45" s="2" t="s">
        <v>744</v>
      </c>
      <c r="L45" s="3">
        <v>175</v>
      </c>
      <c r="M45" s="3">
        <v>183.75</v>
      </c>
      <c r="N45" s="3">
        <v>349.99</v>
      </c>
      <c r="O45" s="2" t="s">
        <v>159</v>
      </c>
      <c r="P45" s="2" t="s">
        <v>279</v>
      </c>
      <c r="Q45" s="2" t="s">
        <v>161</v>
      </c>
      <c r="R45" s="2" t="s">
        <v>162</v>
      </c>
      <c r="S45" s="2" t="s">
        <v>162</v>
      </c>
      <c r="T45" s="2" t="s">
        <v>745</v>
      </c>
      <c r="U45" s="2" t="s">
        <v>203</v>
      </c>
      <c r="V45" s="2" t="s">
        <v>608</v>
      </c>
      <c r="W45" s="2" t="s">
        <v>162</v>
      </c>
      <c r="X45" s="2" t="s">
        <v>162</v>
      </c>
      <c r="Y45" s="2" t="s">
        <v>162</v>
      </c>
      <c r="Z45" s="4"/>
      <c r="AA45" s="4">
        <f>=ROUNDDOWN({0},0)</f>
      </c>
      <c r="AB45" s="5"/>
      <c r="AC45" s="2" t="s">
        <v>746</v>
      </c>
      <c r="AD45" s="4">
        <v>126</v>
      </c>
      <c r="AE45" s="4">
        <v>250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281</v>
      </c>
      <c r="BV45" s="2" t="s">
        <v>159</v>
      </c>
      <c r="BW45" s="2" t="s">
        <v>162</v>
      </c>
      <c r="BX45" s="2" t="s">
        <v>162</v>
      </c>
      <c r="BY45" s="2" t="s">
        <v>174</v>
      </c>
      <c r="BZ45" s="2" t="s">
        <v>162</v>
      </c>
      <c r="CA45" s="4"/>
      <c r="CB45" s="8"/>
      <c r="CC45" s="4"/>
      <c r="CD45" s="8"/>
      <c r="CE45" s="7"/>
      <c r="CF45" s="7"/>
      <c r="CG45" s="2" t="s">
        <v>187</v>
      </c>
      <c r="CH45" s="2" t="s">
        <v>159</v>
      </c>
      <c r="CI45" s="2" t="s">
        <v>162</v>
      </c>
      <c r="CJ45" s="2" t="s">
        <v>162</v>
      </c>
      <c r="CK45" s="2" t="s">
        <v>174</v>
      </c>
      <c r="CL45" s="2" t="s">
        <v>162</v>
      </c>
      <c r="CM45" s="4"/>
      <c r="CN45" s="8"/>
      <c r="CO45" s="4"/>
      <c r="CP45" s="8"/>
      <c r="CQ45" s="7"/>
      <c r="CR45" s="7"/>
      <c r="CS45" s="2" t="s">
        <v>187</v>
      </c>
      <c r="CT45" s="2" t="s">
        <v>159</v>
      </c>
      <c r="CU45" s="2" t="s">
        <v>162</v>
      </c>
      <c r="CV45" s="2" t="s">
        <v>162</v>
      </c>
      <c r="CW45" s="2" t="s">
        <v>174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162</v>
      </c>
      <c r="DH45" s="2" t="s">
        <v>162</v>
      </c>
      <c r="DI45" s="2" t="s">
        <v>174</v>
      </c>
      <c r="DJ45" s="2" t="s">
        <v>162</v>
      </c>
      <c r="DK45" s="4"/>
      <c r="DL45" s="8"/>
      <c r="DM45" s="4"/>
      <c r="DN45" s="8"/>
      <c r="DO45" s="7"/>
      <c r="DP45" s="7"/>
      <c r="DQ45" s="2" t="s">
        <v>281</v>
      </c>
      <c r="DR45" s="2" t="s">
        <v>159</v>
      </c>
      <c r="DS45" s="2" t="s">
        <v>162</v>
      </c>
      <c r="DT45" s="2" t="s">
        <v>162</v>
      </c>
      <c r="DU45" s="2" t="s">
        <v>174</v>
      </c>
      <c r="DV45" s="2" t="s">
        <v>162</v>
      </c>
      <c r="DW45" s="4"/>
      <c r="DX45" s="8"/>
      <c r="DY45" s="4"/>
      <c r="DZ45" s="8"/>
      <c r="EA45" s="7"/>
      <c r="EB45" s="7"/>
      <c r="EC45" s="2" t="s">
        <v>281</v>
      </c>
      <c r="ED45" s="2" t="s">
        <v>159</v>
      </c>
      <c r="EE45" s="2" t="s">
        <v>162</v>
      </c>
      <c r="EF45" s="2" t="s">
        <v>162</v>
      </c>
      <c r="EG45" s="2" t="s">
        <v>174</v>
      </c>
      <c r="EH45" s="2" t="s">
        <v>162</v>
      </c>
      <c r="EI45" s="4"/>
      <c r="EJ45" s="8"/>
      <c r="EK45" s="4"/>
      <c r="EL45" s="8"/>
      <c r="EM45" s="7"/>
      <c r="EN45" s="7"/>
      <c r="EO45" s="2" t="s">
        <v>281</v>
      </c>
      <c r="EP45" s="2" t="s">
        <v>159</v>
      </c>
      <c r="EQ45" s="2" t="s">
        <v>162</v>
      </c>
      <c r="ER45" s="2" t="s">
        <v>162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193</v>
      </c>
      <c r="FB45" s="2" t="s">
        <v>159</v>
      </c>
      <c r="FC45" s="2" t="s">
        <v>162</v>
      </c>
      <c r="FD45" s="2" t="s">
        <v>162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281</v>
      </c>
      <c r="FN45" s="2" t="s">
        <v>159</v>
      </c>
      <c r="FO45" s="2" t="s">
        <v>162</v>
      </c>
      <c r="FP45" s="2" t="s">
        <v>162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281</v>
      </c>
      <c r="FZ45" s="2" t="s">
        <v>159</v>
      </c>
      <c r="GA45" s="2" t="s">
        <v>162</v>
      </c>
      <c r="GB45" s="2" t="s">
        <v>162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187</v>
      </c>
      <c r="GL45" s="2" t="s">
        <v>159</v>
      </c>
      <c r="GM45" s="2" t="s">
        <v>162</v>
      </c>
      <c r="GN45" s="2" t="s">
        <v>162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281</v>
      </c>
      <c r="GX45" s="2" t="s">
        <v>159</v>
      </c>
      <c r="GY45" s="2" t="s">
        <v>162</v>
      </c>
      <c r="GZ45" s="2" t="s">
        <v>162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187</v>
      </c>
      <c r="HJ45" s="2" t="s">
        <v>159</v>
      </c>
      <c r="HK45" s="2" t="s">
        <v>162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187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281</v>
      </c>
      <c r="IH45" s="2" t="s">
        <v>159</v>
      </c>
      <c r="II45" s="2" t="s">
        <v>162</v>
      </c>
      <c r="IJ45" s="2" t="s">
        <v>162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281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281</v>
      </c>
      <c r="JF45" s="2" t="s">
        <v>159</v>
      </c>
      <c r="JG45" s="2" t="s">
        <v>162</v>
      </c>
      <c r="JH45" s="2" t="s">
        <v>162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281</v>
      </c>
      <c r="JR45" s="2" t="s">
        <v>159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281</v>
      </c>
      <c r="KP45" s="2" t="s">
        <v>159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281</v>
      </c>
      <c r="LB45" s="2" t="s">
        <v>159</v>
      </c>
      <c r="LC45" s="2" t="s">
        <v>162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187</v>
      </c>
      <c r="LN45" s="2" t="s">
        <v>159</v>
      </c>
      <c r="LO45" s="2" t="s">
        <v>162</v>
      </c>
      <c r="LP45" s="2" t="s">
        <v>162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281</v>
      </c>
      <c r="LZ45" s="2" t="s">
        <v>159</v>
      </c>
      <c r="MA45" s="2" t="s">
        <v>162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187</v>
      </c>
      <c r="ML45" s="2" t="s">
        <v>159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2" t="s">
        <v>162</v>
      </c>
      <c r="NC45" s="4"/>
      <c r="ND45" s="8"/>
      <c r="NE45" s="4"/>
      <c r="NF45" s="8"/>
      <c r="NG45" s="7"/>
      <c r="NH45" s="7"/>
      <c r="NI45" s="2" t="s">
        <v>281</v>
      </c>
      <c r="NJ45" s="2" t="s">
        <v>159</v>
      </c>
      <c r="NK45" s="2" t="s">
        <v>162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281</v>
      </c>
      <c r="NV45" s="2" t="s">
        <v>159</v>
      </c>
      <c r="NW45" s="2" t="s">
        <v>162</v>
      </c>
      <c r="NX45" s="2" t="s">
        <v>162</v>
      </c>
      <c r="NY45" s="2" t="s">
        <v>174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193</v>
      </c>
      <c r="OT45" s="2" t="s">
        <v>159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187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>
        <v>126</v>
      </c>
      <c r="QT45" s="4"/>
      <c r="QU45" s="4"/>
      <c r="QV45" s="4"/>
      <c r="QW45" s="4">
        <v>124</v>
      </c>
      <c r="QX45" s="4"/>
      <c r="QY45" s="4"/>
      <c r="QZ45" s="4"/>
      <c r="RA45" s="4"/>
      <c r="RB45" s="4"/>
    </row>
    <row r="46">
      <c r="A46" s="2" t="s">
        <v>748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749</v>
      </c>
      <c r="G46" s="2" t="s">
        <v>749</v>
      </c>
      <c r="H46" s="2" t="s">
        <v>749</v>
      </c>
      <c r="I46" s="2" t="s">
        <v>750</v>
      </c>
      <c r="J46" s="2" t="s">
        <v>202</v>
      </c>
      <c r="K46" s="2" t="s">
        <v>751</v>
      </c>
      <c r="L46" s="3">
        <v>197.59</v>
      </c>
      <c r="M46" s="3">
        <v>207.47</v>
      </c>
      <c r="N46" s="3">
        <v>379.99</v>
      </c>
      <c r="O46" s="2" t="s">
        <v>710</v>
      </c>
      <c r="P46" s="2" t="s">
        <v>711</v>
      </c>
      <c r="Q46" s="2" t="s">
        <v>161</v>
      </c>
      <c r="R46" s="2" t="s">
        <v>162</v>
      </c>
      <c r="S46" s="2" t="s">
        <v>752</v>
      </c>
      <c r="T46" s="2" t="s">
        <v>162</v>
      </c>
      <c r="U46" s="2" t="s">
        <v>203</v>
      </c>
      <c r="V46" s="2" t="s">
        <v>623</v>
      </c>
      <c r="W46" s="2" t="s">
        <v>684</v>
      </c>
      <c r="X46" s="2" t="s">
        <v>162</v>
      </c>
      <c r="Y46" s="2" t="s">
        <v>205</v>
      </c>
      <c r="Z46" s="4"/>
      <c r="AA46" s="4">
        <f>=ROUNDDOWN({0},0)</f>
      </c>
      <c r="AB46" s="5"/>
      <c r="AC46" s="2" t="s">
        <v>162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1</v>
      </c>
      <c r="AS46" s="8">
        <v>155.6</v>
      </c>
      <c r="AT46" s="7">
        <v>-1</v>
      </c>
      <c r="AU46" s="7">
        <v>-1</v>
      </c>
      <c r="AV46" s="4"/>
      <c r="AW46" s="8"/>
      <c r="AX46" s="4">
        <v>1</v>
      </c>
      <c r="AY46" s="8">
        <v>155.6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155.6</v>
      </c>
      <c r="BG46" s="7">
        <v>-1</v>
      </c>
      <c r="BH46" s="7">
        <v>-1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196</v>
      </c>
      <c r="BV46" s="2" t="s">
        <v>195</v>
      </c>
      <c r="BW46" s="2" t="s">
        <v>162</v>
      </c>
      <c r="BX46" s="2" t="s">
        <v>162</v>
      </c>
      <c r="BY46" s="2" t="s">
        <v>174</v>
      </c>
      <c r="BZ46" s="2" t="s">
        <v>162</v>
      </c>
      <c r="CA46" s="4"/>
      <c r="CB46" s="8"/>
      <c r="CC46" s="4"/>
      <c r="CD46" s="8"/>
      <c r="CE46" s="7"/>
      <c r="CF46" s="7"/>
      <c r="CG46" s="2" t="s">
        <v>172</v>
      </c>
      <c r="CH46" s="2" t="s">
        <v>195</v>
      </c>
      <c r="CI46" s="2" t="s">
        <v>205</v>
      </c>
      <c r="CJ46" s="2" t="s">
        <v>753</v>
      </c>
      <c r="CK46" s="2" t="s">
        <v>378</v>
      </c>
      <c r="CL46" s="2" t="s">
        <v>162</v>
      </c>
      <c r="CM46" s="4"/>
      <c r="CN46" s="8"/>
      <c r="CO46" s="4"/>
      <c r="CP46" s="8"/>
      <c r="CQ46" s="7"/>
      <c r="CR46" s="7"/>
      <c r="CS46" s="2" t="s">
        <v>172</v>
      </c>
      <c r="CT46" s="2" t="s">
        <v>195</v>
      </c>
      <c r="CU46" s="2" t="s">
        <v>205</v>
      </c>
      <c r="CV46" s="2" t="s">
        <v>754</v>
      </c>
      <c r="CW46" s="2" t="s">
        <v>174</v>
      </c>
      <c r="CX46" s="2" t="s">
        <v>162</v>
      </c>
      <c r="CY46" s="4"/>
      <c r="CZ46" s="8"/>
      <c r="DA46" s="4">
        <v>1</v>
      </c>
      <c r="DB46" s="8">
        <v>155.6</v>
      </c>
      <c r="DC46" s="7">
        <v>-1</v>
      </c>
      <c r="DD46" s="7">
        <v>-1</v>
      </c>
      <c r="DE46" s="2" t="s">
        <v>172</v>
      </c>
      <c r="DF46" s="2" t="s">
        <v>195</v>
      </c>
      <c r="DG46" s="2" t="s">
        <v>178</v>
      </c>
      <c r="DH46" s="2" t="s">
        <v>755</v>
      </c>
      <c r="DI46" s="2" t="s">
        <v>174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195</v>
      </c>
      <c r="DS46" s="2" t="s">
        <v>756</v>
      </c>
      <c r="DT46" s="2" t="s">
        <v>757</v>
      </c>
      <c r="DU46" s="2" t="s">
        <v>378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195</v>
      </c>
      <c r="EE46" s="2" t="s">
        <v>177</v>
      </c>
      <c r="EF46" s="2" t="s">
        <v>758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196</v>
      </c>
      <c r="EP46" s="2" t="s">
        <v>195</v>
      </c>
      <c r="EQ46" s="2" t="s">
        <v>162</v>
      </c>
      <c r="ER46" s="2" t="s">
        <v>162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193</v>
      </c>
      <c r="FB46" s="2" t="s">
        <v>195</v>
      </c>
      <c r="FC46" s="2" t="s">
        <v>162</v>
      </c>
      <c r="FD46" s="2" t="s">
        <v>162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187</v>
      </c>
      <c r="FN46" s="2" t="s">
        <v>195</v>
      </c>
      <c r="FO46" s="2" t="s">
        <v>162</v>
      </c>
      <c r="FP46" s="2" t="s">
        <v>162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187</v>
      </c>
      <c r="FZ46" s="2" t="s">
        <v>195</v>
      </c>
      <c r="GA46" s="2" t="s">
        <v>162</v>
      </c>
      <c r="GB46" s="2" t="s">
        <v>162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187</v>
      </c>
      <c r="GL46" s="2" t="s">
        <v>195</v>
      </c>
      <c r="GM46" s="2" t="s">
        <v>162</v>
      </c>
      <c r="GN46" s="2" t="s">
        <v>162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187</v>
      </c>
      <c r="GX46" s="2" t="s">
        <v>195</v>
      </c>
      <c r="GY46" s="2" t="s">
        <v>162</v>
      </c>
      <c r="GZ46" s="2" t="s">
        <v>162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187</v>
      </c>
      <c r="HJ46" s="2" t="s">
        <v>195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187</v>
      </c>
      <c r="HV46" s="2" t="s">
        <v>195</v>
      </c>
      <c r="HW46" s="2" t="s">
        <v>162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187</v>
      </c>
      <c r="IT46" s="2" t="s">
        <v>195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187</v>
      </c>
      <c r="JR46" s="2" t="s">
        <v>195</v>
      </c>
      <c r="JS46" s="2" t="s">
        <v>162</v>
      </c>
      <c r="JT46" s="2" t="s">
        <v>162</v>
      </c>
      <c r="JU46" s="2" t="s">
        <v>174</v>
      </c>
      <c r="JV46" s="2" t="s">
        <v>162</v>
      </c>
      <c r="JW46" s="4"/>
      <c r="JX46" s="8"/>
      <c r="JY46" s="4"/>
      <c r="JZ46" s="8"/>
      <c r="KA46" s="7"/>
      <c r="KB46" s="7"/>
      <c r="KC46" s="2" t="s">
        <v>193</v>
      </c>
      <c r="KD46" s="2" t="s">
        <v>195</v>
      </c>
      <c r="KE46" s="2" t="s">
        <v>162</v>
      </c>
      <c r="KF46" s="2" t="s">
        <v>162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172</v>
      </c>
      <c r="KP46" s="2" t="s">
        <v>195</v>
      </c>
      <c r="KQ46" s="2" t="s">
        <v>205</v>
      </c>
      <c r="KR46" s="2" t="s">
        <v>759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187</v>
      </c>
      <c r="LB46" s="2" t="s">
        <v>195</v>
      </c>
      <c r="LC46" s="2" t="s">
        <v>162</v>
      </c>
      <c r="LD46" s="2" t="s">
        <v>162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187</v>
      </c>
      <c r="LN46" s="2" t="s">
        <v>195</v>
      </c>
      <c r="LO46" s="2" t="s">
        <v>162</v>
      </c>
      <c r="LP46" s="2" t="s">
        <v>162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196</v>
      </c>
      <c r="LZ46" s="2" t="s">
        <v>195</v>
      </c>
      <c r="MA46" s="2" t="s">
        <v>162</v>
      </c>
      <c r="MB46" s="2" t="s">
        <v>162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187</v>
      </c>
      <c r="ML46" s="2" t="s">
        <v>195</v>
      </c>
      <c r="MM46" s="2" t="s">
        <v>162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187</v>
      </c>
      <c r="MX46" s="2" t="s">
        <v>195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187</v>
      </c>
      <c r="NV46" s="2" t="s">
        <v>195</v>
      </c>
      <c r="NW46" s="2" t="s">
        <v>162</v>
      </c>
      <c r="NX46" s="2" t="s">
        <v>162</v>
      </c>
      <c r="NY46" s="2" t="s">
        <v>174</v>
      </c>
      <c r="NZ46" s="2" t="s">
        <v>162</v>
      </c>
      <c r="OA46" s="4"/>
      <c r="OB46" s="8"/>
      <c r="OC46" s="4"/>
      <c r="OD46" s="8"/>
      <c r="OE46" s="7"/>
      <c r="OF46" s="7"/>
      <c r="OG46" s="2" t="s">
        <v>187</v>
      </c>
      <c r="OH46" s="2" t="s">
        <v>195</v>
      </c>
      <c r="OI46" s="2" t="s">
        <v>162</v>
      </c>
      <c r="OJ46" s="2" t="s">
        <v>162</v>
      </c>
      <c r="OK46" s="2" t="s">
        <v>174</v>
      </c>
      <c r="OL46" s="2" t="s">
        <v>162</v>
      </c>
      <c r="OM46" s="4"/>
      <c r="ON46" s="8"/>
      <c r="OO46" s="4"/>
      <c r="OP46" s="8"/>
      <c r="OQ46" s="7"/>
      <c r="OR46" s="7"/>
      <c r="OS46" s="2" t="s">
        <v>193</v>
      </c>
      <c r="OT46" s="2" t="s">
        <v>195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187</v>
      </c>
      <c r="PF46" s="2" t="s">
        <v>195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172</v>
      </c>
      <c r="PR46" s="2" t="s">
        <v>195</v>
      </c>
      <c r="PS46" s="2" t="s">
        <v>760</v>
      </c>
      <c r="PT46" s="2" t="s">
        <v>162</v>
      </c>
      <c r="PU46" s="2" t="s">
        <v>174</v>
      </c>
      <c r="PV46" s="2" t="s">
        <v>162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761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762</v>
      </c>
      <c r="G47" s="2" t="s">
        <v>762</v>
      </c>
      <c r="H47" s="2" t="s">
        <v>762</v>
      </c>
      <c r="I47" s="2" t="s">
        <v>763</v>
      </c>
      <c r="J47" s="2" t="s">
        <v>157</v>
      </c>
      <c r="K47" s="2" t="s">
        <v>764</v>
      </c>
      <c r="L47" s="3">
        <v>172.2</v>
      </c>
      <c r="M47" s="3">
        <v>180.81</v>
      </c>
      <c r="N47" s="3">
        <v>409.99</v>
      </c>
      <c r="O47" s="2" t="s">
        <v>710</v>
      </c>
      <c r="P47" s="2" t="s">
        <v>711</v>
      </c>
      <c r="Q47" s="2" t="s">
        <v>161</v>
      </c>
      <c r="R47" s="2" t="s">
        <v>162</v>
      </c>
      <c r="S47" s="2" t="s">
        <v>765</v>
      </c>
      <c r="T47" s="2" t="s">
        <v>162</v>
      </c>
      <c r="U47" s="2" t="s">
        <v>165</v>
      </c>
      <c r="V47" s="2" t="s">
        <v>766</v>
      </c>
      <c r="W47" s="2" t="s">
        <v>767</v>
      </c>
      <c r="X47" s="2" t="s">
        <v>768</v>
      </c>
      <c r="Y47" s="2" t="s">
        <v>769</v>
      </c>
      <c r="Z47" s="4"/>
      <c r="AA47" s="4">
        <f>=ROUNDDOWN({0},0)</f>
      </c>
      <c r="AB47" s="5">
        <v>0.9</v>
      </c>
      <c r="AC47" s="2" t="s">
        <v>162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2</v>
      </c>
      <c r="AS47" s="8">
        <v>357.22</v>
      </c>
      <c r="AT47" s="7">
        <v>-1</v>
      </c>
      <c r="AU47" s="7">
        <v>-1</v>
      </c>
      <c r="AV47" s="4" t="s">
        <v>162</v>
      </c>
      <c r="AW47" s="8" t="s">
        <v>162</v>
      </c>
      <c r="AX47" s="4">
        <v>10</v>
      </c>
      <c r="AY47" s="8">
        <v>1736.71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>
        <v>10</v>
      </c>
      <c r="BF47" s="8">
        <v>1736.71</v>
      </c>
      <c r="BG47" s="7" t="s">
        <v>162</v>
      </c>
      <c r="BH47" s="7" t="s">
        <v>162</v>
      </c>
      <c r="BI47" s="7"/>
      <c r="BJ47" s="4"/>
      <c r="BK47" s="8"/>
      <c r="BL47" s="2" t="s">
        <v>770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195</v>
      </c>
      <c r="BW47" s="2" t="s">
        <v>162</v>
      </c>
      <c r="BX47" s="2" t="s">
        <v>771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172</v>
      </c>
      <c r="CH47" s="2" t="s">
        <v>195</v>
      </c>
      <c r="CI47" s="2" t="s">
        <v>772</v>
      </c>
      <c r="CJ47" s="2" t="s">
        <v>773</v>
      </c>
      <c r="CK47" s="2" t="s">
        <v>378</v>
      </c>
      <c r="CL47" s="2" t="s">
        <v>162</v>
      </c>
      <c r="CM47" s="4"/>
      <c r="CN47" s="8"/>
      <c r="CO47" s="4">
        <v>1</v>
      </c>
      <c r="CP47" s="8">
        <v>181.09</v>
      </c>
      <c r="CQ47" s="7">
        <v>-1</v>
      </c>
      <c r="CR47" s="7">
        <v>-1</v>
      </c>
      <c r="CS47" s="2" t="s">
        <v>172</v>
      </c>
      <c r="CT47" s="2" t="s">
        <v>195</v>
      </c>
      <c r="CU47" s="2" t="s">
        <v>296</v>
      </c>
      <c r="CV47" s="2" t="s">
        <v>774</v>
      </c>
      <c r="CW47" s="2" t="s">
        <v>174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195</v>
      </c>
      <c r="DG47" s="2" t="s">
        <v>769</v>
      </c>
      <c r="DH47" s="2" t="s">
        <v>769</v>
      </c>
      <c r="DI47" s="2" t="s">
        <v>174</v>
      </c>
      <c r="DJ47" s="2" t="s">
        <v>162</v>
      </c>
      <c r="DK47" s="4"/>
      <c r="DL47" s="8"/>
      <c r="DM47" s="4"/>
      <c r="DN47" s="8"/>
      <c r="DO47" s="7"/>
      <c r="DP47" s="7"/>
      <c r="DQ47" s="2" t="s">
        <v>191</v>
      </c>
      <c r="DR47" s="2" t="s">
        <v>195</v>
      </c>
      <c r="DS47" s="2" t="s">
        <v>775</v>
      </c>
      <c r="DT47" s="2" t="s">
        <v>397</v>
      </c>
      <c r="DU47" s="2" t="s">
        <v>174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195</v>
      </c>
      <c r="EE47" s="2" t="s">
        <v>322</v>
      </c>
      <c r="EF47" s="2" t="s">
        <v>776</v>
      </c>
      <c r="EG47" s="2" t="s">
        <v>174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195</v>
      </c>
      <c r="EQ47" s="2" t="s">
        <v>183</v>
      </c>
      <c r="ER47" s="2" t="s">
        <v>777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193</v>
      </c>
      <c r="FB47" s="2" t="s">
        <v>195</v>
      </c>
      <c r="FC47" s="2" t="s">
        <v>162</v>
      </c>
      <c r="FD47" s="2" t="s">
        <v>162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195</v>
      </c>
      <c r="FO47" s="2" t="s">
        <v>778</v>
      </c>
      <c r="FP47" s="2" t="s">
        <v>779</v>
      </c>
      <c r="FQ47" s="2" t="s">
        <v>174</v>
      </c>
      <c r="FR47" s="2" t="s">
        <v>162</v>
      </c>
      <c r="FS47" s="4"/>
      <c r="FT47" s="8"/>
      <c r="FU47" s="4">
        <v>1</v>
      </c>
      <c r="FV47" s="8">
        <v>176.13</v>
      </c>
      <c r="FW47" s="7">
        <v>-1</v>
      </c>
      <c r="FX47" s="7">
        <v>-1</v>
      </c>
      <c r="FY47" s="2" t="s">
        <v>172</v>
      </c>
      <c r="FZ47" s="2" t="s">
        <v>195</v>
      </c>
      <c r="GA47" s="2" t="s">
        <v>310</v>
      </c>
      <c r="GB47" s="2" t="s">
        <v>780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187</v>
      </c>
      <c r="GL47" s="2" t="s">
        <v>195</v>
      </c>
      <c r="GM47" s="2" t="s">
        <v>162</v>
      </c>
      <c r="GN47" s="2" t="s">
        <v>162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196</v>
      </c>
      <c r="GX47" s="2" t="s">
        <v>195</v>
      </c>
      <c r="GY47" s="2" t="s">
        <v>162</v>
      </c>
      <c r="GZ47" s="2" t="s">
        <v>162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172</v>
      </c>
      <c r="HJ47" s="2" t="s">
        <v>195</v>
      </c>
      <c r="HK47" s="2" t="s">
        <v>313</v>
      </c>
      <c r="HL47" s="2" t="s">
        <v>781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187</v>
      </c>
      <c r="HV47" s="2" t="s">
        <v>195</v>
      </c>
      <c r="HW47" s="2" t="s">
        <v>162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172</v>
      </c>
      <c r="IT47" s="2" t="s">
        <v>195</v>
      </c>
      <c r="IU47" s="2" t="s">
        <v>500</v>
      </c>
      <c r="IV47" s="2" t="s">
        <v>782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187</v>
      </c>
      <c r="JR47" s="2" t="s">
        <v>195</v>
      </c>
      <c r="JS47" s="2" t="s">
        <v>162</v>
      </c>
      <c r="JT47" s="2" t="s">
        <v>162</v>
      </c>
      <c r="JU47" s="2" t="s">
        <v>174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172</v>
      </c>
      <c r="KP47" s="2" t="s">
        <v>195</v>
      </c>
      <c r="KQ47" s="2" t="s">
        <v>783</v>
      </c>
      <c r="KR47" s="2" t="s">
        <v>304</v>
      </c>
      <c r="KS47" s="2" t="s">
        <v>174</v>
      </c>
      <c r="KT47" s="2" t="s">
        <v>162</v>
      </c>
      <c r="KU47" s="4"/>
      <c r="KV47" s="8"/>
      <c r="KW47" s="4"/>
      <c r="KX47" s="8"/>
      <c r="KY47" s="7"/>
      <c r="KZ47" s="7"/>
      <c r="LA47" s="2" t="s">
        <v>187</v>
      </c>
      <c r="LB47" s="2" t="s">
        <v>195</v>
      </c>
      <c r="LC47" s="2" t="s">
        <v>162</v>
      </c>
      <c r="LD47" s="2" t="s">
        <v>162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196</v>
      </c>
      <c r="LN47" s="2" t="s">
        <v>195</v>
      </c>
      <c r="LO47" s="2" t="s">
        <v>162</v>
      </c>
      <c r="LP47" s="2" t="s">
        <v>162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196</v>
      </c>
      <c r="LZ47" s="2" t="s">
        <v>195</v>
      </c>
      <c r="MA47" s="2" t="s">
        <v>162</v>
      </c>
      <c r="MB47" s="2" t="s">
        <v>162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187</v>
      </c>
      <c r="ML47" s="2" t="s">
        <v>195</v>
      </c>
      <c r="MM47" s="2" t="s">
        <v>162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197</v>
      </c>
      <c r="MX47" s="2" t="s">
        <v>195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172</v>
      </c>
      <c r="NV47" s="2" t="s">
        <v>195</v>
      </c>
      <c r="NW47" s="2" t="s">
        <v>543</v>
      </c>
      <c r="NX47" s="2" t="s">
        <v>784</v>
      </c>
      <c r="NY47" s="2" t="s">
        <v>174</v>
      </c>
      <c r="NZ47" s="2" t="s">
        <v>162</v>
      </c>
      <c r="OA47" s="4"/>
      <c r="OB47" s="8"/>
      <c r="OC47" s="4"/>
      <c r="OD47" s="8"/>
      <c r="OE47" s="7"/>
      <c r="OF47" s="7"/>
      <c r="OG47" s="2" t="s">
        <v>172</v>
      </c>
      <c r="OH47" s="2" t="s">
        <v>195</v>
      </c>
      <c r="OI47" s="2" t="s">
        <v>322</v>
      </c>
      <c r="OJ47" s="2" t="s">
        <v>323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193</v>
      </c>
      <c r="OT47" s="2" t="s">
        <v>195</v>
      </c>
      <c r="OU47" s="2" t="s">
        <v>162</v>
      </c>
      <c r="OV47" s="2" t="s">
        <v>162</v>
      </c>
      <c r="OW47" s="2" t="s">
        <v>174</v>
      </c>
      <c r="OX47" s="2" t="s">
        <v>162</v>
      </c>
      <c r="OY47" s="4"/>
      <c r="OZ47" s="8"/>
      <c r="PA47" s="4"/>
      <c r="PB47" s="8"/>
      <c r="PC47" s="7"/>
      <c r="PD47" s="7"/>
      <c r="PE47" s="2" t="s">
        <v>187</v>
      </c>
      <c r="PF47" s="2" t="s">
        <v>195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196</v>
      </c>
      <c r="PR47" s="2" t="s">
        <v>195</v>
      </c>
      <c r="PS47" s="2" t="s">
        <v>162</v>
      </c>
      <c r="PT47" s="2" t="s">
        <v>162</v>
      </c>
      <c r="PU47" s="2" t="s">
        <v>174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785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762</v>
      </c>
      <c r="G48" s="2" t="s">
        <v>762</v>
      </c>
      <c r="H48" s="2" t="s">
        <v>762</v>
      </c>
      <c r="I48" s="2" t="s">
        <v>786</v>
      </c>
      <c r="J48" s="2" t="s">
        <v>202</v>
      </c>
      <c r="K48" s="2" t="s">
        <v>764</v>
      </c>
      <c r="L48" s="3">
        <v>202.4</v>
      </c>
      <c r="M48" s="3">
        <v>212.52</v>
      </c>
      <c r="N48" s="3">
        <v>459.99</v>
      </c>
      <c r="O48" s="2" t="s">
        <v>787</v>
      </c>
      <c r="P48" s="2" t="s">
        <v>711</v>
      </c>
      <c r="Q48" s="2" t="s">
        <v>161</v>
      </c>
      <c r="R48" s="2" t="s">
        <v>162</v>
      </c>
      <c r="S48" s="2" t="s">
        <v>765</v>
      </c>
      <c r="T48" s="2" t="s">
        <v>162</v>
      </c>
      <c r="U48" s="2" t="s">
        <v>203</v>
      </c>
      <c r="V48" s="2" t="s">
        <v>766</v>
      </c>
      <c r="W48" s="2" t="s">
        <v>767</v>
      </c>
      <c r="X48" s="2" t="s">
        <v>788</v>
      </c>
      <c r="Y48" s="2" t="s">
        <v>769</v>
      </c>
      <c r="Z48" s="4"/>
      <c r="AA48" s="4">
        <f>=ROUNDDOWN({0},0)</f>
      </c>
      <c r="AB48" s="5"/>
      <c r="AC48" s="2" t="s">
        <v>162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/>
      <c r="AQ48" s="8"/>
      <c r="AR48" s="4">
        <v>8</v>
      </c>
      <c r="AS48" s="8">
        <v>1379.49</v>
      </c>
      <c r="AT48" s="7">
        <v>-1</v>
      </c>
      <c r="AU48" s="7">
        <v>-1</v>
      </c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789</v>
      </c>
      <c r="BM48" s="7"/>
      <c r="BN48" s="7"/>
      <c r="BO48" s="4"/>
      <c r="BP48" s="8"/>
      <c r="BQ48" s="4">
        <v>3</v>
      </c>
      <c r="BR48" s="8">
        <v>636.06</v>
      </c>
      <c r="BS48" s="7">
        <v>-1</v>
      </c>
      <c r="BT48" s="7">
        <v>-1</v>
      </c>
      <c r="BU48" s="2" t="s">
        <v>172</v>
      </c>
      <c r="BV48" s="2" t="s">
        <v>195</v>
      </c>
      <c r="BW48" s="2" t="s">
        <v>162</v>
      </c>
      <c r="BX48" s="2" t="s">
        <v>500</v>
      </c>
      <c r="BY48" s="2" t="s">
        <v>174</v>
      </c>
      <c r="BZ48" s="2" t="s">
        <v>162</v>
      </c>
      <c r="CA48" s="4"/>
      <c r="CB48" s="8"/>
      <c r="CC48" s="4">
        <v>1</v>
      </c>
      <c r="CD48" s="8">
        <v>102.28</v>
      </c>
      <c r="CE48" s="7">
        <v>-1</v>
      </c>
      <c r="CF48" s="7">
        <v>-1</v>
      </c>
      <c r="CG48" s="2" t="s">
        <v>172</v>
      </c>
      <c r="CH48" s="2" t="s">
        <v>195</v>
      </c>
      <c r="CI48" s="2" t="s">
        <v>772</v>
      </c>
      <c r="CJ48" s="2" t="s">
        <v>790</v>
      </c>
      <c r="CK48" s="2" t="s">
        <v>378</v>
      </c>
      <c r="CL48" s="2" t="s">
        <v>162</v>
      </c>
      <c r="CM48" s="4"/>
      <c r="CN48" s="8"/>
      <c r="CO48" s="4"/>
      <c r="CP48" s="8"/>
      <c r="CQ48" s="7"/>
      <c r="CR48" s="7"/>
      <c r="CS48" s="2" t="s">
        <v>172</v>
      </c>
      <c r="CT48" s="2" t="s">
        <v>195</v>
      </c>
      <c r="CU48" s="2" t="s">
        <v>296</v>
      </c>
      <c r="CV48" s="2" t="s">
        <v>791</v>
      </c>
      <c r="CW48" s="2" t="s">
        <v>174</v>
      </c>
      <c r="CX48" s="2" t="s">
        <v>162</v>
      </c>
      <c r="CY48" s="4"/>
      <c r="CZ48" s="8"/>
      <c r="DA48" s="4">
        <v>1</v>
      </c>
      <c r="DB48" s="8">
        <v>212.51</v>
      </c>
      <c r="DC48" s="7">
        <v>-1</v>
      </c>
      <c r="DD48" s="7">
        <v>-1</v>
      </c>
      <c r="DE48" s="2" t="s">
        <v>172</v>
      </c>
      <c r="DF48" s="2" t="s">
        <v>195</v>
      </c>
      <c r="DG48" s="2" t="s">
        <v>769</v>
      </c>
      <c r="DH48" s="2" t="s">
        <v>769</v>
      </c>
      <c r="DI48" s="2" t="s">
        <v>174</v>
      </c>
      <c r="DJ48" s="2" t="s">
        <v>162</v>
      </c>
      <c r="DK48" s="4"/>
      <c r="DL48" s="8"/>
      <c r="DM48" s="4"/>
      <c r="DN48" s="8"/>
      <c r="DO48" s="7"/>
      <c r="DP48" s="7"/>
      <c r="DQ48" s="2" t="s">
        <v>191</v>
      </c>
      <c r="DR48" s="2" t="s">
        <v>195</v>
      </c>
      <c r="DS48" s="2" t="s">
        <v>775</v>
      </c>
      <c r="DT48" s="2" t="s">
        <v>792</v>
      </c>
      <c r="DU48" s="2" t="s">
        <v>174</v>
      </c>
      <c r="DV48" s="2" t="s">
        <v>162</v>
      </c>
      <c r="DW48" s="4"/>
      <c r="DX48" s="8"/>
      <c r="DY48" s="4"/>
      <c r="DZ48" s="8"/>
      <c r="EA48" s="7"/>
      <c r="EB48" s="7"/>
      <c r="EC48" s="2" t="s">
        <v>172</v>
      </c>
      <c r="ED48" s="2" t="s">
        <v>195</v>
      </c>
      <c r="EE48" s="2" t="s">
        <v>322</v>
      </c>
      <c r="EF48" s="2" t="s">
        <v>793</v>
      </c>
      <c r="EG48" s="2" t="s">
        <v>174</v>
      </c>
      <c r="EH48" s="2" t="s">
        <v>162</v>
      </c>
      <c r="EI48" s="4"/>
      <c r="EJ48" s="8"/>
      <c r="EK48" s="4">
        <v>2</v>
      </c>
      <c r="EL48" s="8">
        <v>223.16</v>
      </c>
      <c r="EM48" s="7">
        <v>-1</v>
      </c>
      <c r="EN48" s="7">
        <v>-1</v>
      </c>
      <c r="EO48" s="2" t="s">
        <v>172</v>
      </c>
      <c r="EP48" s="2" t="s">
        <v>195</v>
      </c>
      <c r="EQ48" s="2" t="s">
        <v>183</v>
      </c>
      <c r="ER48" s="2" t="s">
        <v>794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193</v>
      </c>
      <c r="FB48" s="2" t="s">
        <v>195</v>
      </c>
      <c r="FC48" s="2" t="s">
        <v>162</v>
      </c>
      <c r="FD48" s="2" t="s">
        <v>162</v>
      </c>
      <c r="FE48" s="2" t="s">
        <v>174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195</v>
      </c>
      <c r="FO48" s="2" t="s">
        <v>778</v>
      </c>
      <c r="FP48" s="2" t="s">
        <v>162</v>
      </c>
      <c r="FQ48" s="2" t="s">
        <v>174</v>
      </c>
      <c r="FR48" s="2" t="s">
        <v>162</v>
      </c>
      <c r="FS48" s="4"/>
      <c r="FT48" s="8"/>
      <c r="FU48" s="4">
        <v>1</v>
      </c>
      <c r="FV48" s="8">
        <v>205.48</v>
      </c>
      <c r="FW48" s="7">
        <v>-1</v>
      </c>
      <c r="FX48" s="7">
        <v>-1</v>
      </c>
      <c r="FY48" s="2" t="s">
        <v>172</v>
      </c>
      <c r="FZ48" s="2" t="s">
        <v>195</v>
      </c>
      <c r="GA48" s="2" t="s">
        <v>466</v>
      </c>
      <c r="GB48" s="2" t="s">
        <v>795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187</v>
      </c>
      <c r="GL48" s="2" t="s">
        <v>195</v>
      </c>
      <c r="GM48" s="2" t="s">
        <v>162</v>
      </c>
      <c r="GN48" s="2" t="s">
        <v>162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196</v>
      </c>
      <c r="GX48" s="2" t="s">
        <v>195</v>
      </c>
      <c r="GY48" s="2" t="s">
        <v>162</v>
      </c>
      <c r="GZ48" s="2" t="s">
        <v>162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172</v>
      </c>
      <c r="HJ48" s="2" t="s">
        <v>195</v>
      </c>
      <c r="HK48" s="2" t="s">
        <v>313</v>
      </c>
      <c r="HL48" s="2" t="s">
        <v>796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187</v>
      </c>
      <c r="HV48" s="2" t="s">
        <v>195</v>
      </c>
      <c r="HW48" s="2" t="s">
        <v>162</v>
      </c>
      <c r="HX48" s="2" t="s">
        <v>162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172</v>
      </c>
      <c r="IT48" s="2" t="s">
        <v>195</v>
      </c>
      <c r="IU48" s="2" t="s">
        <v>500</v>
      </c>
      <c r="IV48" s="2" t="s">
        <v>797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187</v>
      </c>
      <c r="JR48" s="2" t="s">
        <v>195</v>
      </c>
      <c r="JS48" s="2" t="s">
        <v>162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172</v>
      </c>
      <c r="KP48" s="2" t="s">
        <v>195</v>
      </c>
      <c r="KQ48" s="2" t="s">
        <v>783</v>
      </c>
      <c r="KR48" s="2" t="s">
        <v>791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187</v>
      </c>
      <c r="LB48" s="2" t="s">
        <v>195</v>
      </c>
      <c r="LC48" s="2" t="s">
        <v>162</v>
      </c>
      <c r="LD48" s="2" t="s">
        <v>162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196</v>
      </c>
      <c r="LN48" s="2" t="s">
        <v>195</v>
      </c>
      <c r="LO48" s="2" t="s">
        <v>162</v>
      </c>
      <c r="LP48" s="2" t="s">
        <v>162</v>
      </c>
      <c r="LQ48" s="2" t="s">
        <v>174</v>
      </c>
      <c r="LR48" s="2" t="s">
        <v>162</v>
      </c>
      <c r="LS48" s="4"/>
      <c r="LT48" s="8"/>
      <c r="LU48" s="4"/>
      <c r="LV48" s="8"/>
      <c r="LW48" s="7"/>
      <c r="LX48" s="7"/>
      <c r="LY48" s="2" t="s">
        <v>196</v>
      </c>
      <c r="LZ48" s="2" t="s">
        <v>195</v>
      </c>
      <c r="MA48" s="2" t="s">
        <v>162</v>
      </c>
      <c r="MB48" s="2" t="s">
        <v>162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187</v>
      </c>
      <c r="ML48" s="2" t="s">
        <v>195</v>
      </c>
      <c r="MM48" s="2" t="s">
        <v>162</v>
      </c>
      <c r="MN48" s="2" t="s">
        <v>162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197</v>
      </c>
      <c r="MX48" s="2" t="s">
        <v>195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172</v>
      </c>
      <c r="NV48" s="2" t="s">
        <v>195</v>
      </c>
      <c r="NW48" s="2" t="s">
        <v>543</v>
      </c>
      <c r="NX48" s="2" t="s">
        <v>798</v>
      </c>
      <c r="NY48" s="2" t="s">
        <v>174</v>
      </c>
      <c r="NZ48" s="2" t="s">
        <v>162</v>
      </c>
      <c r="OA48" s="4"/>
      <c r="OB48" s="8"/>
      <c r="OC48" s="4"/>
      <c r="OD48" s="8"/>
      <c r="OE48" s="7"/>
      <c r="OF48" s="7"/>
      <c r="OG48" s="2" t="s">
        <v>172</v>
      </c>
      <c r="OH48" s="2" t="s">
        <v>195</v>
      </c>
      <c r="OI48" s="2" t="s">
        <v>322</v>
      </c>
      <c r="OJ48" s="2" t="s">
        <v>799</v>
      </c>
      <c r="OK48" s="2" t="s">
        <v>174</v>
      </c>
      <c r="OL48" s="2" t="s">
        <v>162</v>
      </c>
      <c r="OM48" s="4"/>
      <c r="ON48" s="8"/>
      <c r="OO48" s="4"/>
      <c r="OP48" s="8"/>
      <c r="OQ48" s="7"/>
      <c r="OR48" s="7"/>
      <c r="OS48" s="2" t="s">
        <v>193</v>
      </c>
      <c r="OT48" s="2" t="s">
        <v>195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187</v>
      </c>
      <c r="PF48" s="2" t="s">
        <v>195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196</v>
      </c>
      <c r="PR48" s="2" t="s">
        <v>195</v>
      </c>
      <c r="PS48" s="2" t="s">
        <v>162</v>
      </c>
      <c r="PT48" s="2" t="s">
        <v>162</v>
      </c>
      <c r="PU48" s="2" t="s">
        <v>174</v>
      </c>
      <c r="PV48" s="2" t="s">
        <v>162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800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801</v>
      </c>
      <c r="G49" s="2" t="s">
        <v>801</v>
      </c>
      <c r="H49" s="2" t="s">
        <v>801</v>
      </c>
      <c r="I49" s="2" t="s">
        <v>802</v>
      </c>
      <c r="J49" s="2" t="s">
        <v>157</v>
      </c>
      <c r="K49" s="2" t="s">
        <v>803</v>
      </c>
      <c r="L49" s="3">
        <v>150</v>
      </c>
      <c r="M49" s="3">
        <v>157.5</v>
      </c>
      <c r="N49" s="3">
        <v>299.99</v>
      </c>
      <c r="O49" s="2" t="s">
        <v>159</v>
      </c>
      <c r="P49" s="2" t="s">
        <v>279</v>
      </c>
      <c r="Q49" s="2" t="s">
        <v>161</v>
      </c>
      <c r="R49" s="2" t="s">
        <v>162</v>
      </c>
      <c r="S49" s="2" t="s">
        <v>162</v>
      </c>
      <c r="T49" s="2" t="s">
        <v>745</v>
      </c>
      <c r="U49" s="2" t="s">
        <v>165</v>
      </c>
      <c r="V49" s="2" t="s">
        <v>804</v>
      </c>
      <c r="W49" s="2" t="s">
        <v>162</v>
      </c>
      <c r="X49" s="2" t="s">
        <v>162</v>
      </c>
      <c r="Y49" s="2" t="s">
        <v>162</v>
      </c>
      <c r="Z49" s="4"/>
      <c r="AA49" s="4">
        <f>=ROUNDDOWN({0},0)</f>
      </c>
      <c r="AB49" s="5"/>
      <c r="AC49" s="2" t="s">
        <v>805</v>
      </c>
      <c r="AD49" s="4">
        <v>70</v>
      </c>
      <c r="AE49" s="4">
        <v>140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281</v>
      </c>
      <c r="BV49" s="2" t="s">
        <v>159</v>
      </c>
      <c r="BW49" s="2" t="s">
        <v>162</v>
      </c>
      <c r="BX49" s="2" t="s">
        <v>162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187</v>
      </c>
      <c r="CH49" s="2" t="s">
        <v>159</v>
      </c>
      <c r="CI49" s="2" t="s">
        <v>162</v>
      </c>
      <c r="CJ49" s="2" t="s">
        <v>162</v>
      </c>
      <c r="CK49" s="2" t="s">
        <v>174</v>
      </c>
      <c r="CL49" s="2" t="s">
        <v>162</v>
      </c>
      <c r="CM49" s="4"/>
      <c r="CN49" s="8"/>
      <c r="CO49" s="4"/>
      <c r="CP49" s="8"/>
      <c r="CQ49" s="7"/>
      <c r="CR49" s="7"/>
      <c r="CS49" s="2" t="s">
        <v>187</v>
      </c>
      <c r="CT49" s="2" t="s">
        <v>159</v>
      </c>
      <c r="CU49" s="2" t="s">
        <v>162</v>
      </c>
      <c r="CV49" s="2" t="s">
        <v>162</v>
      </c>
      <c r="CW49" s="2" t="s">
        <v>174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159</v>
      </c>
      <c r="DG49" s="2" t="s">
        <v>162</v>
      </c>
      <c r="DH49" s="2" t="s">
        <v>162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281</v>
      </c>
      <c r="DR49" s="2" t="s">
        <v>159</v>
      </c>
      <c r="DS49" s="2" t="s">
        <v>162</v>
      </c>
      <c r="DT49" s="2" t="s">
        <v>162</v>
      </c>
      <c r="DU49" s="2" t="s">
        <v>174</v>
      </c>
      <c r="DV49" s="2" t="s">
        <v>162</v>
      </c>
      <c r="DW49" s="4"/>
      <c r="DX49" s="8"/>
      <c r="DY49" s="4"/>
      <c r="DZ49" s="8"/>
      <c r="EA49" s="7"/>
      <c r="EB49" s="7"/>
      <c r="EC49" s="2" t="s">
        <v>281</v>
      </c>
      <c r="ED49" s="2" t="s">
        <v>159</v>
      </c>
      <c r="EE49" s="2" t="s">
        <v>162</v>
      </c>
      <c r="EF49" s="2" t="s">
        <v>162</v>
      </c>
      <c r="EG49" s="2" t="s">
        <v>174</v>
      </c>
      <c r="EH49" s="2" t="s">
        <v>162</v>
      </c>
      <c r="EI49" s="4"/>
      <c r="EJ49" s="8"/>
      <c r="EK49" s="4"/>
      <c r="EL49" s="8"/>
      <c r="EM49" s="7"/>
      <c r="EN49" s="7"/>
      <c r="EO49" s="2" t="s">
        <v>281</v>
      </c>
      <c r="EP49" s="2" t="s">
        <v>159</v>
      </c>
      <c r="EQ49" s="2" t="s">
        <v>162</v>
      </c>
      <c r="ER49" s="2" t="s">
        <v>162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193</v>
      </c>
      <c r="FB49" s="2" t="s">
        <v>159</v>
      </c>
      <c r="FC49" s="2" t="s">
        <v>162</v>
      </c>
      <c r="FD49" s="2" t="s">
        <v>162</v>
      </c>
      <c r="FE49" s="2" t="s">
        <v>174</v>
      </c>
      <c r="FF49" s="2" t="s">
        <v>162</v>
      </c>
      <c r="FG49" s="4"/>
      <c r="FH49" s="8"/>
      <c r="FI49" s="4"/>
      <c r="FJ49" s="8"/>
      <c r="FK49" s="7"/>
      <c r="FL49" s="7"/>
      <c r="FM49" s="2" t="s">
        <v>281</v>
      </c>
      <c r="FN49" s="2" t="s">
        <v>159</v>
      </c>
      <c r="FO49" s="2" t="s">
        <v>162</v>
      </c>
      <c r="FP49" s="2" t="s">
        <v>162</v>
      </c>
      <c r="FQ49" s="2" t="s">
        <v>174</v>
      </c>
      <c r="FR49" s="2" t="s">
        <v>162</v>
      </c>
      <c r="FS49" s="4"/>
      <c r="FT49" s="8"/>
      <c r="FU49" s="4"/>
      <c r="FV49" s="8"/>
      <c r="FW49" s="7"/>
      <c r="FX49" s="7"/>
      <c r="FY49" s="2" t="s">
        <v>281</v>
      </c>
      <c r="FZ49" s="2" t="s">
        <v>159</v>
      </c>
      <c r="GA49" s="2" t="s">
        <v>162</v>
      </c>
      <c r="GB49" s="2" t="s">
        <v>162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187</v>
      </c>
      <c r="GL49" s="2" t="s">
        <v>159</v>
      </c>
      <c r="GM49" s="2" t="s">
        <v>162</v>
      </c>
      <c r="GN49" s="2" t="s">
        <v>162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281</v>
      </c>
      <c r="GX49" s="2" t="s">
        <v>159</v>
      </c>
      <c r="GY49" s="2" t="s">
        <v>162</v>
      </c>
      <c r="GZ49" s="2" t="s">
        <v>162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187</v>
      </c>
      <c r="HJ49" s="2" t="s">
        <v>159</v>
      </c>
      <c r="HK49" s="2" t="s">
        <v>162</v>
      </c>
      <c r="HL49" s="2" t="s">
        <v>162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187</v>
      </c>
      <c r="HV49" s="2" t="s">
        <v>159</v>
      </c>
      <c r="HW49" s="2" t="s">
        <v>162</v>
      </c>
      <c r="HX49" s="2" t="s">
        <v>162</v>
      </c>
      <c r="HY49" s="2" t="s">
        <v>174</v>
      </c>
      <c r="HZ49" s="2" t="s">
        <v>162</v>
      </c>
      <c r="IA49" s="4"/>
      <c r="IB49" s="8"/>
      <c r="IC49" s="4"/>
      <c r="ID49" s="8"/>
      <c r="IE49" s="7"/>
      <c r="IF49" s="7"/>
      <c r="IG49" s="2" t="s">
        <v>281</v>
      </c>
      <c r="IH49" s="2" t="s">
        <v>159</v>
      </c>
      <c r="II49" s="2" t="s">
        <v>162</v>
      </c>
      <c r="IJ49" s="2" t="s">
        <v>162</v>
      </c>
      <c r="IK49" s="2" t="s">
        <v>174</v>
      </c>
      <c r="IL49" s="2" t="s">
        <v>162</v>
      </c>
      <c r="IM49" s="4"/>
      <c r="IN49" s="8"/>
      <c r="IO49" s="4"/>
      <c r="IP49" s="8"/>
      <c r="IQ49" s="7"/>
      <c r="IR49" s="7"/>
      <c r="IS49" s="2" t="s">
        <v>281</v>
      </c>
      <c r="IT49" s="2" t="s">
        <v>159</v>
      </c>
      <c r="IU49" s="2" t="s">
        <v>162</v>
      </c>
      <c r="IV49" s="2" t="s">
        <v>162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281</v>
      </c>
      <c r="JF49" s="2" t="s">
        <v>159</v>
      </c>
      <c r="JG49" s="2" t="s">
        <v>162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281</v>
      </c>
      <c r="JR49" s="2" t="s">
        <v>159</v>
      </c>
      <c r="JS49" s="2" t="s">
        <v>162</v>
      </c>
      <c r="JT49" s="2" t="s">
        <v>162</v>
      </c>
      <c r="JU49" s="2" t="s">
        <v>174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281</v>
      </c>
      <c r="KP49" s="2" t="s">
        <v>159</v>
      </c>
      <c r="KQ49" s="2" t="s">
        <v>162</v>
      </c>
      <c r="KR49" s="2" t="s">
        <v>162</v>
      </c>
      <c r="KS49" s="2" t="s">
        <v>174</v>
      </c>
      <c r="KT49" s="2" t="s">
        <v>162</v>
      </c>
      <c r="KU49" s="4"/>
      <c r="KV49" s="8"/>
      <c r="KW49" s="4"/>
      <c r="KX49" s="8"/>
      <c r="KY49" s="7"/>
      <c r="KZ49" s="7"/>
      <c r="LA49" s="2" t="s">
        <v>281</v>
      </c>
      <c r="LB49" s="2" t="s">
        <v>159</v>
      </c>
      <c r="LC49" s="2" t="s">
        <v>162</v>
      </c>
      <c r="LD49" s="2" t="s">
        <v>162</v>
      </c>
      <c r="LE49" s="2" t="s">
        <v>174</v>
      </c>
      <c r="LF49" s="2" t="s">
        <v>162</v>
      </c>
      <c r="LG49" s="4"/>
      <c r="LH49" s="8"/>
      <c r="LI49" s="4"/>
      <c r="LJ49" s="8"/>
      <c r="LK49" s="7"/>
      <c r="LL49" s="7"/>
      <c r="LM49" s="2" t="s">
        <v>187</v>
      </c>
      <c r="LN49" s="2" t="s">
        <v>159</v>
      </c>
      <c r="LO49" s="2" t="s">
        <v>162</v>
      </c>
      <c r="LP49" s="2" t="s">
        <v>162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281</v>
      </c>
      <c r="LZ49" s="2" t="s">
        <v>159</v>
      </c>
      <c r="MA49" s="2" t="s">
        <v>162</v>
      </c>
      <c r="MB49" s="2" t="s">
        <v>162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187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162</v>
      </c>
      <c r="MX49" s="2" t="s">
        <v>162</v>
      </c>
      <c r="MY49" s="2" t="s">
        <v>162</v>
      </c>
      <c r="MZ49" s="2" t="s">
        <v>162</v>
      </c>
      <c r="NA49" s="2" t="s">
        <v>162</v>
      </c>
      <c r="NB49" s="2" t="s">
        <v>162</v>
      </c>
      <c r="NC49" s="4"/>
      <c r="ND49" s="8"/>
      <c r="NE49" s="4"/>
      <c r="NF49" s="8"/>
      <c r="NG49" s="7"/>
      <c r="NH49" s="7"/>
      <c r="NI49" s="2" t="s">
        <v>281</v>
      </c>
      <c r="NJ49" s="2" t="s">
        <v>159</v>
      </c>
      <c r="NK49" s="2" t="s">
        <v>162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281</v>
      </c>
      <c r="NV49" s="2" t="s">
        <v>159</v>
      </c>
      <c r="NW49" s="2" t="s">
        <v>162</v>
      </c>
      <c r="NX49" s="2" t="s">
        <v>162</v>
      </c>
      <c r="NY49" s="2" t="s">
        <v>174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193</v>
      </c>
      <c r="OT49" s="2" t="s">
        <v>159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187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>
        <v>70</v>
      </c>
      <c r="QS49" s="4"/>
      <c r="QT49" s="4"/>
      <c r="QU49" s="4"/>
      <c r="QV49" s="4"/>
      <c r="QW49" s="4">
        <v>70</v>
      </c>
      <c r="QX49" s="4"/>
      <c r="QY49" s="4"/>
      <c r="QZ49" s="4"/>
      <c r="RA49" s="4"/>
      <c r="RB49" s="4"/>
    </row>
    <row r="50">
      <c r="A50" s="2" t="s">
        <v>806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801</v>
      </c>
      <c r="G50" s="2" t="s">
        <v>801</v>
      </c>
      <c r="H50" s="2" t="s">
        <v>801</v>
      </c>
      <c r="I50" s="2" t="s">
        <v>802</v>
      </c>
      <c r="J50" s="2" t="s">
        <v>202</v>
      </c>
      <c r="K50" s="2" t="s">
        <v>803</v>
      </c>
      <c r="L50" s="3">
        <v>175</v>
      </c>
      <c r="M50" s="3">
        <v>183.75</v>
      </c>
      <c r="N50" s="3">
        <v>349.99</v>
      </c>
      <c r="O50" s="2" t="s">
        <v>159</v>
      </c>
      <c r="P50" s="2" t="s">
        <v>279</v>
      </c>
      <c r="Q50" s="2" t="s">
        <v>161</v>
      </c>
      <c r="R50" s="2" t="s">
        <v>162</v>
      </c>
      <c r="S50" s="2" t="s">
        <v>162</v>
      </c>
      <c r="T50" s="2" t="s">
        <v>745</v>
      </c>
      <c r="U50" s="2" t="s">
        <v>203</v>
      </c>
      <c r="V50" s="2" t="s">
        <v>804</v>
      </c>
      <c r="W50" s="2" t="s">
        <v>162</v>
      </c>
      <c r="X50" s="2" t="s">
        <v>162</v>
      </c>
      <c r="Y50" s="2" t="s">
        <v>162</v>
      </c>
      <c r="Z50" s="4"/>
      <c r="AA50" s="4">
        <f>=ROUNDDOWN({0},0)</f>
      </c>
      <c r="AB50" s="5"/>
      <c r="AC50" s="2" t="s">
        <v>805</v>
      </c>
      <c r="AD50" s="4">
        <v>116</v>
      </c>
      <c r="AE50" s="4">
        <v>230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162</v>
      </c>
      <c r="BM50" s="7"/>
      <c r="BN50" s="7"/>
      <c r="BO50" s="4"/>
      <c r="BP50" s="8"/>
      <c r="BQ50" s="4"/>
      <c r="BR50" s="8"/>
      <c r="BS50" s="7"/>
      <c r="BT50" s="7"/>
      <c r="BU50" s="2" t="s">
        <v>281</v>
      </c>
      <c r="BV50" s="2" t="s">
        <v>159</v>
      </c>
      <c r="BW50" s="2" t="s">
        <v>162</v>
      </c>
      <c r="BX50" s="2" t="s">
        <v>162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187</v>
      </c>
      <c r="CH50" s="2" t="s">
        <v>159</v>
      </c>
      <c r="CI50" s="2" t="s">
        <v>162</v>
      </c>
      <c r="CJ50" s="2" t="s">
        <v>162</v>
      </c>
      <c r="CK50" s="2" t="s">
        <v>174</v>
      </c>
      <c r="CL50" s="2" t="s">
        <v>162</v>
      </c>
      <c r="CM50" s="4"/>
      <c r="CN50" s="8"/>
      <c r="CO50" s="4"/>
      <c r="CP50" s="8"/>
      <c r="CQ50" s="7"/>
      <c r="CR50" s="7"/>
      <c r="CS50" s="2" t="s">
        <v>187</v>
      </c>
      <c r="CT50" s="2" t="s">
        <v>159</v>
      </c>
      <c r="CU50" s="2" t="s">
        <v>162</v>
      </c>
      <c r="CV50" s="2" t="s">
        <v>162</v>
      </c>
      <c r="CW50" s="2" t="s">
        <v>174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159</v>
      </c>
      <c r="DG50" s="2" t="s">
        <v>162</v>
      </c>
      <c r="DH50" s="2" t="s">
        <v>162</v>
      </c>
      <c r="DI50" s="2" t="s">
        <v>174</v>
      </c>
      <c r="DJ50" s="2" t="s">
        <v>162</v>
      </c>
      <c r="DK50" s="4"/>
      <c r="DL50" s="8"/>
      <c r="DM50" s="4"/>
      <c r="DN50" s="8"/>
      <c r="DO50" s="7"/>
      <c r="DP50" s="7"/>
      <c r="DQ50" s="2" t="s">
        <v>281</v>
      </c>
      <c r="DR50" s="2" t="s">
        <v>159</v>
      </c>
      <c r="DS50" s="2" t="s">
        <v>162</v>
      </c>
      <c r="DT50" s="2" t="s">
        <v>162</v>
      </c>
      <c r="DU50" s="2" t="s">
        <v>174</v>
      </c>
      <c r="DV50" s="2" t="s">
        <v>162</v>
      </c>
      <c r="DW50" s="4"/>
      <c r="DX50" s="8"/>
      <c r="DY50" s="4"/>
      <c r="DZ50" s="8"/>
      <c r="EA50" s="7"/>
      <c r="EB50" s="7"/>
      <c r="EC50" s="2" t="s">
        <v>281</v>
      </c>
      <c r="ED50" s="2" t="s">
        <v>159</v>
      </c>
      <c r="EE50" s="2" t="s">
        <v>162</v>
      </c>
      <c r="EF50" s="2" t="s">
        <v>162</v>
      </c>
      <c r="EG50" s="2" t="s">
        <v>174</v>
      </c>
      <c r="EH50" s="2" t="s">
        <v>162</v>
      </c>
      <c r="EI50" s="4"/>
      <c r="EJ50" s="8"/>
      <c r="EK50" s="4"/>
      <c r="EL50" s="8"/>
      <c r="EM50" s="7"/>
      <c r="EN50" s="7"/>
      <c r="EO50" s="2" t="s">
        <v>281</v>
      </c>
      <c r="EP50" s="2" t="s">
        <v>159</v>
      </c>
      <c r="EQ50" s="2" t="s">
        <v>162</v>
      </c>
      <c r="ER50" s="2" t="s">
        <v>162</v>
      </c>
      <c r="ES50" s="2" t="s">
        <v>174</v>
      </c>
      <c r="ET50" s="2" t="s">
        <v>162</v>
      </c>
      <c r="EU50" s="4"/>
      <c r="EV50" s="8"/>
      <c r="EW50" s="4"/>
      <c r="EX50" s="8"/>
      <c r="EY50" s="7"/>
      <c r="EZ50" s="7"/>
      <c r="FA50" s="2" t="s">
        <v>193</v>
      </c>
      <c r="FB50" s="2" t="s">
        <v>159</v>
      </c>
      <c r="FC50" s="2" t="s">
        <v>162</v>
      </c>
      <c r="FD50" s="2" t="s">
        <v>162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281</v>
      </c>
      <c r="FN50" s="2" t="s">
        <v>159</v>
      </c>
      <c r="FO50" s="2" t="s">
        <v>162</v>
      </c>
      <c r="FP50" s="2" t="s">
        <v>162</v>
      </c>
      <c r="FQ50" s="2" t="s">
        <v>174</v>
      </c>
      <c r="FR50" s="2" t="s">
        <v>162</v>
      </c>
      <c r="FS50" s="4"/>
      <c r="FT50" s="8"/>
      <c r="FU50" s="4"/>
      <c r="FV50" s="8"/>
      <c r="FW50" s="7"/>
      <c r="FX50" s="7"/>
      <c r="FY50" s="2" t="s">
        <v>281</v>
      </c>
      <c r="FZ50" s="2" t="s">
        <v>159</v>
      </c>
      <c r="GA50" s="2" t="s">
        <v>162</v>
      </c>
      <c r="GB50" s="2" t="s">
        <v>162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187</v>
      </c>
      <c r="GL50" s="2" t="s">
        <v>159</v>
      </c>
      <c r="GM50" s="2" t="s">
        <v>162</v>
      </c>
      <c r="GN50" s="2" t="s">
        <v>162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281</v>
      </c>
      <c r="GX50" s="2" t="s">
        <v>159</v>
      </c>
      <c r="GY50" s="2" t="s">
        <v>162</v>
      </c>
      <c r="GZ50" s="2" t="s">
        <v>162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187</v>
      </c>
      <c r="HJ50" s="2" t="s">
        <v>159</v>
      </c>
      <c r="HK50" s="2" t="s">
        <v>162</v>
      </c>
      <c r="HL50" s="2" t="s">
        <v>162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187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281</v>
      </c>
      <c r="IH50" s="2" t="s">
        <v>159</v>
      </c>
      <c r="II50" s="2" t="s">
        <v>162</v>
      </c>
      <c r="IJ50" s="2" t="s">
        <v>162</v>
      </c>
      <c r="IK50" s="2" t="s">
        <v>174</v>
      </c>
      <c r="IL50" s="2" t="s">
        <v>162</v>
      </c>
      <c r="IM50" s="4"/>
      <c r="IN50" s="8"/>
      <c r="IO50" s="4"/>
      <c r="IP50" s="8"/>
      <c r="IQ50" s="7"/>
      <c r="IR50" s="7"/>
      <c r="IS50" s="2" t="s">
        <v>281</v>
      </c>
      <c r="IT50" s="2" t="s">
        <v>159</v>
      </c>
      <c r="IU50" s="2" t="s">
        <v>162</v>
      </c>
      <c r="IV50" s="2" t="s">
        <v>162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281</v>
      </c>
      <c r="JF50" s="2" t="s">
        <v>159</v>
      </c>
      <c r="JG50" s="2" t="s">
        <v>162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281</v>
      </c>
      <c r="JR50" s="2" t="s">
        <v>159</v>
      </c>
      <c r="JS50" s="2" t="s">
        <v>162</v>
      </c>
      <c r="JT50" s="2" t="s">
        <v>162</v>
      </c>
      <c r="JU50" s="2" t="s">
        <v>174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281</v>
      </c>
      <c r="KP50" s="2" t="s">
        <v>159</v>
      </c>
      <c r="KQ50" s="2" t="s">
        <v>162</v>
      </c>
      <c r="KR50" s="2" t="s">
        <v>162</v>
      </c>
      <c r="KS50" s="2" t="s">
        <v>174</v>
      </c>
      <c r="KT50" s="2" t="s">
        <v>162</v>
      </c>
      <c r="KU50" s="4"/>
      <c r="KV50" s="8"/>
      <c r="KW50" s="4"/>
      <c r="KX50" s="8"/>
      <c r="KY50" s="7"/>
      <c r="KZ50" s="7"/>
      <c r="LA50" s="2" t="s">
        <v>281</v>
      </c>
      <c r="LB50" s="2" t="s">
        <v>159</v>
      </c>
      <c r="LC50" s="2" t="s">
        <v>162</v>
      </c>
      <c r="LD50" s="2" t="s">
        <v>162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187</v>
      </c>
      <c r="LN50" s="2" t="s">
        <v>159</v>
      </c>
      <c r="LO50" s="2" t="s">
        <v>162</v>
      </c>
      <c r="LP50" s="2" t="s">
        <v>162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281</v>
      </c>
      <c r="LZ50" s="2" t="s">
        <v>159</v>
      </c>
      <c r="MA50" s="2" t="s">
        <v>162</v>
      </c>
      <c r="MB50" s="2" t="s">
        <v>162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187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2" t="s">
        <v>162</v>
      </c>
      <c r="NC50" s="4"/>
      <c r="ND50" s="8"/>
      <c r="NE50" s="4"/>
      <c r="NF50" s="8"/>
      <c r="NG50" s="7"/>
      <c r="NH50" s="7"/>
      <c r="NI50" s="2" t="s">
        <v>281</v>
      </c>
      <c r="NJ50" s="2" t="s">
        <v>159</v>
      </c>
      <c r="NK50" s="2" t="s">
        <v>162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281</v>
      </c>
      <c r="NV50" s="2" t="s">
        <v>159</v>
      </c>
      <c r="NW50" s="2" t="s">
        <v>162</v>
      </c>
      <c r="NX50" s="2" t="s">
        <v>162</v>
      </c>
      <c r="NY50" s="2" t="s">
        <v>174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193</v>
      </c>
      <c r="OT50" s="2" t="s">
        <v>159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187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>
        <v>116</v>
      </c>
      <c r="QS50" s="4"/>
      <c r="QT50" s="4"/>
      <c r="QU50" s="4"/>
      <c r="QV50" s="4"/>
      <c r="QW50" s="4">
        <v>114</v>
      </c>
      <c r="QX50" s="4"/>
      <c r="QY50" s="4"/>
      <c r="QZ50" s="4"/>
      <c r="RA50" s="4"/>
      <c r="RB50" s="4"/>
    </row>
    <row r="51">
      <c r="A51" s="2" t="s">
        <v>807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808</v>
      </c>
      <c r="G51" s="2" t="s">
        <v>808</v>
      </c>
      <c r="H51" s="2" t="s">
        <v>808</v>
      </c>
      <c r="I51" s="2" t="s">
        <v>578</v>
      </c>
      <c r="J51" s="2" t="s">
        <v>202</v>
      </c>
      <c r="K51" s="2" t="s">
        <v>361</v>
      </c>
      <c r="L51" s="3">
        <v>197.59</v>
      </c>
      <c r="M51" s="3">
        <v>207.47</v>
      </c>
      <c r="N51" s="3">
        <v>379.99</v>
      </c>
      <c r="O51" s="2" t="s">
        <v>710</v>
      </c>
      <c r="P51" s="2" t="s">
        <v>711</v>
      </c>
      <c r="Q51" s="2" t="s">
        <v>161</v>
      </c>
      <c r="R51" s="2" t="s">
        <v>162</v>
      </c>
      <c r="S51" s="2" t="s">
        <v>809</v>
      </c>
      <c r="T51" s="2" t="s">
        <v>162</v>
      </c>
      <c r="U51" s="2" t="s">
        <v>203</v>
      </c>
      <c r="V51" s="2" t="s">
        <v>623</v>
      </c>
      <c r="W51" s="2" t="s">
        <v>364</v>
      </c>
      <c r="X51" s="2" t="s">
        <v>767</v>
      </c>
      <c r="Y51" s="2" t="s">
        <v>810</v>
      </c>
      <c r="Z51" s="4"/>
      <c r="AA51" s="4">
        <f>=ROUNDDOWN({0},0)</f>
      </c>
      <c r="AB51" s="5">
        <v>6</v>
      </c>
      <c r="AC51" s="2" t="s">
        <v>162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5</v>
      </c>
      <c r="AS51" s="8">
        <v>1116.88</v>
      </c>
      <c r="AT51" s="7">
        <v>-1</v>
      </c>
      <c r="AU51" s="7">
        <v>-1</v>
      </c>
      <c r="AV51" s="4"/>
      <c r="AW51" s="8"/>
      <c r="AX51" s="4">
        <v>5</v>
      </c>
      <c r="AY51" s="8">
        <v>1116.88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1116.88</v>
      </c>
      <c r="BG51" s="7">
        <v>-1</v>
      </c>
      <c r="BH51" s="7">
        <v>-1</v>
      </c>
      <c r="BI51" s="7"/>
      <c r="BJ51" s="4"/>
      <c r="BK51" s="8"/>
      <c r="BL51" s="2" t="s">
        <v>811</v>
      </c>
      <c r="BM51" s="7"/>
      <c r="BN51" s="7"/>
      <c r="BO51" s="4"/>
      <c r="BP51" s="8"/>
      <c r="BQ51" s="4"/>
      <c r="BR51" s="8"/>
      <c r="BS51" s="7"/>
      <c r="BT51" s="7"/>
      <c r="BU51" s="2" t="s">
        <v>197</v>
      </c>
      <c r="BV51" s="2" t="s">
        <v>195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172</v>
      </c>
      <c r="CH51" s="2" t="s">
        <v>195</v>
      </c>
      <c r="CI51" s="2" t="s">
        <v>810</v>
      </c>
      <c r="CJ51" s="2" t="s">
        <v>812</v>
      </c>
      <c r="CK51" s="2" t="s">
        <v>174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195</v>
      </c>
      <c r="CU51" s="2" t="s">
        <v>810</v>
      </c>
      <c r="CV51" s="2" t="s">
        <v>813</v>
      </c>
      <c r="CW51" s="2" t="s">
        <v>174</v>
      </c>
      <c r="CX51" s="2" t="s">
        <v>162</v>
      </c>
      <c r="CY51" s="4"/>
      <c r="CZ51" s="8"/>
      <c r="DA51" s="4">
        <v>4</v>
      </c>
      <c r="DB51" s="8">
        <v>899.04</v>
      </c>
      <c r="DC51" s="7">
        <v>-1</v>
      </c>
      <c r="DD51" s="7">
        <v>-1</v>
      </c>
      <c r="DE51" s="2" t="s">
        <v>172</v>
      </c>
      <c r="DF51" s="2" t="s">
        <v>195</v>
      </c>
      <c r="DG51" s="2" t="s">
        <v>810</v>
      </c>
      <c r="DH51" s="2" t="s">
        <v>810</v>
      </c>
      <c r="DI51" s="2" t="s">
        <v>174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195</v>
      </c>
      <c r="DS51" s="2" t="s">
        <v>570</v>
      </c>
      <c r="DT51" s="2" t="s">
        <v>814</v>
      </c>
      <c r="DU51" s="2" t="s">
        <v>174</v>
      </c>
      <c r="DV51" s="2" t="s">
        <v>162</v>
      </c>
      <c r="DW51" s="4"/>
      <c r="DX51" s="8"/>
      <c r="DY51" s="4"/>
      <c r="DZ51" s="8"/>
      <c r="EA51" s="7"/>
      <c r="EB51" s="7"/>
      <c r="EC51" s="2" t="s">
        <v>172</v>
      </c>
      <c r="ED51" s="2" t="s">
        <v>195</v>
      </c>
      <c r="EE51" s="2" t="s">
        <v>815</v>
      </c>
      <c r="EF51" s="2" t="s">
        <v>816</v>
      </c>
      <c r="EG51" s="2" t="s">
        <v>174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195</v>
      </c>
      <c r="EQ51" s="2" t="s">
        <v>638</v>
      </c>
      <c r="ER51" s="2" t="s">
        <v>817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193</v>
      </c>
      <c r="FB51" s="2" t="s">
        <v>195</v>
      </c>
      <c r="FC51" s="2" t="s">
        <v>162</v>
      </c>
      <c r="FD51" s="2" t="s">
        <v>162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187</v>
      </c>
      <c r="FN51" s="2" t="s">
        <v>195</v>
      </c>
      <c r="FO51" s="2" t="s">
        <v>162</v>
      </c>
      <c r="FP51" s="2" t="s">
        <v>162</v>
      </c>
      <c r="FQ51" s="2" t="s">
        <v>174</v>
      </c>
      <c r="FR51" s="2" t="s">
        <v>162</v>
      </c>
      <c r="FS51" s="4"/>
      <c r="FT51" s="8"/>
      <c r="FU51" s="4">
        <v>1</v>
      </c>
      <c r="FV51" s="8">
        <v>217.84</v>
      </c>
      <c r="FW51" s="7">
        <v>-1</v>
      </c>
      <c r="FX51" s="7">
        <v>-1</v>
      </c>
      <c r="FY51" s="2" t="s">
        <v>172</v>
      </c>
      <c r="FZ51" s="2" t="s">
        <v>195</v>
      </c>
      <c r="GA51" s="2" t="s">
        <v>457</v>
      </c>
      <c r="GB51" s="2" t="s">
        <v>818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187</v>
      </c>
      <c r="GL51" s="2" t="s">
        <v>195</v>
      </c>
      <c r="GM51" s="2" t="s">
        <v>162</v>
      </c>
      <c r="GN51" s="2" t="s">
        <v>162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197</v>
      </c>
      <c r="GX51" s="2" t="s">
        <v>195</v>
      </c>
      <c r="GY51" s="2" t="s">
        <v>819</v>
      </c>
      <c r="GZ51" s="2" t="s">
        <v>162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196</v>
      </c>
      <c r="HJ51" s="2" t="s">
        <v>195</v>
      </c>
      <c r="HK51" s="2" t="s">
        <v>162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172</v>
      </c>
      <c r="HV51" s="2" t="s">
        <v>195</v>
      </c>
      <c r="HW51" s="2" t="s">
        <v>234</v>
      </c>
      <c r="HX51" s="2" t="s">
        <v>820</v>
      </c>
      <c r="HY51" s="2" t="s">
        <v>174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187</v>
      </c>
      <c r="IT51" s="2" t="s">
        <v>195</v>
      </c>
      <c r="IU51" s="2" t="s">
        <v>162</v>
      </c>
      <c r="IV51" s="2" t="s">
        <v>162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187</v>
      </c>
      <c r="JR51" s="2" t="s">
        <v>195</v>
      </c>
      <c r="JS51" s="2" t="s">
        <v>162</v>
      </c>
      <c r="JT51" s="2" t="s">
        <v>162</v>
      </c>
      <c r="JU51" s="2" t="s">
        <v>174</v>
      </c>
      <c r="JV51" s="2" t="s">
        <v>162</v>
      </c>
      <c r="JW51" s="4"/>
      <c r="JX51" s="8"/>
      <c r="JY51" s="4"/>
      <c r="JZ51" s="8"/>
      <c r="KA51" s="7"/>
      <c r="KB51" s="7"/>
      <c r="KC51" s="2" t="s">
        <v>193</v>
      </c>
      <c r="KD51" s="2" t="s">
        <v>195</v>
      </c>
      <c r="KE51" s="2" t="s">
        <v>162</v>
      </c>
      <c r="KF51" s="2" t="s">
        <v>162</v>
      </c>
      <c r="KG51" s="2" t="s">
        <v>174</v>
      </c>
      <c r="KH51" s="2" t="s">
        <v>162</v>
      </c>
      <c r="KI51" s="4"/>
      <c r="KJ51" s="8"/>
      <c r="KK51" s="4"/>
      <c r="KL51" s="8"/>
      <c r="KM51" s="7"/>
      <c r="KN51" s="7"/>
      <c r="KO51" s="2" t="s">
        <v>172</v>
      </c>
      <c r="KP51" s="2" t="s">
        <v>195</v>
      </c>
      <c r="KQ51" s="2" t="s">
        <v>810</v>
      </c>
      <c r="KR51" s="2" t="s">
        <v>458</v>
      </c>
      <c r="KS51" s="2" t="s">
        <v>174</v>
      </c>
      <c r="KT51" s="2" t="s">
        <v>162</v>
      </c>
      <c r="KU51" s="4"/>
      <c r="KV51" s="8"/>
      <c r="KW51" s="4"/>
      <c r="KX51" s="8"/>
      <c r="KY51" s="7"/>
      <c r="KZ51" s="7"/>
      <c r="LA51" s="2" t="s">
        <v>187</v>
      </c>
      <c r="LB51" s="2" t="s">
        <v>195</v>
      </c>
      <c r="LC51" s="2" t="s">
        <v>162</v>
      </c>
      <c r="LD51" s="2" t="s">
        <v>162</v>
      </c>
      <c r="LE51" s="2" t="s">
        <v>174</v>
      </c>
      <c r="LF51" s="2" t="s">
        <v>162</v>
      </c>
      <c r="LG51" s="4"/>
      <c r="LH51" s="8"/>
      <c r="LI51" s="4"/>
      <c r="LJ51" s="8"/>
      <c r="LK51" s="7"/>
      <c r="LL51" s="7"/>
      <c r="LM51" s="2" t="s">
        <v>196</v>
      </c>
      <c r="LN51" s="2" t="s">
        <v>195</v>
      </c>
      <c r="LO51" s="2" t="s">
        <v>162</v>
      </c>
      <c r="LP51" s="2" t="s">
        <v>162</v>
      </c>
      <c r="LQ51" s="2" t="s">
        <v>174</v>
      </c>
      <c r="LR51" s="2" t="s">
        <v>162</v>
      </c>
      <c r="LS51" s="4"/>
      <c r="LT51" s="8"/>
      <c r="LU51" s="4"/>
      <c r="LV51" s="8"/>
      <c r="LW51" s="7"/>
      <c r="LX51" s="7"/>
      <c r="LY51" s="2" t="s">
        <v>196</v>
      </c>
      <c r="LZ51" s="2" t="s">
        <v>195</v>
      </c>
      <c r="MA51" s="2" t="s">
        <v>162</v>
      </c>
      <c r="MB51" s="2" t="s">
        <v>162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187</v>
      </c>
      <c r="ML51" s="2" t="s">
        <v>195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172</v>
      </c>
      <c r="MX51" s="2" t="s">
        <v>195</v>
      </c>
      <c r="MY51" s="2" t="s">
        <v>576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187</v>
      </c>
      <c r="NV51" s="2" t="s">
        <v>195</v>
      </c>
      <c r="NW51" s="2" t="s">
        <v>162</v>
      </c>
      <c r="NX51" s="2" t="s">
        <v>162</v>
      </c>
      <c r="NY51" s="2" t="s">
        <v>174</v>
      </c>
      <c r="NZ51" s="2" t="s">
        <v>162</v>
      </c>
      <c r="OA51" s="4"/>
      <c r="OB51" s="8"/>
      <c r="OC51" s="4"/>
      <c r="OD51" s="8"/>
      <c r="OE51" s="7"/>
      <c r="OF51" s="7"/>
      <c r="OG51" s="2" t="s">
        <v>187</v>
      </c>
      <c r="OH51" s="2" t="s">
        <v>195</v>
      </c>
      <c r="OI51" s="2" t="s">
        <v>162</v>
      </c>
      <c r="OJ51" s="2" t="s">
        <v>162</v>
      </c>
      <c r="OK51" s="2" t="s">
        <v>174</v>
      </c>
      <c r="OL51" s="2" t="s">
        <v>162</v>
      </c>
      <c r="OM51" s="4"/>
      <c r="ON51" s="8"/>
      <c r="OO51" s="4"/>
      <c r="OP51" s="8"/>
      <c r="OQ51" s="7"/>
      <c r="OR51" s="7"/>
      <c r="OS51" s="2" t="s">
        <v>193</v>
      </c>
      <c r="OT51" s="2" t="s">
        <v>195</v>
      </c>
      <c r="OU51" s="2" t="s">
        <v>162</v>
      </c>
      <c r="OV51" s="2" t="s">
        <v>162</v>
      </c>
      <c r="OW51" s="2" t="s">
        <v>174</v>
      </c>
      <c r="OX51" s="2" t="s">
        <v>162</v>
      </c>
      <c r="OY51" s="4"/>
      <c r="OZ51" s="8"/>
      <c r="PA51" s="4"/>
      <c r="PB51" s="8"/>
      <c r="PC51" s="7"/>
      <c r="PD51" s="7"/>
      <c r="PE51" s="2" t="s">
        <v>187</v>
      </c>
      <c r="PF51" s="2" t="s">
        <v>195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196</v>
      </c>
      <c r="PR51" s="2" t="s">
        <v>195</v>
      </c>
      <c r="PS51" s="2" t="s">
        <v>162</v>
      </c>
      <c r="PT51" s="2" t="s">
        <v>162</v>
      </c>
      <c r="PU51" s="2" t="s">
        <v>174</v>
      </c>
      <c r="PV51" s="2" t="s">
        <v>162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821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822</v>
      </c>
      <c r="G52" s="2" t="s">
        <v>822</v>
      </c>
      <c r="H52" s="2" t="s">
        <v>822</v>
      </c>
      <c r="I52" s="2" t="s">
        <v>823</v>
      </c>
      <c r="J52" s="2" t="s">
        <v>157</v>
      </c>
      <c r="K52" s="2" t="s">
        <v>252</v>
      </c>
      <c r="L52" s="3">
        <v>150</v>
      </c>
      <c r="M52" s="3">
        <v>157.5</v>
      </c>
      <c r="N52" s="3">
        <v>299.99</v>
      </c>
      <c r="O52" s="2" t="s">
        <v>710</v>
      </c>
      <c r="P52" s="2" t="s">
        <v>711</v>
      </c>
      <c r="Q52" s="2" t="s">
        <v>161</v>
      </c>
      <c r="R52" s="2" t="s">
        <v>162</v>
      </c>
      <c r="S52" s="2" t="s">
        <v>824</v>
      </c>
      <c r="T52" s="2" t="s">
        <v>825</v>
      </c>
      <c r="U52" s="2" t="s">
        <v>165</v>
      </c>
      <c r="V52" s="2" t="s">
        <v>166</v>
      </c>
      <c r="W52" s="2" t="s">
        <v>440</v>
      </c>
      <c r="X52" s="2" t="s">
        <v>168</v>
      </c>
      <c r="Y52" s="2" t="s">
        <v>194</v>
      </c>
      <c r="Z52" s="4"/>
      <c r="AA52" s="4">
        <f>=ROUNDDOWN({0},0)</f>
      </c>
      <c r="AB52" s="5"/>
      <c r="AC52" s="2" t="s">
        <v>162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2</v>
      </c>
      <c r="AS52" s="8">
        <v>340.2</v>
      </c>
      <c r="AT52" s="7">
        <v>-1</v>
      </c>
      <c r="AU52" s="7">
        <v>-1</v>
      </c>
      <c r="AV52" s="4" t="s">
        <v>162</v>
      </c>
      <c r="AW52" s="8" t="s">
        <v>162</v>
      </c>
      <c r="AX52" s="4">
        <v>5</v>
      </c>
      <c r="AY52" s="8">
        <v>915.34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>
        <v>5</v>
      </c>
      <c r="BF52" s="8">
        <v>915.34</v>
      </c>
      <c r="BG52" s="7" t="s">
        <v>162</v>
      </c>
      <c r="BH52" s="7" t="s">
        <v>162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197</v>
      </c>
      <c r="BV52" s="2" t="s">
        <v>195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195</v>
      </c>
      <c r="CI52" s="2" t="s">
        <v>585</v>
      </c>
      <c r="CJ52" s="2" t="s">
        <v>826</v>
      </c>
      <c r="CK52" s="2" t="s">
        <v>378</v>
      </c>
      <c r="CL52" s="2" t="s">
        <v>162</v>
      </c>
      <c r="CM52" s="4"/>
      <c r="CN52" s="8"/>
      <c r="CO52" s="4">
        <v>2</v>
      </c>
      <c r="CP52" s="8">
        <v>340.2</v>
      </c>
      <c r="CQ52" s="7">
        <v>-1</v>
      </c>
      <c r="CR52" s="7">
        <v>-1</v>
      </c>
      <c r="CS52" s="2" t="s">
        <v>172</v>
      </c>
      <c r="CT52" s="2" t="s">
        <v>195</v>
      </c>
      <c r="CU52" s="2" t="s">
        <v>189</v>
      </c>
      <c r="CV52" s="2" t="s">
        <v>497</v>
      </c>
      <c r="CW52" s="2" t="s">
        <v>174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195</v>
      </c>
      <c r="DG52" s="2" t="s">
        <v>194</v>
      </c>
      <c r="DH52" s="2" t="s">
        <v>818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191</v>
      </c>
      <c r="DR52" s="2" t="s">
        <v>195</v>
      </c>
      <c r="DS52" s="2" t="s">
        <v>180</v>
      </c>
      <c r="DT52" s="2" t="s">
        <v>827</v>
      </c>
      <c r="DU52" s="2" t="s">
        <v>174</v>
      </c>
      <c r="DV52" s="2" t="s">
        <v>162</v>
      </c>
      <c r="DW52" s="4"/>
      <c r="DX52" s="8"/>
      <c r="DY52" s="4"/>
      <c r="DZ52" s="8"/>
      <c r="EA52" s="7"/>
      <c r="EB52" s="7"/>
      <c r="EC52" s="2" t="s">
        <v>172</v>
      </c>
      <c r="ED52" s="2" t="s">
        <v>195</v>
      </c>
      <c r="EE52" s="2" t="s">
        <v>828</v>
      </c>
      <c r="EF52" s="2" t="s">
        <v>829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172</v>
      </c>
      <c r="EP52" s="2" t="s">
        <v>195</v>
      </c>
      <c r="EQ52" s="2" t="s">
        <v>760</v>
      </c>
      <c r="ER52" s="2" t="s">
        <v>830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193</v>
      </c>
      <c r="FB52" s="2" t="s">
        <v>195</v>
      </c>
      <c r="FC52" s="2" t="s">
        <v>162</v>
      </c>
      <c r="FD52" s="2" t="s">
        <v>162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187</v>
      </c>
      <c r="FN52" s="2" t="s">
        <v>195</v>
      </c>
      <c r="FO52" s="2" t="s">
        <v>162</v>
      </c>
      <c r="FP52" s="2" t="s">
        <v>162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195</v>
      </c>
      <c r="GA52" s="2" t="s">
        <v>420</v>
      </c>
      <c r="GB52" s="2" t="s">
        <v>831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187</v>
      </c>
      <c r="GL52" s="2" t="s">
        <v>195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196</v>
      </c>
      <c r="GX52" s="2" t="s">
        <v>195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172</v>
      </c>
      <c r="HJ52" s="2" t="s">
        <v>195</v>
      </c>
      <c r="HK52" s="2" t="s">
        <v>832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187</v>
      </c>
      <c r="HV52" s="2" t="s">
        <v>195</v>
      </c>
      <c r="HW52" s="2" t="s">
        <v>162</v>
      </c>
      <c r="HX52" s="2" t="s">
        <v>162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162</v>
      </c>
      <c r="IH52" s="2" t="s">
        <v>162</v>
      </c>
      <c r="II52" s="2" t="s">
        <v>162</v>
      </c>
      <c r="IJ52" s="2" t="s">
        <v>162</v>
      </c>
      <c r="IK52" s="2" t="s">
        <v>162</v>
      </c>
      <c r="IL52" s="2" t="s">
        <v>162</v>
      </c>
      <c r="IM52" s="4"/>
      <c r="IN52" s="8"/>
      <c r="IO52" s="4"/>
      <c r="IP52" s="8"/>
      <c r="IQ52" s="7"/>
      <c r="IR52" s="7"/>
      <c r="IS52" s="2" t="s">
        <v>187</v>
      </c>
      <c r="IT52" s="2" t="s">
        <v>195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187</v>
      </c>
      <c r="JF52" s="2" t="s">
        <v>195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187</v>
      </c>
      <c r="JR52" s="2" t="s">
        <v>195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193</v>
      </c>
      <c r="KD52" s="2" t="s">
        <v>195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172</v>
      </c>
      <c r="KP52" s="2" t="s">
        <v>195</v>
      </c>
      <c r="KQ52" s="2" t="s">
        <v>833</v>
      </c>
      <c r="KR52" s="2" t="s">
        <v>834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187</v>
      </c>
      <c r="LB52" s="2" t="s">
        <v>195</v>
      </c>
      <c r="LC52" s="2" t="s">
        <v>162</v>
      </c>
      <c r="LD52" s="2" t="s">
        <v>162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187</v>
      </c>
      <c r="LN52" s="2" t="s">
        <v>195</v>
      </c>
      <c r="LO52" s="2" t="s">
        <v>162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196</v>
      </c>
      <c r="LZ52" s="2" t="s">
        <v>195</v>
      </c>
      <c r="MA52" s="2" t="s">
        <v>162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187</v>
      </c>
      <c r="ML52" s="2" t="s">
        <v>195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187</v>
      </c>
      <c r="MX52" s="2" t="s">
        <v>195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187</v>
      </c>
      <c r="NV52" s="2" t="s">
        <v>195</v>
      </c>
      <c r="NW52" s="2" t="s">
        <v>162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187</v>
      </c>
      <c r="OH52" s="2" t="s">
        <v>195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193</v>
      </c>
      <c r="OT52" s="2" t="s">
        <v>195</v>
      </c>
      <c r="OU52" s="2" t="s">
        <v>162</v>
      </c>
      <c r="OV52" s="2" t="s">
        <v>162</v>
      </c>
      <c r="OW52" s="2" t="s">
        <v>174</v>
      </c>
      <c r="OX52" s="2" t="s">
        <v>162</v>
      </c>
      <c r="OY52" s="4"/>
      <c r="OZ52" s="8"/>
      <c r="PA52" s="4"/>
      <c r="PB52" s="8"/>
      <c r="PC52" s="7"/>
      <c r="PD52" s="7"/>
      <c r="PE52" s="2" t="s">
        <v>172</v>
      </c>
      <c r="PF52" s="2" t="s">
        <v>195</v>
      </c>
      <c r="PG52" s="2" t="s">
        <v>425</v>
      </c>
      <c r="PH52" s="2" t="s">
        <v>835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196</v>
      </c>
      <c r="PR52" s="2" t="s">
        <v>195</v>
      </c>
      <c r="PS52" s="2" t="s">
        <v>162</v>
      </c>
      <c r="PT52" s="2" t="s">
        <v>162</v>
      </c>
      <c r="PU52" s="2" t="s">
        <v>174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836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822</v>
      </c>
      <c r="G53" s="2" t="s">
        <v>822</v>
      </c>
      <c r="H53" s="2" t="s">
        <v>822</v>
      </c>
      <c r="I53" s="2" t="s">
        <v>837</v>
      </c>
      <c r="J53" s="2" t="s">
        <v>202</v>
      </c>
      <c r="K53" s="2" t="s">
        <v>252</v>
      </c>
      <c r="L53" s="3">
        <v>175</v>
      </c>
      <c r="M53" s="3">
        <v>183.75</v>
      </c>
      <c r="N53" s="3">
        <v>349.99</v>
      </c>
      <c r="O53" s="2" t="s">
        <v>710</v>
      </c>
      <c r="P53" s="2" t="s">
        <v>711</v>
      </c>
      <c r="Q53" s="2" t="s">
        <v>161</v>
      </c>
      <c r="R53" s="2" t="s">
        <v>162</v>
      </c>
      <c r="S53" s="2" t="s">
        <v>824</v>
      </c>
      <c r="T53" s="2" t="s">
        <v>825</v>
      </c>
      <c r="U53" s="2" t="s">
        <v>203</v>
      </c>
      <c r="V53" s="2" t="s">
        <v>166</v>
      </c>
      <c r="W53" s="2" t="s">
        <v>440</v>
      </c>
      <c r="X53" s="2" t="s">
        <v>168</v>
      </c>
      <c r="Y53" s="2" t="s">
        <v>194</v>
      </c>
      <c r="Z53" s="4"/>
      <c r="AA53" s="4">
        <f>=ROUNDDOWN({0},0)</f>
      </c>
      <c r="AB53" s="5"/>
      <c r="AC53" s="2" t="s">
        <v>162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3</v>
      </c>
      <c r="AS53" s="8">
        <v>575.14</v>
      </c>
      <c r="AT53" s="7">
        <v>-1</v>
      </c>
      <c r="AU53" s="7">
        <v>-1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/>
      <c r="BJ53" s="4"/>
      <c r="BK53" s="8"/>
      <c r="BL53" s="2" t="s">
        <v>838</v>
      </c>
      <c r="BM53" s="7"/>
      <c r="BN53" s="7"/>
      <c r="BO53" s="4"/>
      <c r="BP53" s="8"/>
      <c r="BQ53" s="4"/>
      <c r="BR53" s="8"/>
      <c r="BS53" s="7"/>
      <c r="BT53" s="7"/>
      <c r="BU53" s="2" t="s">
        <v>197</v>
      </c>
      <c r="BV53" s="2" t="s">
        <v>195</v>
      </c>
      <c r="BW53" s="2" t="s">
        <v>162</v>
      </c>
      <c r="BX53" s="2" t="s">
        <v>162</v>
      </c>
      <c r="BY53" s="2" t="s">
        <v>174</v>
      </c>
      <c r="BZ53" s="2" t="s">
        <v>162</v>
      </c>
      <c r="CA53" s="4"/>
      <c r="CB53" s="8"/>
      <c r="CC53" s="4"/>
      <c r="CD53" s="8"/>
      <c r="CE53" s="7"/>
      <c r="CF53" s="7"/>
      <c r="CG53" s="2" t="s">
        <v>172</v>
      </c>
      <c r="CH53" s="2" t="s">
        <v>195</v>
      </c>
      <c r="CI53" s="2" t="s">
        <v>585</v>
      </c>
      <c r="CJ53" s="2" t="s">
        <v>414</v>
      </c>
      <c r="CK53" s="2" t="s">
        <v>378</v>
      </c>
      <c r="CL53" s="2" t="s">
        <v>162</v>
      </c>
      <c r="CM53" s="4"/>
      <c r="CN53" s="8"/>
      <c r="CO53" s="4">
        <v>1</v>
      </c>
      <c r="CP53" s="8">
        <v>198.45</v>
      </c>
      <c r="CQ53" s="7">
        <v>-1</v>
      </c>
      <c r="CR53" s="7">
        <v>-1</v>
      </c>
      <c r="CS53" s="2" t="s">
        <v>172</v>
      </c>
      <c r="CT53" s="2" t="s">
        <v>195</v>
      </c>
      <c r="CU53" s="2" t="s">
        <v>189</v>
      </c>
      <c r="CV53" s="2" t="s">
        <v>839</v>
      </c>
      <c r="CW53" s="2" t="s">
        <v>174</v>
      </c>
      <c r="CX53" s="2" t="s">
        <v>162</v>
      </c>
      <c r="CY53" s="4"/>
      <c r="CZ53" s="8"/>
      <c r="DA53" s="4">
        <v>1</v>
      </c>
      <c r="DB53" s="8">
        <v>183.75</v>
      </c>
      <c r="DC53" s="7">
        <v>-1</v>
      </c>
      <c r="DD53" s="7">
        <v>-1</v>
      </c>
      <c r="DE53" s="2" t="s">
        <v>172</v>
      </c>
      <c r="DF53" s="2" t="s">
        <v>195</v>
      </c>
      <c r="DG53" s="2" t="s">
        <v>194</v>
      </c>
      <c r="DH53" s="2" t="s">
        <v>209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191</v>
      </c>
      <c r="DR53" s="2" t="s">
        <v>195</v>
      </c>
      <c r="DS53" s="2" t="s">
        <v>180</v>
      </c>
      <c r="DT53" s="2" t="s">
        <v>162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172</v>
      </c>
      <c r="ED53" s="2" t="s">
        <v>195</v>
      </c>
      <c r="EE53" s="2" t="s">
        <v>828</v>
      </c>
      <c r="EF53" s="2" t="s">
        <v>209</v>
      </c>
      <c r="EG53" s="2" t="s">
        <v>174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195</v>
      </c>
      <c r="EQ53" s="2" t="s">
        <v>760</v>
      </c>
      <c r="ER53" s="2" t="s">
        <v>840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193</v>
      </c>
      <c r="FB53" s="2" t="s">
        <v>195</v>
      </c>
      <c r="FC53" s="2" t="s">
        <v>162</v>
      </c>
      <c r="FD53" s="2" t="s">
        <v>162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187</v>
      </c>
      <c r="FN53" s="2" t="s">
        <v>195</v>
      </c>
      <c r="FO53" s="2" t="s">
        <v>162</v>
      </c>
      <c r="FP53" s="2" t="s">
        <v>162</v>
      </c>
      <c r="FQ53" s="2" t="s">
        <v>174</v>
      </c>
      <c r="FR53" s="2" t="s">
        <v>162</v>
      </c>
      <c r="FS53" s="4"/>
      <c r="FT53" s="8"/>
      <c r="FU53" s="4">
        <v>1</v>
      </c>
      <c r="FV53" s="8">
        <v>192.94</v>
      </c>
      <c r="FW53" s="7">
        <v>-1</v>
      </c>
      <c r="FX53" s="7">
        <v>-1</v>
      </c>
      <c r="FY53" s="2" t="s">
        <v>172</v>
      </c>
      <c r="FZ53" s="2" t="s">
        <v>195</v>
      </c>
      <c r="GA53" s="2" t="s">
        <v>420</v>
      </c>
      <c r="GB53" s="2" t="s">
        <v>396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187</v>
      </c>
      <c r="GL53" s="2" t="s">
        <v>195</v>
      </c>
      <c r="GM53" s="2" t="s">
        <v>162</v>
      </c>
      <c r="GN53" s="2" t="s">
        <v>162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196</v>
      </c>
      <c r="GX53" s="2" t="s">
        <v>195</v>
      </c>
      <c r="GY53" s="2" t="s">
        <v>162</v>
      </c>
      <c r="GZ53" s="2" t="s">
        <v>162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172</v>
      </c>
      <c r="HJ53" s="2" t="s">
        <v>195</v>
      </c>
      <c r="HK53" s="2" t="s">
        <v>832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187</v>
      </c>
      <c r="HV53" s="2" t="s">
        <v>195</v>
      </c>
      <c r="HW53" s="2" t="s">
        <v>162</v>
      </c>
      <c r="HX53" s="2" t="s">
        <v>162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187</v>
      </c>
      <c r="IT53" s="2" t="s">
        <v>195</v>
      </c>
      <c r="IU53" s="2" t="s">
        <v>162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187</v>
      </c>
      <c r="JF53" s="2" t="s">
        <v>195</v>
      </c>
      <c r="JG53" s="2" t="s">
        <v>162</v>
      </c>
      <c r="JH53" s="2" t="s">
        <v>162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187</v>
      </c>
      <c r="JR53" s="2" t="s">
        <v>195</v>
      </c>
      <c r="JS53" s="2" t="s">
        <v>162</v>
      </c>
      <c r="JT53" s="2" t="s">
        <v>162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193</v>
      </c>
      <c r="KD53" s="2" t="s">
        <v>195</v>
      </c>
      <c r="KE53" s="2" t="s">
        <v>162</v>
      </c>
      <c r="KF53" s="2" t="s">
        <v>162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172</v>
      </c>
      <c r="KP53" s="2" t="s">
        <v>195</v>
      </c>
      <c r="KQ53" s="2" t="s">
        <v>841</v>
      </c>
      <c r="KR53" s="2" t="s">
        <v>842</v>
      </c>
      <c r="KS53" s="2" t="s">
        <v>174</v>
      </c>
      <c r="KT53" s="2" t="s">
        <v>162</v>
      </c>
      <c r="KU53" s="4"/>
      <c r="KV53" s="8"/>
      <c r="KW53" s="4"/>
      <c r="KX53" s="8"/>
      <c r="KY53" s="7"/>
      <c r="KZ53" s="7"/>
      <c r="LA53" s="2" t="s">
        <v>187</v>
      </c>
      <c r="LB53" s="2" t="s">
        <v>195</v>
      </c>
      <c r="LC53" s="2" t="s">
        <v>162</v>
      </c>
      <c r="LD53" s="2" t="s">
        <v>162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187</v>
      </c>
      <c r="LN53" s="2" t="s">
        <v>195</v>
      </c>
      <c r="LO53" s="2" t="s">
        <v>162</v>
      </c>
      <c r="LP53" s="2" t="s">
        <v>162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196</v>
      </c>
      <c r="LZ53" s="2" t="s">
        <v>195</v>
      </c>
      <c r="MA53" s="2" t="s">
        <v>162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187</v>
      </c>
      <c r="ML53" s="2" t="s">
        <v>195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187</v>
      </c>
      <c r="MX53" s="2" t="s">
        <v>195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187</v>
      </c>
      <c r="NV53" s="2" t="s">
        <v>195</v>
      </c>
      <c r="NW53" s="2" t="s">
        <v>162</v>
      </c>
      <c r="NX53" s="2" t="s">
        <v>162</v>
      </c>
      <c r="NY53" s="2" t="s">
        <v>174</v>
      </c>
      <c r="NZ53" s="2" t="s">
        <v>162</v>
      </c>
      <c r="OA53" s="4"/>
      <c r="OB53" s="8"/>
      <c r="OC53" s="4"/>
      <c r="OD53" s="8"/>
      <c r="OE53" s="7"/>
      <c r="OF53" s="7"/>
      <c r="OG53" s="2" t="s">
        <v>187</v>
      </c>
      <c r="OH53" s="2" t="s">
        <v>195</v>
      </c>
      <c r="OI53" s="2" t="s">
        <v>162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193</v>
      </c>
      <c r="OT53" s="2" t="s">
        <v>195</v>
      </c>
      <c r="OU53" s="2" t="s">
        <v>162</v>
      </c>
      <c r="OV53" s="2" t="s">
        <v>162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172</v>
      </c>
      <c r="PF53" s="2" t="s">
        <v>195</v>
      </c>
      <c r="PG53" s="2" t="s">
        <v>425</v>
      </c>
      <c r="PH53" s="2" t="s">
        <v>843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196</v>
      </c>
      <c r="PR53" s="2" t="s">
        <v>195</v>
      </c>
      <c r="PS53" s="2" t="s">
        <v>162</v>
      </c>
      <c r="PT53" s="2" t="s">
        <v>162</v>
      </c>
      <c r="PU53" s="2" t="s">
        <v>174</v>
      </c>
      <c r="PV53" s="2" t="s">
        <v>162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844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845</v>
      </c>
      <c r="G54" s="2" t="s">
        <v>845</v>
      </c>
      <c r="H54" s="2" t="s">
        <v>845</v>
      </c>
      <c r="I54" s="2" t="s">
        <v>743</v>
      </c>
      <c r="J54" s="2" t="s">
        <v>157</v>
      </c>
      <c r="K54" s="2" t="s">
        <v>407</v>
      </c>
      <c r="L54" s="3">
        <v>150</v>
      </c>
      <c r="M54" s="3">
        <v>157.5</v>
      </c>
      <c r="N54" s="3">
        <v>299.99</v>
      </c>
      <c r="O54" s="2" t="s">
        <v>159</v>
      </c>
      <c r="P54" s="2" t="s">
        <v>279</v>
      </c>
      <c r="Q54" s="2" t="s">
        <v>161</v>
      </c>
      <c r="R54" s="2" t="s">
        <v>162</v>
      </c>
      <c r="S54" s="2" t="s">
        <v>162</v>
      </c>
      <c r="T54" s="2" t="s">
        <v>745</v>
      </c>
      <c r="U54" s="2" t="s">
        <v>165</v>
      </c>
      <c r="V54" s="2" t="s">
        <v>608</v>
      </c>
      <c r="W54" s="2" t="s">
        <v>162</v>
      </c>
      <c r="X54" s="2" t="s">
        <v>162</v>
      </c>
      <c r="Y54" s="2" t="s">
        <v>162</v>
      </c>
      <c r="Z54" s="4"/>
      <c r="AA54" s="4">
        <f>=ROUNDDOWN({0},0)</f>
      </c>
      <c r="AB54" s="5"/>
      <c r="AC54" s="2" t="s">
        <v>805</v>
      </c>
      <c r="AD54" s="4">
        <v>70</v>
      </c>
      <c r="AE54" s="4">
        <v>140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281</v>
      </c>
      <c r="BV54" s="2" t="s">
        <v>159</v>
      </c>
      <c r="BW54" s="2" t="s">
        <v>162</v>
      </c>
      <c r="BX54" s="2" t="s">
        <v>162</v>
      </c>
      <c r="BY54" s="2" t="s">
        <v>174</v>
      </c>
      <c r="BZ54" s="2" t="s">
        <v>162</v>
      </c>
      <c r="CA54" s="4"/>
      <c r="CB54" s="8"/>
      <c r="CC54" s="4"/>
      <c r="CD54" s="8"/>
      <c r="CE54" s="7"/>
      <c r="CF54" s="7"/>
      <c r="CG54" s="2" t="s">
        <v>187</v>
      </c>
      <c r="CH54" s="2" t="s">
        <v>159</v>
      </c>
      <c r="CI54" s="2" t="s">
        <v>162</v>
      </c>
      <c r="CJ54" s="2" t="s">
        <v>162</v>
      </c>
      <c r="CK54" s="2" t="s">
        <v>174</v>
      </c>
      <c r="CL54" s="2" t="s">
        <v>162</v>
      </c>
      <c r="CM54" s="4"/>
      <c r="CN54" s="8"/>
      <c r="CO54" s="4"/>
      <c r="CP54" s="8"/>
      <c r="CQ54" s="7"/>
      <c r="CR54" s="7"/>
      <c r="CS54" s="2" t="s">
        <v>187</v>
      </c>
      <c r="CT54" s="2" t="s">
        <v>159</v>
      </c>
      <c r="CU54" s="2" t="s">
        <v>162</v>
      </c>
      <c r="CV54" s="2" t="s">
        <v>162</v>
      </c>
      <c r="CW54" s="2" t="s">
        <v>174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159</v>
      </c>
      <c r="DG54" s="2" t="s">
        <v>162</v>
      </c>
      <c r="DH54" s="2" t="s">
        <v>162</v>
      </c>
      <c r="DI54" s="2" t="s">
        <v>174</v>
      </c>
      <c r="DJ54" s="2" t="s">
        <v>162</v>
      </c>
      <c r="DK54" s="4"/>
      <c r="DL54" s="8"/>
      <c r="DM54" s="4"/>
      <c r="DN54" s="8"/>
      <c r="DO54" s="7"/>
      <c r="DP54" s="7"/>
      <c r="DQ54" s="2" t="s">
        <v>281</v>
      </c>
      <c r="DR54" s="2" t="s">
        <v>159</v>
      </c>
      <c r="DS54" s="2" t="s">
        <v>162</v>
      </c>
      <c r="DT54" s="2" t="s">
        <v>162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281</v>
      </c>
      <c r="ED54" s="2" t="s">
        <v>159</v>
      </c>
      <c r="EE54" s="2" t="s">
        <v>162</v>
      </c>
      <c r="EF54" s="2" t="s">
        <v>162</v>
      </c>
      <c r="EG54" s="2" t="s">
        <v>174</v>
      </c>
      <c r="EH54" s="2" t="s">
        <v>162</v>
      </c>
      <c r="EI54" s="4"/>
      <c r="EJ54" s="8"/>
      <c r="EK54" s="4"/>
      <c r="EL54" s="8"/>
      <c r="EM54" s="7"/>
      <c r="EN54" s="7"/>
      <c r="EO54" s="2" t="s">
        <v>281</v>
      </c>
      <c r="EP54" s="2" t="s">
        <v>159</v>
      </c>
      <c r="EQ54" s="2" t="s">
        <v>162</v>
      </c>
      <c r="ER54" s="2" t="s">
        <v>162</v>
      </c>
      <c r="ES54" s="2" t="s">
        <v>174</v>
      </c>
      <c r="ET54" s="2" t="s">
        <v>162</v>
      </c>
      <c r="EU54" s="4"/>
      <c r="EV54" s="8"/>
      <c r="EW54" s="4"/>
      <c r="EX54" s="8"/>
      <c r="EY54" s="7"/>
      <c r="EZ54" s="7"/>
      <c r="FA54" s="2" t="s">
        <v>193</v>
      </c>
      <c r="FB54" s="2" t="s">
        <v>159</v>
      </c>
      <c r="FC54" s="2" t="s">
        <v>162</v>
      </c>
      <c r="FD54" s="2" t="s">
        <v>162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281</v>
      </c>
      <c r="FN54" s="2" t="s">
        <v>159</v>
      </c>
      <c r="FO54" s="2" t="s">
        <v>162</v>
      </c>
      <c r="FP54" s="2" t="s">
        <v>162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281</v>
      </c>
      <c r="FZ54" s="2" t="s">
        <v>159</v>
      </c>
      <c r="GA54" s="2" t="s">
        <v>162</v>
      </c>
      <c r="GB54" s="2" t="s">
        <v>162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187</v>
      </c>
      <c r="GL54" s="2" t="s">
        <v>159</v>
      </c>
      <c r="GM54" s="2" t="s">
        <v>162</v>
      </c>
      <c r="GN54" s="2" t="s">
        <v>162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281</v>
      </c>
      <c r="GX54" s="2" t="s">
        <v>159</v>
      </c>
      <c r="GY54" s="2" t="s">
        <v>162</v>
      </c>
      <c r="GZ54" s="2" t="s">
        <v>162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187</v>
      </c>
      <c r="HJ54" s="2" t="s">
        <v>159</v>
      </c>
      <c r="HK54" s="2" t="s">
        <v>162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187</v>
      </c>
      <c r="HV54" s="2" t="s">
        <v>159</v>
      </c>
      <c r="HW54" s="2" t="s">
        <v>162</v>
      </c>
      <c r="HX54" s="2" t="s">
        <v>162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281</v>
      </c>
      <c r="IH54" s="2" t="s">
        <v>159</v>
      </c>
      <c r="II54" s="2" t="s">
        <v>162</v>
      </c>
      <c r="IJ54" s="2" t="s">
        <v>162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281</v>
      </c>
      <c r="IT54" s="2" t="s">
        <v>159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281</v>
      </c>
      <c r="JF54" s="2" t="s">
        <v>159</v>
      </c>
      <c r="JG54" s="2" t="s">
        <v>162</v>
      </c>
      <c r="JH54" s="2" t="s">
        <v>162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281</v>
      </c>
      <c r="JR54" s="2" t="s">
        <v>159</v>
      </c>
      <c r="JS54" s="2" t="s">
        <v>162</v>
      </c>
      <c r="JT54" s="2" t="s">
        <v>162</v>
      </c>
      <c r="JU54" s="2" t="s">
        <v>174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281</v>
      </c>
      <c r="KP54" s="2" t="s">
        <v>159</v>
      </c>
      <c r="KQ54" s="2" t="s">
        <v>162</v>
      </c>
      <c r="KR54" s="2" t="s">
        <v>162</v>
      </c>
      <c r="KS54" s="2" t="s">
        <v>174</v>
      </c>
      <c r="KT54" s="2" t="s">
        <v>162</v>
      </c>
      <c r="KU54" s="4"/>
      <c r="KV54" s="8"/>
      <c r="KW54" s="4"/>
      <c r="KX54" s="8"/>
      <c r="KY54" s="7"/>
      <c r="KZ54" s="7"/>
      <c r="LA54" s="2" t="s">
        <v>281</v>
      </c>
      <c r="LB54" s="2" t="s">
        <v>159</v>
      </c>
      <c r="LC54" s="2" t="s">
        <v>162</v>
      </c>
      <c r="LD54" s="2" t="s">
        <v>162</v>
      </c>
      <c r="LE54" s="2" t="s">
        <v>174</v>
      </c>
      <c r="LF54" s="2" t="s">
        <v>162</v>
      </c>
      <c r="LG54" s="4"/>
      <c r="LH54" s="8"/>
      <c r="LI54" s="4"/>
      <c r="LJ54" s="8"/>
      <c r="LK54" s="7"/>
      <c r="LL54" s="7"/>
      <c r="LM54" s="2" t="s">
        <v>187</v>
      </c>
      <c r="LN54" s="2" t="s">
        <v>159</v>
      </c>
      <c r="LO54" s="2" t="s">
        <v>162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281</v>
      </c>
      <c r="LZ54" s="2" t="s">
        <v>159</v>
      </c>
      <c r="MA54" s="2" t="s">
        <v>162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187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2" t="s">
        <v>162</v>
      </c>
      <c r="NC54" s="4"/>
      <c r="ND54" s="8"/>
      <c r="NE54" s="4"/>
      <c r="NF54" s="8"/>
      <c r="NG54" s="7"/>
      <c r="NH54" s="7"/>
      <c r="NI54" s="2" t="s">
        <v>281</v>
      </c>
      <c r="NJ54" s="2" t="s">
        <v>159</v>
      </c>
      <c r="NK54" s="2" t="s">
        <v>162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281</v>
      </c>
      <c r="NV54" s="2" t="s">
        <v>159</v>
      </c>
      <c r="NW54" s="2" t="s">
        <v>162</v>
      </c>
      <c r="NX54" s="2" t="s">
        <v>162</v>
      </c>
      <c r="NY54" s="2" t="s">
        <v>174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193</v>
      </c>
      <c r="OT54" s="2" t="s">
        <v>159</v>
      </c>
      <c r="OU54" s="2" t="s">
        <v>162</v>
      </c>
      <c r="OV54" s="2" t="s">
        <v>162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187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162</v>
      </c>
      <c r="PR54" s="2" t="s">
        <v>162</v>
      </c>
      <c r="PS54" s="2" t="s">
        <v>162</v>
      </c>
      <c r="PT54" s="2" t="s">
        <v>162</v>
      </c>
      <c r="PU54" s="2" t="s">
        <v>162</v>
      </c>
      <c r="PV54" s="2" t="s">
        <v>162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>
        <v>70</v>
      </c>
      <c r="QS54" s="4"/>
      <c r="QT54" s="4"/>
      <c r="QU54" s="4"/>
      <c r="QV54" s="4"/>
      <c r="QW54" s="4">
        <v>70</v>
      </c>
      <c r="QX54" s="4"/>
      <c r="QY54" s="4"/>
      <c r="QZ54" s="4"/>
      <c r="RA54" s="4"/>
      <c r="RB54" s="4"/>
    </row>
    <row r="55">
      <c r="A55" s="2" t="s">
        <v>846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845</v>
      </c>
      <c r="G55" s="2" t="s">
        <v>845</v>
      </c>
      <c r="H55" s="2" t="s">
        <v>845</v>
      </c>
      <c r="I55" s="2" t="s">
        <v>743</v>
      </c>
      <c r="J55" s="2" t="s">
        <v>202</v>
      </c>
      <c r="K55" s="2" t="s">
        <v>407</v>
      </c>
      <c r="L55" s="3">
        <v>175</v>
      </c>
      <c r="M55" s="3">
        <v>183.75</v>
      </c>
      <c r="N55" s="3">
        <v>349.99</v>
      </c>
      <c r="O55" s="2" t="s">
        <v>159</v>
      </c>
      <c r="P55" s="2" t="s">
        <v>279</v>
      </c>
      <c r="Q55" s="2" t="s">
        <v>161</v>
      </c>
      <c r="R55" s="2" t="s">
        <v>162</v>
      </c>
      <c r="S55" s="2" t="s">
        <v>162</v>
      </c>
      <c r="T55" s="2" t="s">
        <v>745</v>
      </c>
      <c r="U55" s="2" t="s">
        <v>203</v>
      </c>
      <c r="V55" s="2" t="s">
        <v>608</v>
      </c>
      <c r="W55" s="2" t="s">
        <v>162</v>
      </c>
      <c r="X55" s="2" t="s">
        <v>162</v>
      </c>
      <c r="Y55" s="2" t="s">
        <v>162</v>
      </c>
      <c r="Z55" s="4"/>
      <c r="AA55" s="4">
        <f>=ROUNDDOWN({0},0)</f>
      </c>
      <c r="AB55" s="5"/>
      <c r="AC55" s="2" t="s">
        <v>805</v>
      </c>
      <c r="AD55" s="4">
        <v>116</v>
      </c>
      <c r="AE55" s="4">
        <v>230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281</v>
      </c>
      <c r="BV55" s="2" t="s">
        <v>159</v>
      </c>
      <c r="BW55" s="2" t="s">
        <v>162</v>
      </c>
      <c r="BX55" s="2" t="s">
        <v>162</v>
      </c>
      <c r="BY55" s="2" t="s">
        <v>174</v>
      </c>
      <c r="BZ55" s="2" t="s">
        <v>162</v>
      </c>
      <c r="CA55" s="4"/>
      <c r="CB55" s="8"/>
      <c r="CC55" s="4"/>
      <c r="CD55" s="8"/>
      <c r="CE55" s="7"/>
      <c r="CF55" s="7"/>
      <c r="CG55" s="2" t="s">
        <v>187</v>
      </c>
      <c r="CH55" s="2" t="s">
        <v>159</v>
      </c>
      <c r="CI55" s="2" t="s">
        <v>162</v>
      </c>
      <c r="CJ55" s="2" t="s">
        <v>162</v>
      </c>
      <c r="CK55" s="2" t="s">
        <v>174</v>
      </c>
      <c r="CL55" s="2" t="s">
        <v>162</v>
      </c>
      <c r="CM55" s="4"/>
      <c r="CN55" s="8"/>
      <c r="CO55" s="4"/>
      <c r="CP55" s="8"/>
      <c r="CQ55" s="7"/>
      <c r="CR55" s="7"/>
      <c r="CS55" s="2" t="s">
        <v>187</v>
      </c>
      <c r="CT55" s="2" t="s">
        <v>159</v>
      </c>
      <c r="CU55" s="2" t="s">
        <v>162</v>
      </c>
      <c r="CV55" s="2" t="s">
        <v>162</v>
      </c>
      <c r="CW55" s="2" t="s">
        <v>174</v>
      </c>
      <c r="CX55" s="2" t="s">
        <v>162</v>
      </c>
      <c r="CY55" s="4"/>
      <c r="CZ55" s="8"/>
      <c r="DA55" s="4"/>
      <c r="DB55" s="8"/>
      <c r="DC55" s="7"/>
      <c r="DD55" s="7"/>
      <c r="DE55" s="2" t="s">
        <v>172</v>
      </c>
      <c r="DF55" s="2" t="s">
        <v>159</v>
      </c>
      <c r="DG55" s="2" t="s">
        <v>162</v>
      </c>
      <c r="DH55" s="2" t="s">
        <v>162</v>
      </c>
      <c r="DI55" s="2" t="s">
        <v>174</v>
      </c>
      <c r="DJ55" s="2" t="s">
        <v>162</v>
      </c>
      <c r="DK55" s="4"/>
      <c r="DL55" s="8"/>
      <c r="DM55" s="4"/>
      <c r="DN55" s="8"/>
      <c r="DO55" s="7"/>
      <c r="DP55" s="7"/>
      <c r="DQ55" s="2" t="s">
        <v>281</v>
      </c>
      <c r="DR55" s="2" t="s">
        <v>159</v>
      </c>
      <c r="DS55" s="2" t="s">
        <v>162</v>
      </c>
      <c r="DT55" s="2" t="s">
        <v>162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281</v>
      </c>
      <c r="ED55" s="2" t="s">
        <v>159</v>
      </c>
      <c r="EE55" s="2" t="s">
        <v>162</v>
      </c>
      <c r="EF55" s="2" t="s">
        <v>162</v>
      </c>
      <c r="EG55" s="2" t="s">
        <v>174</v>
      </c>
      <c r="EH55" s="2" t="s">
        <v>162</v>
      </c>
      <c r="EI55" s="4"/>
      <c r="EJ55" s="8"/>
      <c r="EK55" s="4"/>
      <c r="EL55" s="8"/>
      <c r="EM55" s="7"/>
      <c r="EN55" s="7"/>
      <c r="EO55" s="2" t="s">
        <v>281</v>
      </c>
      <c r="EP55" s="2" t="s">
        <v>159</v>
      </c>
      <c r="EQ55" s="2" t="s">
        <v>162</v>
      </c>
      <c r="ER55" s="2" t="s">
        <v>162</v>
      </c>
      <c r="ES55" s="2" t="s">
        <v>174</v>
      </c>
      <c r="ET55" s="2" t="s">
        <v>162</v>
      </c>
      <c r="EU55" s="4"/>
      <c r="EV55" s="8"/>
      <c r="EW55" s="4"/>
      <c r="EX55" s="8"/>
      <c r="EY55" s="7"/>
      <c r="EZ55" s="7"/>
      <c r="FA55" s="2" t="s">
        <v>193</v>
      </c>
      <c r="FB55" s="2" t="s">
        <v>159</v>
      </c>
      <c r="FC55" s="2" t="s">
        <v>162</v>
      </c>
      <c r="FD55" s="2" t="s">
        <v>162</v>
      </c>
      <c r="FE55" s="2" t="s">
        <v>174</v>
      </c>
      <c r="FF55" s="2" t="s">
        <v>162</v>
      </c>
      <c r="FG55" s="4"/>
      <c r="FH55" s="8"/>
      <c r="FI55" s="4"/>
      <c r="FJ55" s="8"/>
      <c r="FK55" s="7"/>
      <c r="FL55" s="7"/>
      <c r="FM55" s="2" t="s">
        <v>281</v>
      </c>
      <c r="FN55" s="2" t="s">
        <v>159</v>
      </c>
      <c r="FO55" s="2" t="s">
        <v>162</v>
      </c>
      <c r="FP55" s="2" t="s">
        <v>162</v>
      </c>
      <c r="FQ55" s="2" t="s">
        <v>174</v>
      </c>
      <c r="FR55" s="2" t="s">
        <v>162</v>
      </c>
      <c r="FS55" s="4"/>
      <c r="FT55" s="8"/>
      <c r="FU55" s="4"/>
      <c r="FV55" s="8"/>
      <c r="FW55" s="7"/>
      <c r="FX55" s="7"/>
      <c r="FY55" s="2" t="s">
        <v>281</v>
      </c>
      <c r="FZ55" s="2" t="s">
        <v>159</v>
      </c>
      <c r="GA55" s="2" t="s">
        <v>162</v>
      </c>
      <c r="GB55" s="2" t="s">
        <v>162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187</v>
      </c>
      <c r="GL55" s="2" t="s">
        <v>159</v>
      </c>
      <c r="GM55" s="2" t="s">
        <v>162</v>
      </c>
      <c r="GN55" s="2" t="s">
        <v>162</v>
      </c>
      <c r="GO55" s="2" t="s">
        <v>174</v>
      </c>
      <c r="GP55" s="2" t="s">
        <v>162</v>
      </c>
      <c r="GQ55" s="4"/>
      <c r="GR55" s="8"/>
      <c r="GS55" s="4"/>
      <c r="GT55" s="8"/>
      <c r="GU55" s="7"/>
      <c r="GV55" s="7"/>
      <c r="GW55" s="2" t="s">
        <v>281</v>
      </c>
      <c r="GX55" s="2" t="s">
        <v>159</v>
      </c>
      <c r="GY55" s="2" t="s">
        <v>162</v>
      </c>
      <c r="GZ55" s="2" t="s">
        <v>162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187</v>
      </c>
      <c r="HJ55" s="2" t="s">
        <v>159</v>
      </c>
      <c r="HK55" s="2" t="s">
        <v>162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187</v>
      </c>
      <c r="HV55" s="2" t="s">
        <v>159</v>
      </c>
      <c r="HW55" s="2" t="s">
        <v>162</v>
      </c>
      <c r="HX55" s="2" t="s">
        <v>162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281</v>
      </c>
      <c r="IH55" s="2" t="s">
        <v>159</v>
      </c>
      <c r="II55" s="2" t="s">
        <v>162</v>
      </c>
      <c r="IJ55" s="2" t="s">
        <v>162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281</v>
      </c>
      <c r="IT55" s="2" t="s">
        <v>159</v>
      </c>
      <c r="IU55" s="2" t="s">
        <v>162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281</v>
      </c>
      <c r="JF55" s="2" t="s">
        <v>159</v>
      </c>
      <c r="JG55" s="2" t="s">
        <v>162</v>
      </c>
      <c r="JH55" s="2" t="s">
        <v>162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281</v>
      </c>
      <c r="JR55" s="2" t="s">
        <v>159</v>
      </c>
      <c r="JS55" s="2" t="s">
        <v>162</v>
      </c>
      <c r="JT55" s="2" t="s">
        <v>162</v>
      </c>
      <c r="JU55" s="2" t="s">
        <v>174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281</v>
      </c>
      <c r="KP55" s="2" t="s">
        <v>159</v>
      </c>
      <c r="KQ55" s="2" t="s">
        <v>162</v>
      </c>
      <c r="KR55" s="2" t="s">
        <v>162</v>
      </c>
      <c r="KS55" s="2" t="s">
        <v>174</v>
      </c>
      <c r="KT55" s="2" t="s">
        <v>162</v>
      </c>
      <c r="KU55" s="4"/>
      <c r="KV55" s="8"/>
      <c r="KW55" s="4"/>
      <c r="KX55" s="8"/>
      <c r="KY55" s="7"/>
      <c r="KZ55" s="7"/>
      <c r="LA55" s="2" t="s">
        <v>281</v>
      </c>
      <c r="LB55" s="2" t="s">
        <v>159</v>
      </c>
      <c r="LC55" s="2" t="s">
        <v>162</v>
      </c>
      <c r="LD55" s="2" t="s">
        <v>162</v>
      </c>
      <c r="LE55" s="2" t="s">
        <v>174</v>
      </c>
      <c r="LF55" s="2" t="s">
        <v>162</v>
      </c>
      <c r="LG55" s="4"/>
      <c r="LH55" s="8"/>
      <c r="LI55" s="4"/>
      <c r="LJ55" s="8"/>
      <c r="LK55" s="7"/>
      <c r="LL55" s="7"/>
      <c r="LM55" s="2" t="s">
        <v>187</v>
      </c>
      <c r="LN55" s="2" t="s">
        <v>159</v>
      </c>
      <c r="LO55" s="2" t="s">
        <v>162</v>
      </c>
      <c r="LP55" s="2" t="s">
        <v>162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281</v>
      </c>
      <c r="LZ55" s="2" t="s">
        <v>159</v>
      </c>
      <c r="MA55" s="2" t="s">
        <v>162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187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2" t="s">
        <v>162</v>
      </c>
      <c r="NC55" s="4"/>
      <c r="ND55" s="8"/>
      <c r="NE55" s="4"/>
      <c r="NF55" s="8"/>
      <c r="NG55" s="7"/>
      <c r="NH55" s="7"/>
      <c r="NI55" s="2" t="s">
        <v>281</v>
      </c>
      <c r="NJ55" s="2" t="s">
        <v>159</v>
      </c>
      <c r="NK55" s="2" t="s">
        <v>162</v>
      </c>
      <c r="NL55" s="2" t="s">
        <v>162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281</v>
      </c>
      <c r="NV55" s="2" t="s">
        <v>159</v>
      </c>
      <c r="NW55" s="2" t="s">
        <v>162</v>
      </c>
      <c r="NX55" s="2" t="s">
        <v>162</v>
      </c>
      <c r="NY55" s="2" t="s">
        <v>174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193</v>
      </c>
      <c r="OT55" s="2" t="s">
        <v>159</v>
      </c>
      <c r="OU55" s="2" t="s">
        <v>162</v>
      </c>
      <c r="OV55" s="2" t="s">
        <v>162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187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>
        <v>116</v>
      </c>
      <c r="QS55" s="4"/>
      <c r="QT55" s="4"/>
      <c r="QU55" s="4"/>
      <c r="QV55" s="4"/>
      <c r="QW55" s="4">
        <v>114</v>
      </c>
      <c r="QX55" s="4"/>
      <c r="QY55" s="4"/>
      <c r="QZ55" s="4"/>
      <c r="RA55" s="4"/>
      <c r="RB55" s="4"/>
    </row>
    <row r="56">
      <c r="A56" s="2" t="s">
        <v>847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848</v>
      </c>
      <c r="G56" s="2" t="s">
        <v>848</v>
      </c>
      <c r="H56" s="2" t="s">
        <v>848</v>
      </c>
      <c r="I56" s="2" t="s">
        <v>360</v>
      </c>
      <c r="J56" s="2" t="s">
        <v>157</v>
      </c>
      <c r="K56" s="2" t="s">
        <v>214</v>
      </c>
      <c r="L56" s="3">
        <v>139.5</v>
      </c>
      <c r="M56" s="3">
        <v>146.48</v>
      </c>
      <c r="N56" s="3">
        <v>309.99</v>
      </c>
      <c r="O56" s="2" t="s">
        <v>787</v>
      </c>
      <c r="P56" s="2" t="s">
        <v>711</v>
      </c>
      <c r="Q56" s="2" t="s">
        <v>161</v>
      </c>
      <c r="R56" s="2" t="s">
        <v>162</v>
      </c>
      <c r="S56" s="2" t="s">
        <v>849</v>
      </c>
      <c r="T56" s="2" t="s">
        <v>162</v>
      </c>
      <c r="U56" s="2" t="s">
        <v>165</v>
      </c>
      <c r="V56" s="2" t="s">
        <v>727</v>
      </c>
      <c r="W56" s="2" t="s">
        <v>767</v>
      </c>
      <c r="X56" s="2" t="s">
        <v>289</v>
      </c>
      <c r="Y56" s="2" t="s">
        <v>850</v>
      </c>
      <c r="Z56" s="4"/>
      <c r="AA56" s="4">
        <f>=ROUNDDOWN({0},0)</f>
      </c>
      <c r="AB56" s="5"/>
      <c r="AC56" s="2" t="s">
        <v>162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>
        <v>1</v>
      </c>
      <c r="AS56" s="8">
        <v>150.9</v>
      </c>
      <c r="AT56" s="7">
        <v>-1</v>
      </c>
      <c r="AU56" s="7">
        <v>-1</v>
      </c>
      <c r="AV56" s="4"/>
      <c r="AW56" s="8"/>
      <c r="AX56" s="4">
        <v>1</v>
      </c>
      <c r="AY56" s="8">
        <v>150.9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150.9</v>
      </c>
      <c r="BG56" s="7">
        <v>-1</v>
      </c>
      <c r="BH56" s="7">
        <v>-1</v>
      </c>
      <c r="BI56" s="7"/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533</v>
      </c>
      <c r="BV56" s="2" t="s">
        <v>195</v>
      </c>
      <c r="BW56" s="2" t="s">
        <v>162</v>
      </c>
      <c r="BX56" s="2" t="s">
        <v>534</v>
      </c>
      <c r="BY56" s="2" t="s">
        <v>174</v>
      </c>
      <c r="BZ56" s="2" t="s">
        <v>162</v>
      </c>
      <c r="CA56" s="4"/>
      <c r="CB56" s="8"/>
      <c r="CC56" s="4"/>
      <c r="CD56" s="8"/>
      <c r="CE56" s="7"/>
      <c r="CF56" s="7"/>
      <c r="CG56" s="2" t="s">
        <v>172</v>
      </c>
      <c r="CH56" s="2" t="s">
        <v>195</v>
      </c>
      <c r="CI56" s="2" t="s">
        <v>851</v>
      </c>
      <c r="CJ56" s="2" t="s">
        <v>852</v>
      </c>
      <c r="CK56" s="2" t="s">
        <v>174</v>
      </c>
      <c r="CL56" s="2" t="s">
        <v>162</v>
      </c>
      <c r="CM56" s="4"/>
      <c r="CN56" s="8"/>
      <c r="CO56" s="4">
        <v>1</v>
      </c>
      <c r="CP56" s="8">
        <v>150.9</v>
      </c>
      <c r="CQ56" s="7">
        <v>-1</v>
      </c>
      <c r="CR56" s="7">
        <v>-1</v>
      </c>
      <c r="CS56" s="2" t="s">
        <v>172</v>
      </c>
      <c r="CT56" s="2" t="s">
        <v>195</v>
      </c>
      <c r="CU56" s="2" t="s">
        <v>853</v>
      </c>
      <c r="CV56" s="2" t="s">
        <v>854</v>
      </c>
      <c r="CW56" s="2" t="s">
        <v>174</v>
      </c>
      <c r="CX56" s="2" t="s">
        <v>162</v>
      </c>
      <c r="CY56" s="4"/>
      <c r="CZ56" s="8"/>
      <c r="DA56" s="4"/>
      <c r="DB56" s="8"/>
      <c r="DC56" s="7"/>
      <c r="DD56" s="7"/>
      <c r="DE56" s="2" t="s">
        <v>172</v>
      </c>
      <c r="DF56" s="2" t="s">
        <v>195</v>
      </c>
      <c r="DG56" s="2" t="s">
        <v>851</v>
      </c>
      <c r="DH56" s="2" t="s">
        <v>855</v>
      </c>
      <c r="DI56" s="2" t="s">
        <v>174</v>
      </c>
      <c r="DJ56" s="2" t="s">
        <v>162</v>
      </c>
      <c r="DK56" s="4"/>
      <c r="DL56" s="8"/>
      <c r="DM56" s="4"/>
      <c r="DN56" s="8"/>
      <c r="DO56" s="7"/>
      <c r="DP56" s="7"/>
      <c r="DQ56" s="2" t="s">
        <v>191</v>
      </c>
      <c r="DR56" s="2" t="s">
        <v>195</v>
      </c>
      <c r="DS56" s="2" t="s">
        <v>374</v>
      </c>
      <c r="DT56" s="2" t="s">
        <v>856</v>
      </c>
      <c r="DU56" s="2" t="s">
        <v>174</v>
      </c>
      <c r="DV56" s="2" t="s">
        <v>162</v>
      </c>
      <c r="DW56" s="4"/>
      <c r="DX56" s="8"/>
      <c r="DY56" s="4"/>
      <c r="DZ56" s="8"/>
      <c r="EA56" s="7"/>
      <c r="EB56" s="7"/>
      <c r="EC56" s="2" t="s">
        <v>172</v>
      </c>
      <c r="ED56" s="2" t="s">
        <v>195</v>
      </c>
      <c r="EE56" s="2" t="s">
        <v>539</v>
      </c>
      <c r="EF56" s="2" t="s">
        <v>857</v>
      </c>
      <c r="EG56" s="2" t="s">
        <v>174</v>
      </c>
      <c r="EH56" s="2" t="s">
        <v>162</v>
      </c>
      <c r="EI56" s="4"/>
      <c r="EJ56" s="8"/>
      <c r="EK56" s="4"/>
      <c r="EL56" s="8"/>
      <c r="EM56" s="7"/>
      <c r="EN56" s="7"/>
      <c r="EO56" s="2" t="s">
        <v>172</v>
      </c>
      <c r="EP56" s="2" t="s">
        <v>195</v>
      </c>
      <c r="EQ56" s="2" t="s">
        <v>630</v>
      </c>
      <c r="ER56" s="2" t="s">
        <v>858</v>
      </c>
      <c r="ES56" s="2" t="s">
        <v>174</v>
      </c>
      <c r="ET56" s="2" t="s">
        <v>162</v>
      </c>
      <c r="EU56" s="4"/>
      <c r="EV56" s="8"/>
      <c r="EW56" s="4"/>
      <c r="EX56" s="8"/>
      <c r="EY56" s="7"/>
      <c r="EZ56" s="7"/>
      <c r="FA56" s="2" t="s">
        <v>193</v>
      </c>
      <c r="FB56" s="2" t="s">
        <v>195</v>
      </c>
      <c r="FC56" s="2" t="s">
        <v>162</v>
      </c>
      <c r="FD56" s="2" t="s">
        <v>162</v>
      </c>
      <c r="FE56" s="2" t="s">
        <v>174</v>
      </c>
      <c r="FF56" s="2" t="s">
        <v>162</v>
      </c>
      <c r="FG56" s="4"/>
      <c r="FH56" s="8"/>
      <c r="FI56" s="4"/>
      <c r="FJ56" s="8"/>
      <c r="FK56" s="7"/>
      <c r="FL56" s="7"/>
      <c r="FM56" s="2" t="s">
        <v>187</v>
      </c>
      <c r="FN56" s="2" t="s">
        <v>195</v>
      </c>
      <c r="FO56" s="2" t="s">
        <v>162</v>
      </c>
      <c r="FP56" s="2" t="s">
        <v>162</v>
      </c>
      <c r="FQ56" s="2" t="s">
        <v>174</v>
      </c>
      <c r="FR56" s="2" t="s">
        <v>162</v>
      </c>
      <c r="FS56" s="4"/>
      <c r="FT56" s="8"/>
      <c r="FU56" s="4"/>
      <c r="FV56" s="8"/>
      <c r="FW56" s="7"/>
      <c r="FX56" s="7"/>
      <c r="FY56" s="2" t="s">
        <v>172</v>
      </c>
      <c r="FZ56" s="2" t="s">
        <v>195</v>
      </c>
      <c r="GA56" s="2" t="s">
        <v>310</v>
      </c>
      <c r="GB56" s="2" t="s">
        <v>859</v>
      </c>
      <c r="GC56" s="2" t="s">
        <v>174</v>
      </c>
      <c r="GD56" s="2" t="s">
        <v>162</v>
      </c>
      <c r="GE56" s="4"/>
      <c r="GF56" s="8"/>
      <c r="GG56" s="4"/>
      <c r="GH56" s="8"/>
      <c r="GI56" s="7"/>
      <c r="GJ56" s="7"/>
      <c r="GK56" s="2" t="s">
        <v>187</v>
      </c>
      <c r="GL56" s="2" t="s">
        <v>195</v>
      </c>
      <c r="GM56" s="2" t="s">
        <v>162</v>
      </c>
      <c r="GN56" s="2" t="s">
        <v>162</v>
      </c>
      <c r="GO56" s="2" t="s">
        <v>174</v>
      </c>
      <c r="GP56" s="2" t="s">
        <v>162</v>
      </c>
      <c r="GQ56" s="4"/>
      <c r="GR56" s="8"/>
      <c r="GS56" s="4"/>
      <c r="GT56" s="8"/>
      <c r="GU56" s="7"/>
      <c r="GV56" s="7"/>
      <c r="GW56" s="2" t="s">
        <v>196</v>
      </c>
      <c r="GX56" s="2" t="s">
        <v>195</v>
      </c>
      <c r="GY56" s="2" t="s">
        <v>162</v>
      </c>
      <c r="GZ56" s="2" t="s">
        <v>162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264</v>
      </c>
      <c r="HJ56" s="2" t="s">
        <v>195</v>
      </c>
      <c r="HK56" s="2" t="s">
        <v>313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187</v>
      </c>
      <c r="HV56" s="2" t="s">
        <v>195</v>
      </c>
      <c r="HW56" s="2" t="s">
        <v>162</v>
      </c>
      <c r="HX56" s="2" t="s">
        <v>162</v>
      </c>
      <c r="HY56" s="2" t="s">
        <v>174</v>
      </c>
      <c r="HZ56" s="2" t="s">
        <v>162</v>
      </c>
      <c r="IA56" s="4"/>
      <c r="IB56" s="8"/>
      <c r="IC56" s="4"/>
      <c r="ID56" s="8"/>
      <c r="IE56" s="7"/>
      <c r="IF56" s="7"/>
      <c r="IG56" s="2" t="s">
        <v>162</v>
      </c>
      <c r="IH56" s="2" t="s">
        <v>162</v>
      </c>
      <c r="II56" s="2" t="s">
        <v>162</v>
      </c>
      <c r="IJ56" s="2" t="s">
        <v>162</v>
      </c>
      <c r="IK56" s="2" t="s">
        <v>162</v>
      </c>
      <c r="IL56" s="2" t="s">
        <v>162</v>
      </c>
      <c r="IM56" s="4"/>
      <c r="IN56" s="8"/>
      <c r="IO56" s="4"/>
      <c r="IP56" s="8"/>
      <c r="IQ56" s="7"/>
      <c r="IR56" s="7"/>
      <c r="IS56" s="2" t="s">
        <v>187</v>
      </c>
      <c r="IT56" s="2" t="s">
        <v>195</v>
      </c>
      <c r="IU56" s="2" t="s">
        <v>381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162</v>
      </c>
      <c r="JF56" s="2" t="s">
        <v>162</v>
      </c>
      <c r="JG56" s="2" t="s">
        <v>162</v>
      </c>
      <c r="JH56" s="2" t="s">
        <v>162</v>
      </c>
      <c r="JI56" s="2" t="s">
        <v>162</v>
      </c>
      <c r="JJ56" s="2" t="s">
        <v>162</v>
      </c>
      <c r="JK56" s="4"/>
      <c r="JL56" s="8"/>
      <c r="JM56" s="4"/>
      <c r="JN56" s="8"/>
      <c r="JO56" s="7"/>
      <c r="JP56" s="7"/>
      <c r="JQ56" s="2" t="s">
        <v>187</v>
      </c>
      <c r="JR56" s="2" t="s">
        <v>195</v>
      </c>
      <c r="JS56" s="2" t="s">
        <v>162</v>
      </c>
      <c r="JT56" s="2" t="s">
        <v>162</v>
      </c>
      <c r="JU56" s="2" t="s">
        <v>174</v>
      </c>
      <c r="JV56" s="2" t="s">
        <v>162</v>
      </c>
      <c r="JW56" s="4"/>
      <c r="JX56" s="8"/>
      <c r="JY56" s="4"/>
      <c r="JZ56" s="8"/>
      <c r="KA56" s="7"/>
      <c r="KB56" s="7"/>
      <c r="KC56" s="2" t="s">
        <v>162</v>
      </c>
      <c r="KD56" s="2" t="s">
        <v>162</v>
      </c>
      <c r="KE56" s="2" t="s">
        <v>162</v>
      </c>
      <c r="KF56" s="2" t="s">
        <v>162</v>
      </c>
      <c r="KG56" s="2" t="s">
        <v>162</v>
      </c>
      <c r="KH56" s="2" t="s">
        <v>162</v>
      </c>
      <c r="KI56" s="4"/>
      <c r="KJ56" s="8"/>
      <c r="KK56" s="4"/>
      <c r="KL56" s="8"/>
      <c r="KM56" s="7"/>
      <c r="KN56" s="7"/>
      <c r="KO56" s="2" t="s">
        <v>172</v>
      </c>
      <c r="KP56" s="2" t="s">
        <v>195</v>
      </c>
      <c r="KQ56" s="2" t="s">
        <v>860</v>
      </c>
      <c r="KR56" s="2" t="s">
        <v>861</v>
      </c>
      <c r="KS56" s="2" t="s">
        <v>174</v>
      </c>
      <c r="KT56" s="2" t="s">
        <v>162</v>
      </c>
      <c r="KU56" s="4"/>
      <c r="KV56" s="8"/>
      <c r="KW56" s="4"/>
      <c r="KX56" s="8"/>
      <c r="KY56" s="7"/>
      <c r="KZ56" s="7"/>
      <c r="LA56" s="2" t="s">
        <v>187</v>
      </c>
      <c r="LB56" s="2" t="s">
        <v>195</v>
      </c>
      <c r="LC56" s="2" t="s">
        <v>162</v>
      </c>
      <c r="LD56" s="2" t="s">
        <v>162</v>
      </c>
      <c r="LE56" s="2" t="s">
        <v>174</v>
      </c>
      <c r="LF56" s="2" t="s">
        <v>162</v>
      </c>
      <c r="LG56" s="4"/>
      <c r="LH56" s="8"/>
      <c r="LI56" s="4"/>
      <c r="LJ56" s="8"/>
      <c r="LK56" s="7"/>
      <c r="LL56" s="7"/>
      <c r="LM56" s="2" t="s">
        <v>196</v>
      </c>
      <c r="LN56" s="2" t="s">
        <v>195</v>
      </c>
      <c r="LO56" s="2" t="s">
        <v>162</v>
      </c>
      <c r="LP56" s="2" t="s">
        <v>162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197</v>
      </c>
      <c r="LZ56" s="2" t="s">
        <v>195</v>
      </c>
      <c r="MA56" s="2" t="s">
        <v>384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187</v>
      </c>
      <c r="ML56" s="2" t="s">
        <v>195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197</v>
      </c>
      <c r="MX56" s="2" t="s">
        <v>195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187</v>
      </c>
      <c r="NJ56" s="2" t="s">
        <v>195</v>
      </c>
      <c r="NK56" s="2" t="s">
        <v>162</v>
      </c>
      <c r="NL56" s="2" t="s">
        <v>162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187</v>
      </c>
      <c r="NV56" s="2" t="s">
        <v>195</v>
      </c>
      <c r="NW56" s="2" t="s">
        <v>162</v>
      </c>
      <c r="NX56" s="2" t="s">
        <v>162</v>
      </c>
      <c r="NY56" s="2" t="s">
        <v>174</v>
      </c>
      <c r="NZ56" s="2" t="s">
        <v>162</v>
      </c>
      <c r="OA56" s="4"/>
      <c r="OB56" s="8"/>
      <c r="OC56" s="4"/>
      <c r="OD56" s="8"/>
      <c r="OE56" s="7"/>
      <c r="OF56" s="7"/>
      <c r="OG56" s="2" t="s">
        <v>172</v>
      </c>
      <c r="OH56" s="2" t="s">
        <v>195</v>
      </c>
      <c r="OI56" s="2" t="s">
        <v>774</v>
      </c>
      <c r="OJ56" s="2" t="s">
        <v>862</v>
      </c>
      <c r="OK56" s="2" t="s">
        <v>174</v>
      </c>
      <c r="OL56" s="2" t="s">
        <v>162</v>
      </c>
      <c r="OM56" s="4"/>
      <c r="ON56" s="8"/>
      <c r="OO56" s="4"/>
      <c r="OP56" s="8"/>
      <c r="OQ56" s="7"/>
      <c r="OR56" s="7"/>
      <c r="OS56" s="2" t="s">
        <v>193</v>
      </c>
      <c r="OT56" s="2" t="s">
        <v>195</v>
      </c>
      <c r="OU56" s="2" t="s">
        <v>162</v>
      </c>
      <c r="OV56" s="2" t="s">
        <v>162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197</v>
      </c>
      <c r="PF56" s="2" t="s">
        <v>195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196</v>
      </c>
      <c r="PR56" s="2" t="s">
        <v>195</v>
      </c>
      <c r="PS56" s="2" t="s">
        <v>162</v>
      </c>
      <c r="PT56" s="2" t="s">
        <v>162</v>
      </c>
      <c r="PU56" s="2" t="s">
        <v>174</v>
      </c>
      <c r="PV56" s="2" t="s">
        <v>162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863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864</v>
      </c>
      <c r="G57" s="2" t="s">
        <v>864</v>
      </c>
      <c r="H57" s="2" t="s">
        <v>864</v>
      </c>
      <c r="I57" s="2" t="s">
        <v>865</v>
      </c>
      <c r="J57" s="2" t="s">
        <v>202</v>
      </c>
      <c r="K57" s="2" t="s">
        <v>361</v>
      </c>
      <c r="L57" s="3">
        <v>193.2</v>
      </c>
      <c r="M57" s="3">
        <v>202.86</v>
      </c>
      <c r="N57" s="3">
        <v>459.99</v>
      </c>
      <c r="O57" s="2" t="s">
        <v>787</v>
      </c>
      <c r="P57" s="2" t="s">
        <v>711</v>
      </c>
      <c r="Q57" s="2" t="s">
        <v>161</v>
      </c>
      <c r="R57" s="2" t="s">
        <v>162</v>
      </c>
      <c r="S57" s="2" t="s">
        <v>866</v>
      </c>
      <c r="T57" s="2" t="s">
        <v>162</v>
      </c>
      <c r="U57" s="2" t="s">
        <v>203</v>
      </c>
      <c r="V57" s="2" t="s">
        <v>288</v>
      </c>
      <c r="W57" s="2" t="s">
        <v>594</v>
      </c>
      <c r="X57" s="2" t="s">
        <v>867</v>
      </c>
      <c r="Y57" s="2" t="s">
        <v>868</v>
      </c>
      <c r="Z57" s="4"/>
      <c r="AA57" s="4">
        <f>=ROUNDDOWN({0},0)</f>
      </c>
      <c r="AB57" s="5">
        <v>0.2</v>
      </c>
      <c r="AC57" s="2" t="s">
        <v>162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>
        <v>3</v>
      </c>
      <c r="AS57" s="8">
        <v>207.4</v>
      </c>
      <c r="AT57" s="7">
        <v>-1</v>
      </c>
      <c r="AU57" s="7">
        <v>-1</v>
      </c>
      <c r="AV57" s="4"/>
      <c r="AW57" s="8"/>
      <c r="AX57" s="4">
        <v>3</v>
      </c>
      <c r="AY57" s="8">
        <v>207.4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207.4</v>
      </c>
      <c r="BG57" s="7">
        <v>-1</v>
      </c>
      <c r="BH57" s="7">
        <v>-1</v>
      </c>
      <c r="BI57" s="7"/>
      <c r="BJ57" s="4"/>
      <c r="BK57" s="8"/>
      <c r="BL57" s="2" t="s">
        <v>869</v>
      </c>
      <c r="BM57" s="7"/>
      <c r="BN57" s="7"/>
      <c r="BO57" s="4"/>
      <c r="BP57" s="8"/>
      <c r="BQ57" s="4"/>
      <c r="BR57" s="8"/>
      <c r="BS57" s="7"/>
      <c r="BT57" s="7"/>
      <c r="BU57" s="2" t="s">
        <v>172</v>
      </c>
      <c r="BV57" s="2" t="s">
        <v>195</v>
      </c>
      <c r="BW57" s="2" t="s">
        <v>162</v>
      </c>
      <c r="BX57" s="2" t="s">
        <v>310</v>
      </c>
      <c r="BY57" s="2" t="s">
        <v>174</v>
      </c>
      <c r="BZ57" s="2" t="s">
        <v>162</v>
      </c>
      <c r="CA57" s="4"/>
      <c r="CB57" s="8"/>
      <c r="CC57" s="4"/>
      <c r="CD57" s="8"/>
      <c r="CE57" s="7"/>
      <c r="CF57" s="7"/>
      <c r="CG57" s="2" t="s">
        <v>172</v>
      </c>
      <c r="CH57" s="2" t="s">
        <v>195</v>
      </c>
      <c r="CI57" s="2" t="s">
        <v>870</v>
      </c>
      <c r="CJ57" s="2" t="s">
        <v>871</v>
      </c>
      <c r="CK57" s="2" t="s">
        <v>378</v>
      </c>
      <c r="CL57" s="2" t="s">
        <v>162</v>
      </c>
      <c r="CM57" s="4"/>
      <c r="CN57" s="8"/>
      <c r="CO57" s="4">
        <v>1</v>
      </c>
      <c r="CP57" s="8">
        <v>109.54</v>
      </c>
      <c r="CQ57" s="7">
        <v>-1</v>
      </c>
      <c r="CR57" s="7">
        <v>-1</v>
      </c>
      <c r="CS57" s="2" t="s">
        <v>172</v>
      </c>
      <c r="CT57" s="2" t="s">
        <v>195</v>
      </c>
      <c r="CU57" s="2" t="s">
        <v>464</v>
      </c>
      <c r="CV57" s="2" t="s">
        <v>872</v>
      </c>
      <c r="CW57" s="2" t="s">
        <v>174</v>
      </c>
      <c r="CX57" s="2" t="s">
        <v>162</v>
      </c>
      <c r="CY57" s="4"/>
      <c r="CZ57" s="8"/>
      <c r="DA57" s="4"/>
      <c r="DB57" s="8"/>
      <c r="DC57" s="7"/>
      <c r="DD57" s="7"/>
      <c r="DE57" s="2" t="s">
        <v>172</v>
      </c>
      <c r="DF57" s="2" t="s">
        <v>195</v>
      </c>
      <c r="DG57" s="2" t="s">
        <v>873</v>
      </c>
      <c r="DH57" s="2" t="s">
        <v>874</v>
      </c>
      <c r="DI57" s="2" t="s">
        <v>174</v>
      </c>
      <c r="DJ57" s="2" t="s">
        <v>162</v>
      </c>
      <c r="DK57" s="4"/>
      <c r="DL57" s="8"/>
      <c r="DM57" s="4"/>
      <c r="DN57" s="8"/>
      <c r="DO57" s="7"/>
      <c r="DP57" s="7"/>
      <c r="DQ57" s="2" t="s">
        <v>172</v>
      </c>
      <c r="DR57" s="2" t="s">
        <v>195</v>
      </c>
      <c r="DS57" s="2" t="s">
        <v>875</v>
      </c>
      <c r="DT57" s="2" t="s">
        <v>775</v>
      </c>
      <c r="DU57" s="2" t="s">
        <v>378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195</v>
      </c>
      <c r="EE57" s="2" t="s">
        <v>313</v>
      </c>
      <c r="EF57" s="2" t="s">
        <v>876</v>
      </c>
      <c r="EG57" s="2" t="s">
        <v>174</v>
      </c>
      <c r="EH57" s="2" t="s">
        <v>162</v>
      </c>
      <c r="EI57" s="4"/>
      <c r="EJ57" s="8"/>
      <c r="EK57" s="4">
        <v>2</v>
      </c>
      <c r="EL57" s="8">
        <v>97.86</v>
      </c>
      <c r="EM57" s="7">
        <v>-1</v>
      </c>
      <c r="EN57" s="7">
        <v>-1</v>
      </c>
      <c r="EO57" s="2" t="s">
        <v>172</v>
      </c>
      <c r="EP57" s="2" t="s">
        <v>195</v>
      </c>
      <c r="EQ57" s="2" t="s">
        <v>304</v>
      </c>
      <c r="ER57" s="2" t="s">
        <v>877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193</v>
      </c>
      <c r="FB57" s="2" t="s">
        <v>195</v>
      </c>
      <c r="FC57" s="2" t="s">
        <v>162</v>
      </c>
      <c r="FD57" s="2" t="s">
        <v>162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172</v>
      </c>
      <c r="FN57" s="2" t="s">
        <v>195</v>
      </c>
      <c r="FO57" s="2" t="s">
        <v>308</v>
      </c>
      <c r="FP57" s="2" t="s">
        <v>878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172</v>
      </c>
      <c r="FZ57" s="2" t="s">
        <v>195</v>
      </c>
      <c r="GA57" s="2" t="s">
        <v>310</v>
      </c>
      <c r="GB57" s="2" t="s">
        <v>879</v>
      </c>
      <c r="GC57" s="2" t="s">
        <v>174</v>
      </c>
      <c r="GD57" s="2" t="s">
        <v>162</v>
      </c>
      <c r="GE57" s="4"/>
      <c r="GF57" s="8"/>
      <c r="GG57" s="4"/>
      <c r="GH57" s="8"/>
      <c r="GI57" s="7"/>
      <c r="GJ57" s="7"/>
      <c r="GK57" s="2" t="s">
        <v>187</v>
      </c>
      <c r="GL57" s="2" t="s">
        <v>195</v>
      </c>
      <c r="GM57" s="2" t="s">
        <v>162</v>
      </c>
      <c r="GN57" s="2" t="s">
        <v>162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187</v>
      </c>
      <c r="GX57" s="2" t="s">
        <v>195</v>
      </c>
      <c r="GY57" s="2" t="s">
        <v>162</v>
      </c>
      <c r="GZ57" s="2" t="s">
        <v>162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172</v>
      </c>
      <c r="HJ57" s="2" t="s">
        <v>195</v>
      </c>
      <c r="HK57" s="2" t="s">
        <v>313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187</v>
      </c>
      <c r="HV57" s="2" t="s">
        <v>195</v>
      </c>
      <c r="HW57" s="2" t="s">
        <v>162</v>
      </c>
      <c r="HX57" s="2" t="s">
        <v>162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162</v>
      </c>
      <c r="IH57" s="2" t="s">
        <v>162</v>
      </c>
      <c r="II57" s="2" t="s">
        <v>162</v>
      </c>
      <c r="IJ57" s="2" t="s">
        <v>162</v>
      </c>
      <c r="IK57" s="2" t="s">
        <v>162</v>
      </c>
      <c r="IL57" s="2" t="s">
        <v>162</v>
      </c>
      <c r="IM57" s="4"/>
      <c r="IN57" s="8"/>
      <c r="IO57" s="4"/>
      <c r="IP57" s="8"/>
      <c r="IQ57" s="7"/>
      <c r="IR57" s="7"/>
      <c r="IS57" s="2" t="s">
        <v>172</v>
      </c>
      <c r="IT57" s="2" t="s">
        <v>195</v>
      </c>
      <c r="IU57" s="2" t="s">
        <v>500</v>
      </c>
      <c r="IV57" s="2" t="s">
        <v>880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162</v>
      </c>
      <c r="JF57" s="2" t="s">
        <v>162</v>
      </c>
      <c r="JG57" s="2" t="s">
        <v>162</v>
      </c>
      <c r="JH57" s="2" t="s">
        <v>162</v>
      </c>
      <c r="JI57" s="2" t="s">
        <v>162</v>
      </c>
      <c r="JJ57" s="2" t="s">
        <v>162</v>
      </c>
      <c r="JK57" s="4"/>
      <c r="JL57" s="8"/>
      <c r="JM57" s="4"/>
      <c r="JN57" s="8"/>
      <c r="JO57" s="7"/>
      <c r="JP57" s="7"/>
      <c r="JQ57" s="2" t="s">
        <v>187</v>
      </c>
      <c r="JR57" s="2" t="s">
        <v>195</v>
      </c>
      <c r="JS57" s="2" t="s">
        <v>162</v>
      </c>
      <c r="JT57" s="2" t="s">
        <v>162</v>
      </c>
      <c r="JU57" s="2" t="s">
        <v>174</v>
      </c>
      <c r="JV57" s="2" t="s">
        <v>162</v>
      </c>
      <c r="JW57" s="4"/>
      <c r="JX57" s="8"/>
      <c r="JY57" s="4"/>
      <c r="JZ57" s="8"/>
      <c r="KA57" s="7"/>
      <c r="KB57" s="7"/>
      <c r="KC57" s="2" t="s">
        <v>162</v>
      </c>
      <c r="KD57" s="2" t="s">
        <v>162</v>
      </c>
      <c r="KE57" s="2" t="s">
        <v>162</v>
      </c>
      <c r="KF57" s="2" t="s">
        <v>162</v>
      </c>
      <c r="KG57" s="2" t="s">
        <v>162</v>
      </c>
      <c r="KH57" s="2" t="s">
        <v>162</v>
      </c>
      <c r="KI57" s="4"/>
      <c r="KJ57" s="8"/>
      <c r="KK57" s="4"/>
      <c r="KL57" s="8"/>
      <c r="KM57" s="7"/>
      <c r="KN57" s="7"/>
      <c r="KO57" s="2" t="s">
        <v>172</v>
      </c>
      <c r="KP57" s="2" t="s">
        <v>195</v>
      </c>
      <c r="KQ57" s="2" t="s">
        <v>873</v>
      </c>
      <c r="KR57" s="2" t="s">
        <v>881</v>
      </c>
      <c r="KS57" s="2" t="s">
        <v>174</v>
      </c>
      <c r="KT57" s="2" t="s">
        <v>162</v>
      </c>
      <c r="KU57" s="4"/>
      <c r="KV57" s="8"/>
      <c r="KW57" s="4"/>
      <c r="KX57" s="8"/>
      <c r="KY57" s="7"/>
      <c r="KZ57" s="7"/>
      <c r="LA57" s="2" t="s">
        <v>187</v>
      </c>
      <c r="LB57" s="2" t="s">
        <v>195</v>
      </c>
      <c r="LC57" s="2" t="s">
        <v>162</v>
      </c>
      <c r="LD57" s="2" t="s">
        <v>162</v>
      </c>
      <c r="LE57" s="2" t="s">
        <v>174</v>
      </c>
      <c r="LF57" s="2" t="s">
        <v>162</v>
      </c>
      <c r="LG57" s="4"/>
      <c r="LH57" s="8"/>
      <c r="LI57" s="4"/>
      <c r="LJ57" s="8"/>
      <c r="LK57" s="7"/>
      <c r="LL57" s="7"/>
      <c r="LM57" s="2" t="s">
        <v>196</v>
      </c>
      <c r="LN57" s="2" t="s">
        <v>195</v>
      </c>
      <c r="LO57" s="2" t="s">
        <v>162</v>
      </c>
      <c r="LP57" s="2" t="s">
        <v>162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196</v>
      </c>
      <c r="LZ57" s="2" t="s">
        <v>195</v>
      </c>
      <c r="MA57" s="2" t="s">
        <v>162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172</v>
      </c>
      <c r="ML57" s="2" t="s">
        <v>195</v>
      </c>
      <c r="MM57" s="2" t="s">
        <v>319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193</v>
      </c>
      <c r="MX57" s="2" t="s">
        <v>195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172</v>
      </c>
      <c r="NV57" s="2" t="s">
        <v>195</v>
      </c>
      <c r="NW57" s="2" t="s">
        <v>543</v>
      </c>
      <c r="NX57" s="2" t="s">
        <v>882</v>
      </c>
      <c r="NY57" s="2" t="s">
        <v>174</v>
      </c>
      <c r="NZ57" s="2" t="s">
        <v>162</v>
      </c>
      <c r="OA57" s="4"/>
      <c r="OB57" s="8"/>
      <c r="OC57" s="4"/>
      <c r="OD57" s="8"/>
      <c r="OE57" s="7"/>
      <c r="OF57" s="7"/>
      <c r="OG57" s="2" t="s">
        <v>172</v>
      </c>
      <c r="OH57" s="2" t="s">
        <v>195</v>
      </c>
      <c r="OI57" s="2" t="s">
        <v>322</v>
      </c>
      <c r="OJ57" s="2" t="s">
        <v>162</v>
      </c>
      <c r="OK57" s="2" t="s">
        <v>174</v>
      </c>
      <c r="OL57" s="2" t="s">
        <v>162</v>
      </c>
      <c r="OM57" s="4"/>
      <c r="ON57" s="8"/>
      <c r="OO57" s="4"/>
      <c r="OP57" s="8"/>
      <c r="OQ57" s="7"/>
      <c r="OR57" s="7"/>
      <c r="OS57" s="2" t="s">
        <v>193</v>
      </c>
      <c r="OT57" s="2" t="s">
        <v>195</v>
      </c>
      <c r="OU57" s="2" t="s">
        <v>162</v>
      </c>
      <c r="OV57" s="2" t="s">
        <v>162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187</v>
      </c>
      <c r="PF57" s="2" t="s">
        <v>195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195</v>
      </c>
      <c r="PS57" s="2" t="s">
        <v>883</v>
      </c>
      <c r="PT57" s="2" t="s">
        <v>162</v>
      </c>
      <c r="PU57" s="2" t="s">
        <v>174</v>
      </c>
      <c r="PV57" s="2" t="s">
        <v>162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884</v>
      </c>
      <c r="B58" s="2" t="s">
        <v>151</v>
      </c>
      <c r="C58" s="2" t="s">
        <v>152</v>
      </c>
      <c r="D58" s="2" t="s">
        <v>885</v>
      </c>
      <c r="E58" s="2" t="s">
        <v>886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592</v>
      </c>
      <c r="K58" s="2" t="s">
        <v>526</v>
      </c>
      <c r="L58" s="3">
        <v>90.65</v>
      </c>
      <c r="M58" s="3">
        <v>95.18</v>
      </c>
      <c r="N58" s="3">
        <v>259</v>
      </c>
      <c r="O58" s="2" t="s">
        <v>159</v>
      </c>
      <c r="P58" s="2" t="s">
        <v>441</v>
      </c>
      <c r="Q58" s="2" t="s">
        <v>161</v>
      </c>
      <c r="R58" s="2" t="s">
        <v>162</v>
      </c>
      <c r="S58" s="2" t="s">
        <v>889</v>
      </c>
      <c r="T58" s="2" t="s">
        <v>890</v>
      </c>
      <c r="U58" s="2" t="s">
        <v>891</v>
      </c>
      <c r="V58" s="2" t="s">
        <v>166</v>
      </c>
      <c r="W58" s="2" t="s">
        <v>409</v>
      </c>
      <c r="X58" s="2" t="s">
        <v>624</v>
      </c>
      <c r="Y58" s="2" t="s">
        <v>892</v>
      </c>
      <c r="Z58" s="4">
        <v>192</v>
      </c>
      <c r="AA58" s="4">
        <f>=ROUNDDOWN(25.2631578947368,0)</f>
      </c>
      <c r="AB58" s="5">
        <v>7.6</v>
      </c>
      <c r="AC58" s="2" t="s">
        <v>893</v>
      </c>
      <c r="AD58" s="4">
        <v>115</v>
      </c>
      <c r="AE58" s="4">
        <v>115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8</v>
      </c>
      <c r="AQ58" s="8">
        <v>770.12</v>
      </c>
      <c r="AR58" s="4">
        <v>5</v>
      </c>
      <c r="AS58" s="8">
        <v>465.33</v>
      </c>
      <c r="AT58" s="7">
        <v>0.6</v>
      </c>
      <c r="AU58" s="7">
        <v>0.655</v>
      </c>
      <c r="AV58" s="4">
        <v>20</v>
      </c>
      <c r="AW58" s="8">
        <v>2113.96</v>
      </c>
      <c r="AX58" s="4">
        <v>19</v>
      </c>
      <c r="AY58" s="8">
        <v>2022.85</v>
      </c>
      <c r="AZ58" s="7">
        <v>0.0526</v>
      </c>
      <c r="BA58" s="7">
        <v>0.045</v>
      </c>
      <c r="BB58" s="7">
        <v>0.3643</v>
      </c>
      <c r="BC58" s="4">
        <v>44</v>
      </c>
      <c r="BD58" s="8">
        <v>4609.69</v>
      </c>
      <c r="BE58" s="4">
        <v>39</v>
      </c>
      <c r="BF58" s="8">
        <v>4116.07</v>
      </c>
      <c r="BG58" s="7">
        <v>0.1282</v>
      </c>
      <c r="BH58" s="7">
        <v>0.1199</v>
      </c>
      <c r="BI58" s="7">
        <v>0.4586</v>
      </c>
      <c r="BJ58" s="4">
        <v>8</v>
      </c>
      <c r="BK58" s="8">
        <v>770.12</v>
      </c>
      <c r="BL58" s="2" t="s">
        <v>894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533</v>
      </c>
      <c r="BV58" s="2" t="s">
        <v>195</v>
      </c>
      <c r="BW58" s="2" t="s">
        <v>162</v>
      </c>
      <c r="BX58" s="2" t="s">
        <v>367</v>
      </c>
      <c r="BY58" s="2" t="s">
        <v>174</v>
      </c>
      <c r="BZ58" s="2" t="s">
        <v>162</v>
      </c>
      <c r="CA58" s="4"/>
      <c r="CB58" s="8"/>
      <c r="CC58" s="4"/>
      <c r="CD58" s="8"/>
      <c r="CE58" s="7"/>
      <c r="CF58" s="7"/>
      <c r="CG58" s="2" t="s">
        <v>172</v>
      </c>
      <c r="CH58" s="2" t="s">
        <v>159</v>
      </c>
      <c r="CI58" s="2" t="s">
        <v>368</v>
      </c>
      <c r="CJ58" s="2" t="s">
        <v>895</v>
      </c>
      <c r="CK58" s="2" t="s">
        <v>174</v>
      </c>
      <c r="CL58" s="2" t="s">
        <v>162</v>
      </c>
      <c r="CM58" s="4">
        <v>2</v>
      </c>
      <c r="CN58" s="8">
        <v>186.82</v>
      </c>
      <c r="CO58" s="4">
        <v>1</v>
      </c>
      <c r="CP58" s="8">
        <v>93.41</v>
      </c>
      <c r="CQ58" s="7">
        <v>1</v>
      </c>
      <c r="CR58" s="7">
        <v>1</v>
      </c>
      <c r="CS58" s="2" t="s">
        <v>172</v>
      </c>
      <c r="CT58" s="2" t="s">
        <v>159</v>
      </c>
      <c r="CU58" s="2" t="s">
        <v>896</v>
      </c>
      <c r="CV58" s="2" t="s">
        <v>897</v>
      </c>
      <c r="CW58" s="2" t="s">
        <v>174</v>
      </c>
      <c r="CX58" s="2" t="s">
        <v>162</v>
      </c>
      <c r="CY58" s="4">
        <v>4</v>
      </c>
      <c r="CZ58" s="8">
        <v>393.1</v>
      </c>
      <c r="DA58" s="4"/>
      <c r="DB58" s="8"/>
      <c r="DC58" s="7"/>
      <c r="DD58" s="7"/>
      <c r="DE58" s="2" t="s">
        <v>172</v>
      </c>
      <c r="DF58" s="2" t="s">
        <v>159</v>
      </c>
      <c r="DG58" s="2" t="s">
        <v>898</v>
      </c>
      <c r="DH58" s="2" t="s">
        <v>899</v>
      </c>
      <c r="DI58" s="2" t="s">
        <v>174</v>
      </c>
      <c r="DJ58" s="2" t="s">
        <v>162</v>
      </c>
      <c r="DK58" s="4">
        <v>2</v>
      </c>
      <c r="DL58" s="8">
        <v>190.2</v>
      </c>
      <c r="DM58" s="4">
        <v>2</v>
      </c>
      <c r="DN58" s="8">
        <v>190.2</v>
      </c>
      <c r="DO58" s="7"/>
      <c r="DP58" s="7"/>
      <c r="DQ58" s="2" t="s">
        <v>172</v>
      </c>
      <c r="DR58" s="2" t="s">
        <v>159</v>
      </c>
      <c r="DS58" s="2" t="s">
        <v>374</v>
      </c>
      <c r="DT58" s="2" t="s">
        <v>769</v>
      </c>
      <c r="DU58" s="2" t="s">
        <v>174</v>
      </c>
      <c r="DV58" s="2" t="s">
        <v>162</v>
      </c>
      <c r="DW58" s="4"/>
      <c r="DX58" s="8"/>
      <c r="DY58" s="4"/>
      <c r="DZ58" s="8"/>
      <c r="EA58" s="7"/>
      <c r="EB58" s="7"/>
      <c r="EC58" s="2" t="s">
        <v>172</v>
      </c>
      <c r="ED58" s="2" t="s">
        <v>159</v>
      </c>
      <c r="EE58" s="2" t="s">
        <v>368</v>
      </c>
      <c r="EF58" s="2" t="s">
        <v>369</v>
      </c>
      <c r="EG58" s="2" t="s">
        <v>174</v>
      </c>
      <c r="EH58" s="2" t="s">
        <v>162</v>
      </c>
      <c r="EI58" s="4"/>
      <c r="EJ58" s="8"/>
      <c r="EK58" s="4"/>
      <c r="EL58" s="8"/>
      <c r="EM58" s="7"/>
      <c r="EN58" s="7"/>
      <c r="EO58" s="2" t="s">
        <v>172</v>
      </c>
      <c r="EP58" s="2" t="s">
        <v>159</v>
      </c>
      <c r="EQ58" s="2" t="s">
        <v>900</v>
      </c>
      <c r="ER58" s="2" t="s">
        <v>901</v>
      </c>
      <c r="ES58" s="2" t="s">
        <v>174</v>
      </c>
      <c r="ET58" s="2" t="s">
        <v>162</v>
      </c>
      <c r="EU58" s="4"/>
      <c r="EV58" s="8"/>
      <c r="EW58" s="4"/>
      <c r="EX58" s="8"/>
      <c r="EY58" s="7"/>
      <c r="EZ58" s="7"/>
      <c r="FA58" s="2" t="s">
        <v>193</v>
      </c>
      <c r="FB58" s="2" t="s">
        <v>159</v>
      </c>
      <c r="FC58" s="2" t="s">
        <v>162</v>
      </c>
      <c r="FD58" s="2" t="s">
        <v>162</v>
      </c>
      <c r="FE58" s="2" t="s">
        <v>174</v>
      </c>
      <c r="FF58" s="2" t="s">
        <v>378</v>
      </c>
      <c r="FG58" s="4"/>
      <c r="FH58" s="8"/>
      <c r="FI58" s="4"/>
      <c r="FJ58" s="8"/>
      <c r="FK58" s="7"/>
      <c r="FL58" s="7"/>
      <c r="FM58" s="2" t="s">
        <v>172</v>
      </c>
      <c r="FN58" s="2" t="s">
        <v>159</v>
      </c>
      <c r="FO58" s="2" t="s">
        <v>308</v>
      </c>
      <c r="FP58" s="2" t="s">
        <v>646</v>
      </c>
      <c r="FQ58" s="2" t="s">
        <v>174</v>
      </c>
      <c r="FR58" s="2" t="s">
        <v>162</v>
      </c>
      <c r="FS58" s="4"/>
      <c r="FT58" s="8"/>
      <c r="FU58" s="4">
        <v>2</v>
      </c>
      <c r="FV58" s="8">
        <v>181.72</v>
      </c>
      <c r="FW58" s="7">
        <v>-1</v>
      </c>
      <c r="FX58" s="7">
        <v>-1</v>
      </c>
      <c r="FY58" s="2" t="s">
        <v>172</v>
      </c>
      <c r="FZ58" s="2" t="s">
        <v>159</v>
      </c>
      <c r="GA58" s="2" t="s">
        <v>310</v>
      </c>
      <c r="GB58" s="2" t="s">
        <v>902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187</v>
      </c>
      <c r="GL58" s="2" t="s">
        <v>159</v>
      </c>
      <c r="GM58" s="2" t="s">
        <v>162</v>
      </c>
      <c r="GN58" s="2" t="s">
        <v>162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196</v>
      </c>
      <c r="GX58" s="2" t="s">
        <v>159</v>
      </c>
      <c r="GY58" s="2" t="s">
        <v>162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191</v>
      </c>
      <c r="HJ58" s="2" t="s">
        <v>159</v>
      </c>
      <c r="HK58" s="2" t="s">
        <v>313</v>
      </c>
      <c r="HL58" s="2" t="s">
        <v>903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187</v>
      </c>
      <c r="HV58" s="2" t="s">
        <v>159</v>
      </c>
      <c r="HW58" s="2" t="s">
        <v>162</v>
      </c>
      <c r="HX58" s="2" t="s">
        <v>162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162</v>
      </c>
      <c r="IH58" s="2" t="s">
        <v>162</v>
      </c>
      <c r="II58" s="2" t="s">
        <v>162</v>
      </c>
      <c r="IJ58" s="2" t="s">
        <v>162</v>
      </c>
      <c r="IK58" s="2" t="s">
        <v>162</v>
      </c>
      <c r="IL58" s="2" t="s">
        <v>162</v>
      </c>
      <c r="IM58" s="4"/>
      <c r="IN58" s="8"/>
      <c r="IO58" s="4"/>
      <c r="IP58" s="8"/>
      <c r="IQ58" s="7"/>
      <c r="IR58" s="7"/>
      <c r="IS58" s="2" t="s">
        <v>187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162</v>
      </c>
      <c r="JF58" s="2" t="s">
        <v>162</v>
      </c>
      <c r="JG58" s="2" t="s">
        <v>162</v>
      </c>
      <c r="JH58" s="2" t="s">
        <v>162</v>
      </c>
      <c r="JI58" s="2" t="s">
        <v>162</v>
      </c>
      <c r="JJ58" s="2" t="s">
        <v>162</v>
      </c>
      <c r="JK58" s="4"/>
      <c r="JL58" s="8"/>
      <c r="JM58" s="4"/>
      <c r="JN58" s="8"/>
      <c r="JO58" s="7"/>
      <c r="JP58" s="7"/>
      <c r="JQ58" s="2" t="s">
        <v>187</v>
      </c>
      <c r="JR58" s="2" t="s">
        <v>159</v>
      </c>
      <c r="JS58" s="2" t="s">
        <v>162</v>
      </c>
      <c r="JT58" s="2" t="s">
        <v>162</v>
      </c>
      <c r="JU58" s="2" t="s">
        <v>174</v>
      </c>
      <c r="JV58" s="2" t="s">
        <v>162</v>
      </c>
      <c r="JW58" s="4"/>
      <c r="JX58" s="8"/>
      <c r="JY58" s="4"/>
      <c r="JZ58" s="8"/>
      <c r="KA58" s="7"/>
      <c r="KB58" s="7"/>
      <c r="KC58" s="2" t="s">
        <v>162</v>
      </c>
      <c r="KD58" s="2" t="s">
        <v>162</v>
      </c>
      <c r="KE58" s="2" t="s">
        <v>162</v>
      </c>
      <c r="KF58" s="2" t="s">
        <v>162</v>
      </c>
      <c r="KG58" s="2" t="s">
        <v>162</v>
      </c>
      <c r="KH58" s="2" t="s">
        <v>162</v>
      </c>
      <c r="KI58" s="4"/>
      <c r="KJ58" s="8"/>
      <c r="KK58" s="4"/>
      <c r="KL58" s="8"/>
      <c r="KM58" s="7"/>
      <c r="KN58" s="7"/>
      <c r="KO58" s="2" t="s">
        <v>172</v>
      </c>
      <c r="KP58" s="2" t="s">
        <v>159</v>
      </c>
      <c r="KQ58" s="2" t="s">
        <v>904</v>
      </c>
      <c r="KR58" s="2" t="s">
        <v>769</v>
      </c>
      <c r="KS58" s="2" t="s">
        <v>174</v>
      </c>
      <c r="KT58" s="2" t="s">
        <v>162</v>
      </c>
      <c r="KU58" s="4"/>
      <c r="KV58" s="8"/>
      <c r="KW58" s="4"/>
      <c r="KX58" s="8"/>
      <c r="KY58" s="7"/>
      <c r="KZ58" s="7"/>
      <c r="LA58" s="2" t="s">
        <v>187</v>
      </c>
      <c r="LB58" s="2" t="s">
        <v>159</v>
      </c>
      <c r="LC58" s="2" t="s">
        <v>162</v>
      </c>
      <c r="LD58" s="2" t="s">
        <v>162</v>
      </c>
      <c r="LE58" s="2" t="s">
        <v>174</v>
      </c>
      <c r="LF58" s="2" t="s">
        <v>162</v>
      </c>
      <c r="LG58" s="4"/>
      <c r="LH58" s="8"/>
      <c r="LI58" s="4"/>
      <c r="LJ58" s="8"/>
      <c r="LK58" s="7"/>
      <c r="LL58" s="7"/>
      <c r="LM58" s="2" t="s">
        <v>196</v>
      </c>
      <c r="LN58" s="2" t="s">
        <v>195</v>
      </c>
      <c r="LO58" s="2" t="s">
        <v>162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197</v>
      </c>
      <c r="LZ58" s="2" t="s">
        <v>159</v>
      </c>
      <c r="MA58" s="2" t="s">
        <v>162</v>
      </c>
      <c r="MB58" s="2" t="s">
        <v>162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172</v>
      </c>
      <c r="ML58" s="2" t="s">
        <v>159</v>
      </c>
      <c r="MM58" s="2" t="s">
        <v>386</v>
      </c>
      <c r="MN58" s="2" t="s">
        <v>211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197</v>
      </c>
      <c r="MX58" s="2" t="s">
        <v>195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187</v>
      </c>
      <c r="NJ58" s="2" t="s">
        <v>159</v>
      </c>
      <c r="NK58" s="2" t="s">
        <v>162</v>
      </c>
      <c r="NL58" s="2" t="s">
        <v>162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172</v>
      </c>
      <c r="NV58" s="2" t="s">
        <v>159</v>
      </c>
      <c r="NW58" s="2" t="s">
        <v>198</v>
      </c>
      <c r="NX58" s="2" t="s">
        <v>162</v>
      </c>
      <c r="NY58" s="2" t="s">
        <v>174</v>
      </c>
      <c r="NZ58" s="2" t="s">
        <v>162</v>
      </c>
      <c r="OA58" s="4"/>
      <c r="OB58" s="8"/>
      <c r="OC58" s="4"/>
      <c r="OD58" s="8"/>
      <c r="OE58" s="7"/>
      <c r="OF58" s="7"/>
      <c r="OG58" s="2" t="s">
        <v>172</v>
      </c>
      <c r="OH58" s="2" t="s">
        <v>195</v>
      </c>
      <c r="OI58" s="2" t="s">
        <v>905</v>
      </c>
      <c r="OJ58" s="2" t="s">
        <v>906</v>
      </c>
      <c r="OK58" s="2" t="s">
        <v>174</v>
      </c>
      <c r="OL58" s="2" t="s">
        <v>162</v>
      </c>
      <c r="OM58" s="4"/>
      <c r="ON58" s="8"/>
      <c r="OO58" s="4"/>
      <c r="OP58" s="8"/>
      <c r="OQ58" s="7"/>
      <c r="OR58" s="7"/>
      <c r="OS58" s="2" t="s">
        <v>193</v>
      </c>
      <c r="OT58" s="2" t="s">
        <v>159</v>
      </c>
      <c r="OU58" s="2" t="s">
        <v>162</v>
      </c>
      <c r="OV58" s="2" t="s">
        <v>162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187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193</v>
      </c>
      <c r="PR58" s="2" t="s">
        <v>195</v>
      </c>
      <c r="PS58" s="2" t="s">
        <v>162</v>
      </c>
      <c r="PT58" s="2" t="s">
        <v>162</v>
      </c>
      <c r="PU58" s="2" t="s">
        <v>174</v>
      </c>
      <c r="PV58" s="2" t="s">
        <v>162</v>
      </c>
      <c r="PW58" s="4">
        <v>192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115</v>
      </c>
      <c r="QV58" s="4"/>
      <c r="QW58" s="4"/>
      <c r="QX58" s="4"/>
      <c r="QY58" s="4"/>
      <c r="QZ58" s="4"/>
      <c r="RA58" s="4"/>
      <c r="RB58" s="4"/>
    </row>
    <row r="59">
      <c r="A59" s="2" t="s">
        <v>907</v>
      </c>
      <c r="B59" s="2" t="s">
        <v>151</v>
      </c>
      <c r="C59" s="2" t="s">
        <v>152</v>
      </c>
      <c r="D59" s="2" t="s">
        <v>885</v>
      </c>
      <c r="E59" s="2" t="s">
        <v>886</v>
      </c>
      <c r="F59" s="2" t="s">
        <v>887</v>
      </c>
      <c r="G59" s="2" t="s">
        <v>887</v>
      </c>
      <c r="H59" s="2" t="s">
        <v>887</v>
      </c>
      <c r="I59" s="2" t="s">
        <v>888</v>
      </c>
      <c r="J59" s="2" t="s">
        <v>202</v>
      </c>
      <c r="K59" s="2" t="s">
        <v>526</v>
      </c>
      <c r="L59" s="3">
        <v>108.15</v>
      </c>
      <c r="M59" s="3">
        <v>113.56</v>
      </c>
      <c r="N59" s="3">
        <v>309</v>
      </c>
      <c r="O59" s="2" t="s">
        <v>159</v>
      </c>
      <c r="P59" s="2" t="s">
        <v>441</v>
      </c>
      <c r="Q59" s="2" t="s">
        <v>161</v>
      </c>
      <c r="R59" s="2" t="s">
        <v>162</v>
      </c>
      <c r="S59" s="2" t="s">
        <v>889</v>
      </c>
      <c r="T59" s="2" t="s">
        <v>890</v>
      </c>
      <c r="U59" s="2" t="s">
        <v>891</v>
      </c>
      <c r="V59" s="2" t="s">
        <v>166</v>
      </c>
      <c r="W59" s="2" t="s">
        <v>409</v>
      </c>
      <c r="X59" s="2" t="s">
        <v>624</v>
      </c>
      <c r="Y59" s="2" t="s">
        <v>892</v>
      </c>
      <c r="Z59" s="4">
        <v>317</v>
      </c>
      <c r="AA59" s="4">
        <f>=ROUNDDOWN(25.5645161290323,0)</f>
      </c>
      <c r="AB59" s="5">
        <v>12.4</v>
      </c>
      <c r="AC59" s="2" t="s">
        <v>893</v>
      </c>
      <c r="AD59" s="4">
        <v>130</v>
      </c>
      <c r="AE59" s="4">
        <v>130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12</v>
      </c>
      <c r="AQ59" s="8">
        <v>1343.84</v>
      </c>
      <c r="AR59" s="4">
        <v>14</v>
      </c>
      <c r="AS59" s="8">
        <v>1557.52</v>
      </c>
      <c r="AT59" s="7">
        <v>-0.1429</v>
      </c>
      <c r="AU59" s="7">
        <v>-0.1372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0.6357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12</v>
      </c>
      <c r="BK59" s="8">
        <v>1343.84</v>
      </c>
      <c r="BL59" s="2" t="s">
        <v>908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533</v>
      </c>
      <c r="BV59" s="2" t="s">
        <v>195</v>
      </c>
      <c r="BW59" s="2" t="s">
        <v>162</v>
      </c>
      <c r="BX59" s="2" t="s">
        <v>909</v>
      </c>
      <c r="BY59" s="2" t="s">
        <v>174</v>
      </c>
      <c r="BZ59" s="2" t="s">
        <v>162</v>
      </c>
      <c r="CA59" s="4">
        <v>1</v>
      </c>
      <c r="CB59" s="8">
        <v>94.98</v>
      </c>
      <c r="CC59" s="4">
        <v>3</v>
      </c>
      <c r="CD59" s="8">
        <v>316.59</v>
      </c>
      <c r="CE59" s="7">
        <v>-0.6667</v>
      </c>
      <c r="CF59" s="7">
        <v>-0.7</v>
      </c>
      <c r="CG59" s="2" t="s">
        <v>172</v>
      </c>
      <c r="CH59" s="2" t="s">
        <v>159</v>
      </c>
      <c r="CI59" s="2" t="s">
        <v>368</v>
      </c>
      <c r="CJ59" s="2" t="s">
        <v>910</v>
      </c>
      <c r="CK59" s="2" t="s">
        <v>174</v>
      </c>
      <c r="CL59" s="2" t="s">
        <v>162</v>
      </c>
      <c r="CM59" s="4"/>
      <c r="CN59" s="8"/>
      <c r="CO59" s="4">
        <v>3</v>
      </c>
      <c r="CP59" s="8">
        <v>336.33</v>
      </c>
      <c r="CQ59" s="7">
        <v>-1</v>
      </c>
      <c r="CR59" s="7">
        <v>-1</v>
      </c>
      <c r="CS59" s="2" t="s">
        <v>172</v>
      </c>
      <c r="CT59" s="2" t="s">
        <v>159</v>
      </c>
      <c r="CU59" s="2" t="s">
        <v>896</v>
      </c>
      <c r="CV59" s="2" t="s">
        <v>911</v>
      </c>
      <c r="CW59" s="2" t="s">
        <v>174</v>
      </c>
      <c r="CX59" s="2" t="s">
        <v>162</v>
      </c>
      <c r="CY59" s="4">
        <v>8</v>
      </c>
      <c r="CZ59" s="8">
        <v>908.48</v>
      </c>
      <c r="DA59" s="4"/>
      <c r="DB59" s="8"/>
      <c r="DC59" s="7"/>
      <c r="DD59" s="7"/>
      <c r="DE59" s="2" t="s">
        <v>172</v>
      </c>
      <c r="DF59" s="2" t="s">
        <v>159</v>
      </c>
      <c r="DG59" s="2" t="s">
        <v>898</v>
      </c>
      <c r="DH59" s="2" t="s">
        <v>912</v>
      </c>
      <c r="DI59" s="2" t="s">
        <v>174</v>
      </c>
      <c r="DJ59" s="2" t="s">
        <v>162</v>
      </c>
      <c r="DK59" s="4">
        <v>3</v>
      </c>
      <c r="DL59" s="8">
        <v>340.38</v>
      </c>
      <c r="DM59" s="4">
        <v>5</v>
      </c>
      <c r="DN59" s="8">
        <v>567.3</v>
      </c>
      <c r="DO59" s="7">
        <v>-0.4</v>
      </c>
      <c r="DP59" s="7">
        <v>-0.4</v>
      </c>
      <c r="DQ59" s="2" t="s">
        <v>172</v>
      </c>
      <c r="DR59" s="2" t="s">
        <v>159</v>
      </c>
      <c r="DS59" s="2" t="s">
        <v>374</v>
      </c>
      <c r="DT59" s="2" t="s">
        <v>913</v>
      </c>
      <c r="DU59" s="2" t="s">
        <v>174</v>
      </c>
      <c r="DV59" s="2" t="s">
        <v>162</v>
      </c>
      <c r="DW59" s="4"/>
      <c r="DX59" s="8"/>
      <c r="DY59" s="4"/>
      <c r="DZ59" s="8"/>
      <c r="EA59" s="7"/>
      <c r="EB59" s="7"/>
      <c r="EC59" s="2" t="s">
        <v>172</v>
      </c>
      <c r="ED59" s="2" t="s">
        <v>159</v>
      </c>
      <c r="EE59" s="2" t="s">
        <v>368</v>
      </c>
      <c r="EF59" s="2" t="s">
        <v>914</v>
      </c>
      <c r="EG59" s="2" t="s">
        <v>174</v>
      </c>
      <c r="EH59" s="2" t="s">
        <v>162</v>
      </c>
      <c r="EI59" s="4"/>
      <c r="EJ59" s="8"/>
      <c r="EK59" s="4">
        <v>1</v>
      </c>
      <c r="EL59" s="8">
        <v>119.24</v>
      </c>
      <c r="EM59" s="7">
        <v>-1</v>
      </c>
      <c r="EN59" s="7">
        <v>-1</v>
      </c>
      <c r="EO59" s="2" t="s">
        <v>172</v>
      </c>
      <c r="EP59" s="2" t="s">
        <v>159</v>
      </c>
      <c r="EQ59" s="2" t="s">
        <v>900</v>
      </c>
      <c r="ER59" s="2" t="s">
        <v>915</v>
      </c>
      <c r="ES59" s="2" t="s">
        <v>174</v>
      </c>
      <c r="ET59" s="2" t="s">
        <v>162</v>
      </c>
      <c r="EU59" s="4"/>
      <c r="EV59" s="8"/>
      <c r="EW59" s="4"/>
      <c r="EX59" s="8"/>
      <c r="EY59" s="7"/>
      <c r="EZ59" s="7"/>
      <c r="FA59" s="2" t="s">
        <v>193</v>
      </c>
      <c r="FB59" s="2" t="s">
        <v>159</v>
      </c>
      <c r="FC59" s="2" t="s">
        <v>162</v>
      </c>
      <c r="FD59" s="2" t="s">
        <v>162</v>
      </c>
      <c r="FE59" s="2" t="s">
        <v>174</v>
      </c>
      <c r="FF59" s="2" t="s">
        <v>378</v>
      </c>
      <c r="FG59" s="4"/>
      <c r="FH59" s="8"/>
      <c r="FI59" s="4">
        <v>2</v>
      </c>
      <c r="FJ59" s="8">
        <v>218.06</v>
      </c>
      <c r="FK59" s="7">
        <v>-1</v>
      </c>
      <c r="FL59" s="7">
        <v>-1</v>
      </c>
      <c r="FM59" s="2" t="s">
        <v>172</v>
      </c>
      <c r="FN59" s="2" t="s">
        <v>159</v>
      </c>
      <c r="FO59" s="2" t="s">
        <v>308</v>
      </c>
      <c r="FP59" s="2" t="s">
        <v>916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172</v>
      </c>
      <c r="FZ59" s="2" t="s">
        <v>159</v>
      </c>
      <c r="GA59" s="2" t="s">
        <v>310</v>
      </c>
      <c r="GB59" s="2" t="s">
        <v>917</v>
      </c>
      <c r="GC59" s="2" t="s">
        <v>174</v>
      </c>
      <c r="GD59" s="2" t="s">
        <v>162</v>
      </c>
      <c r="GE59" s="4"/>
      <c r="GF59" s="8"/>
      <c r="GG59" s="4"/>
      <c r="GH59" s="8"/>
      <c r="GI59" s="7"/>
      <c r="GJ59" s="7"/>
      <c r="GK59" s="2" t="s">
        <v>187</v>
      </c>
      <c r="GL59" s="2" t="s">
        <v>159</v>
      </c>
      <c r="GM59" s="2" t="s">
        <v>162</v>
      </c>
      <c r="GN59" s="2" t="s">
        <v>162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196</v>
      </c>
      <c r="GX59" s="2" t="s">
        <v>159</v>
      </c>
      <c r="GY59" s="2" t="s">
        <v>162</v>
      </c>
      <c r="GZ59" s="2" t="s">
        <v>162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191</v>
      </c>
      <c r="HJ59" s="2" t="s">
        <v>159</v>
      </c>
      <c r="HK59" s="2" t="s">
        <v>313</v>
      </c>
      <c r="HL59" s="2" t="s">
        <v>918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187</v>
      </c>
      <c r="HV59" s="2" t="s">
        <v>159</v>
      </c>
      <c r="HW59" s="2" t="s">
        <v>162</v>
      </c>
      <c r="HX59" s="2" t="s">
        <v>162</v>
      </c>
      <c r="HY59" s="2" t="s">
        <v>174</v>
      </c>
      <c r="HZ59" s="2" t="s">
        <v>162</v>
      </c>
      <c r="IA59" s="4"/>
      <c r="IB59" s="8"/>
      <c r="IC59" s="4"/>
      <c r="ID59" s="8"/>
      <c r="IE59" s="7"/>
      <c r="IF59" s="7"/>
      <c r="IG59" s="2" t="s">
        <v>162</v>
      </c>
      <c r="IH59" s="2" t="s">
        <v>162</v>
      </c>
      <c r="II59" s="2" t="s">
        <v>162</v>
      </c>
      <c r="IJ59" s="2" t="s">
        <v>162</v>
      </c>
      <c r="IK59" s="2" t="s">
        <v>162</v>
      </c>
      <c r="IL59" s="2" t="s">
        <v>162</v>
      </c>
      <c r="IM59" s="4"/>
      <c r="IN59" s="8"/>
      <c r="IO59" s="4"/>
      <c r="IP59" s="8"/>
      <c r="IQ59" s="7"/>
      <c r="IR59" s="7"/>
      <c r="IS59" s="2" t="s">
        <v>187</v>
      </c>
      <c r="IT59" s="2" t="s">
        <v>159</v>
      </c>
      <c r="IU59" s="2" t="s">
        <v>162</v>
      </c>
      <c r="IV59" s="2" t="s">
        <v>162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162</v>
      </c>
      <c r="JF59" s="2" t="s">
        <v>162</v>
      </c>
      <c r="JG59" s="2" t="s">
        <v>162</v>
      </c>
      <c r="JH59" s="2" t="s">
        <v>162</v>
      </c>
      <c r="JI59" s="2" t="s">
        <v>162</v>
      </c>
      <c r="JJ59" s="2" t="s">
        <v>162</v>
      </c>
      <c r="JK59" s="4"/>
      <c r="JL59" s="8"/>
      <c r="JM59" s="4"/>
      <c r="JN59" s="8"/>
      <c r="JO59" s="7"/>
      <c r="JP59" s="7"/>
      <c r="JQ59" s="2" t="s">
        <v>187</v>
      </c>
      <c r="JR59" s="2" t="s">
        <v>159</v>
      </c>
      <c r="JS59" s="2" t="s">
        <v>162</v>
      </c>
      <c r="JT59" s="2" t="s">
        <v>162</v>
      </c>
      <c r="JU59" s="2" t="s">
        <v>174</v>
      </c>
      <c r="JV59" s="2" t="s">
        <v>162</v>
      </c>
      <c r="JW59" s="4"/>
      <c r="JX59" s="8"/>
      <c r="JY59" s="4"/>
      <c r="JZ59" s="8"/>
      <c r="KA59" s="7"/>
      <c r="KB59" s="7"/>
      <c r="KC59" s="2" t="s">
        <v>162</v>
      </c>
      <c r="KD59" s="2" t="s">
        <v>162</v>
      </c>
      <c r="KE59" s="2" t="s">
        <v>162</v>
      </c>
      <c r="KF59" s="2" t="s">
        <v>162</v>
      </c>
      <c r="KG59" s="2" t="s">
        <v>162</v>
      </c>
      <c r="KH59" s="2" t="s">
        <v>162</v>
      </c>
      <c r="KI59" s="4"/>
      <c r="KJ59" s="8"/>
      <c r="KK59" s="4"/>
      <c r="KL59" s="8"/>
      <c r="KM59" s="7"/>
      <c r="KN59" s="7"/>
      <c r="KO59" s="2" t="s">
        <v>172</v>
      </c>
      <c r="KP59" s="2" t="s">
        <v>159</v>
      </c>
      <c r="KQ59" s="2" t="s">
        <v>904</v>
      </c>
      <c r="KR59" s="2" t="s">
        <v>919</v>
      </c>
      <c r="KS59" s="2" t="s">
        <v>174</v>
      </c>
      <c r="KT59" s="2" t="s">
        <v>162</v>
      </c>
      <c r="KU59" s="4"/>
      <c r="KV59" s="8"/>
      <c r="KW59" s="4"/>
      <c r="KX59" s="8"/>
      <c r="KY59" s="7"/>
      <c r="KZ59" s="7"/>
      <c r="LA59" s="2" t="s">
        <v>187</v>
      </c>
      <c r="LB59" s="2" t="s">
        <v>159</v>
      </c>
      <c r="LC59" s="2" t="s">
        <v>162</v>
      </c>
      <c r="LD59" s="2" t="s">
        <v>162</v>
      </c>
      <c r="LE59" s="2" t="s">
        <v>174</v>
      </c>
      <c r="LF59" s="2" t="s">
        <v>162</v>
      </c>
      <c r="LG59" s="4"/>
      <c r="LH59" s="8"/>
      <c r="LI59" s="4"/>
      <c r="LJ59" s="8"/>
      <c r="LK59" s="7"/>
      <c r="LL59" s="7"/>
      <c r="LM59" s="2" t="s">
        <v>196</v>
      </c>
      <c r="LN59" s="2" t="s">
        <v>195</v>
      </c>
      <c r="LO59" s="2" t="s">
        <v>162</v>
      </c>
      <c r="LP59" s="2" t="s">
        <v>162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197</v>
      </c>
      <c r="LZ59" s="2" t="s">
        <v>159</v>
      </c>
      <c r="MA59" s="2" t="s">
        <v>162</v>
      </c>
      <c r="MB59" s="2" t="s">
        <v>162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172</v>
      </c>
      <c r="ML59" s="2" t="s">
        <v>159</v>
      </c>
      <c r="MM59" s="2" t="s">
        <v>386</v>
      </c>
      <c r="MN59" s="2" t="s">
        <v>632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197</v>
      </c>
      <c r="MX59" s="2" t="s">
        <v>195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187</v>
      </c>
      <c r="NJ59" s="2" t="s">
        <v>159</v>
      </c>
      <c r="NK59" s="2" t="s">
        <v>162</v>
      </c>
      <c r="NL59" s="2" t="s">
        <v>162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172</v>
      </c>
      <c r="NV59" s="2" t="s">
        <v>159</v>
      </c>
      <c r="NW59" s="2" t="s">
        <v>198</v>
      </c>
      <c r="NX59" s="2" t="s">
        <v>162</v>
      </c>
      <c r="NY59" s="2" t="s">
        <v>174</v>
      </c>
      <c r="NZ59" s="2" t="s">
        <v>162</v>
      </c>
      <c r="OA59" s="4"/>
      <c r="OB59" s="8"/>
      <c r="OC59" s="4"/>
      <c r="OD59" s="8"/>
      <c r="OE59" s="7"/>
      <c r="OF59" s="7"/>
      <c r="OG59" s="2" t="s">
        <v>172</v>
      </c>
      <c r="OH59" s="2" t="s">
        <v>195</v>
      </c>
      <c r="OI59" s="2" t="s">
        <v>920</v>
      </c>
      <c r="OJ59" s="2" t="s">
        <v>921</v>
      </c>
      <c r="OK59" s="2" t="s">
        <v>174</v>
      </c>
      <c r="OL59" s="2" t="s">
        <v>162</v>
      </c>
      <c r="OM59" s="4"/>
      <c r="ON59" s="8"/>
      <c r="OO59" s="4"/>
      <c r="OP59" s="8"/>
      <c r="OQ59" s="7"/>
      <c r="OR59" s="7"/>
      <c r="OS59" s="2" t="s">
        <v>193</v>
      </c>
      <c r="OT59" s="2" t="s">
        <v>159</v>
      </c>
      <c r="OU59" s="2" t="s">
        <v>162</v>
      </c>
      <c r="OV59" s="2" t="s">
        <v>162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187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193</v>
      </c>
      <c r="PR59" s="2" t="s">
        <v>195</v>
      </c>
      <c r="PS59" s="2" t="s">
        <v>162</v>
      </c>
      <c r="PT59" s="2" t="s">
        <v>162</v>
      </c>
      <c r="PU59" s="2" t="s">
        <v>174</v>
      </c>
      <c r="PV59" s="2" t="s">
        <v>162</v>
      </c>
      <c r="PW59" s="4">
        <v>317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130</v>
      </c>
      <c r="QV59" s="4"/>
      <c r="QW59" s="4"/>
      <c r="QX59" s="4"/>
      <c r="QY59" s="4"/>
      <c r="QZ59" s="4"/>
      <c r="RA59" s="4"/>
      <c r="RB59" s="4"/>
    </row>
    <row r="60">
      <c r="A60" s="2" t="s">
        <v>922</v>
      </c>
      <c r="B60" s="2" t="s">
        <v>151</v>
      </c>
      <c r="C60" s="2" t="s">
        <v>152</v>
      </c>
      <c r="D60" s="2" t="s">
        <v>885</v>
      </c>
      <c r="E60" s="2" t="s">
        <v>886</v>
      </c>
      <c r="F60" s="2" t="s">
        <v>887</v>
      </c>
      <c r="G60" s="2" t="s">
        <v>887</v>
      </c>
      <c r="H60" s="2" t="s">
        <v>887</v>
      </c>
      <c r="I60" s="2" t="s">
        <v>888</v>
      </c>
      <c r="J60" s="2" t="s">
        <v>592</v>
      </c>
      <c r="K60" s="2" t="s">
        <v>252</v>
      </c>
      <c r="L60" s="3">
        <v>90.65</v>
      </c>
      <c r="M60" s="3">
        <v>95.18</v>
      </c>
      <c r="N60" s="3">
        <v>259</v>
      </c>
      <c r="O60" s="2" t="s">
        <v>159</v>
      </c>
      <c r="P60" s="2" t="s">
        <v>441</v>
      </c>
      <c r="Q60" s="2" t="s">
        <v>161</v>
      </c>
      <c r="R60" s="2" t="s">
        <v>162</v>
      </c>
      <c r="S60" s="2" t="s">
        <v>923</v>
      </c>
      <c r="T60" s="2" t="s">
        <v>890</v>
      </c>
      <c r="U60" s="2" t="s">
        <v>891</v>
      </c>
      <c r="V60" s="2" t="s">
        <v>166</v>
      </c>
      <c r="W60" s="2" t="s">
        <v>409</v>
      </c>
      <c r="X60" s="2" t="s">
        <v>624</v>
      </c>
      <c r="Y60" s="2" t="s">
        <v>892</v>
      </c>
      <c r="Z60" s="4">
        <v>176</v>
      </c>
      <c r="AA60" s="4">
        <f>=ROUNDDOWN(29.3333333333333,0)</f>
      </c>
      <c r="AB60" s="5">
        <v>6</v>
      </c>
      <c r="AC60" s="2" t="s">
        <v>924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5</v>
      </c>
      <c r="AQ60" s="8">
        <v>474.13</v>
      </c>
      <c r="AR60" s="4">
        <v>5</v>
      </c>
      <c r="AS60" s="8">
        <v>507.08</v>
      </c>
      <c r="AT60" s="7"/>
      <c r="AU60" s="7">
        <v>-0.065</v>
      </c>
      <c r="AV60" s="4">
        <v>15</v>
      </c>
      <c r="AW60" s="8">
        <v>1589.32</v>
      </c>
      <c r="AX60" s="4">
        <v>10</v>
      </c>
      <c r="AY60" s="8">
        <v>1109.63</v>
      </c>
      <c r="AZ60" s="7">
        <v>0.5</v>
      </c>
      <c r="BA60" s="7">
        <v>0.4323</v>
      </c>
      <c r="BB60" s="7">
        <v>0.2983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>
        <v>0.3448</v>
      </c>
      <c r="BJ60" s="4">
        <v>5</v>
      </c>
      <c r="BK60" s="8">
        <v>474.13</v>
      </c>
      <c r="BL60" s="2" t="s">
        <v>925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533</v>
      </c>
      <c r="BV60" s="2" t="s">
        <v>195</v>
      </c>
      <c r="BW60" s="2" t="s">
        <v>162</v>
      </c>
      <c r="BX60" s="2" t="s">
        <v>926</v>
      </c>
      <c r="BY60" s="2" t="s">
        <v>174</v>
      </c>
      <c r="BZ60" s="2" t="s">
        <v>162</v>
      </c>
      <c r="CA60" s="4"/>
      <c r="CB60" s="8"/>
      <c r="CC60" s="4"/>
      <c r="CD60" s="8"/>
      <c r="CE60" s="7"/>
      <c r="CF60" s="7"/>
      <c r="CG60" s="2" t="s">
        <v>172</v>
      </c>
      <c r="CH60" s="2" t="s">
        <v>159</v>
      </c>
      <c r="CI60" s="2" t="s">
        <v>368</v>
      </c>
      <c r="CJ60" s="2" t="s">
        <v>927</v>
      </c>
      <c r="CK60" s="2" t="s">
        <v>174</v>
      </c>
      <c r="CL60" s="2" t="s">
        <v>162</v>
      </c>
      <c r="CM60" s="4">
        <v>1</v>
      </c>
      <c r="CN60" s="8">
        <v>93.41</v>
      </c>
      <c r="CO60" s="4">
        <v>3</v>
      </c>
      <c r="CP60" s="8">
        <v>280.23</v>
      </c>
      <c r="CQ60" s="7">
        <v>-0.6667</v>
      </c>
      <c r="CR60" s="7">
        <v>-0.6667</v>
      </c>
      <c r="CS60" s="2" t="s">
        <v>172</v>
      </c>
      <c r="CT60" s="2" t="s">
        <v>159</v>
      </c>
      <c r="CU60" s="2" t="s">
        <v>896</v>
      </c>
      <c r="CV60" s="2" t="s">
        <v>919</v>
      </c>
      <c r="CW60" s="2" t="s">
        <v>174</v>
      </c>
      <c r="CX60" s="2" t="s">
        <v>162</v>
      </c>
      <c r="CY60" s="4">
        <v>4</v>
      </c>
      <c r="CZ60" s="8">
        <v>380.72</v>
      </c>
      <c r="DA60" s="4">
        <v>1</v>
      </c>
      <c r="DB60" s="8">
        <v>126.91</v>
      </c>
      <c r="DC60" s="7">
        <v>3</v>
      </c>
      <c r="DD60" s="7">
        <v>1.9999</v>
      </c>
      <c r="DE60" s="2" t="s">
        <v>172</v>
      </c>
      <c r="DF60" s="2" t="s">
        <v>159</v>
      </c>
      <c r="DG60" s="2" t="s">
        <v>898</v>
      </c>
      <c r="DH60" s="2" t="s">
        <v>928</v>
      </c>
      <c r="DI60" s="2" t="s">
        <v>174</v>
      </c>
      <c r="DJ60" s="2" t="s">
        <v>162</v>
      </c>
      <c r="DK60" s="4"/>
      <c r="DL60" s="8"/>
      <c r="DM60" s="4"/>
      <c r="DN60" s="8"/>
      <c r="DO60" s="7"/>
      <c r="DP60" s="7"/>
      <c r="DQ60" s="2" t="s">
        <v>172</v>
      </c>
      <c r="DR60" s="2" t="s">
        <v>159</v>
      </c>
      <c r="DS60" s="2" t="s">
        <v>374</v>
      </c>
      <c r="DT60" s="2" t="s">
        <v>929</v>
      </c>
      <c r="DU60" s="2" t="s">
        <v>174</v>
      </c>
      <c r="DV60" s="2" t="s">
        <v>162</v>
      </c>
      <c r="DW60" s="4"/>
      <c r="DX60" s="8"/>
      <c r="DY60" s="4"/>
      <c r="DZ60" s="8"/>
      <c r="EA60" s="7"/>
      <c r="EB60" s="7"/>
      <c r="EC60" s="2" t="s">
        <v>172</v>
      </c>
      <c r="ED60" s="2" t="s">
        <v>159</v>
      </c>
      <c r="EE60" s="2" t="s">
        <v>368</v>
      </c>
      <c r="EF60" s="2" t="s">
        <v>534</v>
      </c>
      <c r="EG60" s="2" t="s">
        <v>174</v>
      </c>
      <c r="EH60" s="2" t="s">
        <v>162</v>
      </c>
      <c r="EI60" s="4"/>
      <c r="EJ60" s="8"/>
      <c r="EK60" s="4">
        <v>1</v>
      </c>
      <c r="EL60" s="8">
        <v>99.94</v>
      </c>
      <c r="EM60" s="7">
        <v>-1</v>
      </c>
      <c r="EN60" s="7">
        <v>-1</v>
      </c>
      <c r="EO60" s="2" t="s">
        <v>172</v>
      </c>
      <c r="EP60" s="2" t="s">
        <v>159</v>
      </c>
      <c r="EQ60" s="2" t="s">
        <v>930</v>
      </c>
      <c r="ER60" s="2" t="s">
        <v>931</v>
      </c>
      <c r="ES60" s="2" t="s">
        <v>174</v>
      </c>
      <c r="ET60" s="2" t="s">
        <v>162</v>
      </c>
      <c r="EU60" s="4"/>
      <c r="EV60" s="8"/>
      <c r="EW60" s="4"/>
      <c r="EX60" s="8"/>
      <c r="EY60" s="7"/>
      <c r="EZ60" s="7"/>
      <c r="FA60" s="2" t="s">
        <v>193</v>
      </c>
      <c r="FB60" s="2" t="s">
        <v>159</v>
      </c>
      <c r="FC60" s="2" t="s">
        <v>162</v>
      </c>
      <c r="FD60" s="2" t="s">
        <v>162</v>
      </c>
      <c r="FE60" s="2" t="s">
        <v>174</v>
      </c>
      <c r="FF60" s="2" t="s">
        <v>378</v>
      </c>
      <c r="FG60" s="4"/>
      <c r="FH60" s="8"/>
      <c r="FI60" s="4"/>
      <c r="FJ60" s="8"/>
      <c r="FK60" s="7"/>
      <c r="FL60" s="7"/>
      <c r="FM60" s="2" t="s">
        <v>172</v>
      </c>
      <c r="FN60" s="2" t="s">
        <v>195</v>
      </c>
      <c r="FO60" s="2" t="s">
        <v>308</v>
      </c>
      <c r="FP60" s="2" t="s">
        <v>297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172</v>
      </c>
      <c r="FZ60" s="2" t="s">
        <v>159</v>
      </c>
      <c r="GA60" s="2" t="s">
        <v>310</v>
      </c>
      <c r="GB60" s="2" t="s">
        <v>902</v>
      </c>
      <c r="GC60" s="2" t="s">
        <v>174</v>
      </c>
      <c r="GD60" s="2" t="s">
        <v>162</v>
      </c>
      <c r="GE60" s="4"/>
      <c r="GF60" s="8"/>
      <c r="GG60" s="4"/>
      <c r="GH60" s="8"/>
      <c r="GI60" s="7"/>
      <c r="GJ60" s="7"/>
      <c r="GK60" s="2" t="s">
        <v>187</v>
      </c>
      <c r="GL60" s="2" t="s">
        <v>159</v>
      </c>
      <c r="GM60" s="2" t="s">
        <v>162</v>
      </c>
      <c r="GN60" s="2" t="s">
        <v>162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196</v>
      </c>
      <c r="GX60" s="2" t="s">
        <v>159</v>
      </c>
      <c r="GY60" s="2" t="s">
        <v>162</v>
      </c>
      <c r="GZ60" s="2" t="s">
        <v>162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191</v>
      </c>
      <c r="HJ60" s="2" t="s">
        <v>159</v>
      </c>
      <c r="HK60" s="2" t="s">
        <v>313</v>
      </c>
      <c r="HL60" s="2" t="s">
        <v>757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187</v>
      </c>
      <c r="HV60" s="2" t="s">
        <v>159</v>
      </c>
      <c r="HW60" s="2" t="s">
        <v>162</v>
      </c>
      <c r="HX60" s="2" t="s">
        <v>162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162</v>
      </c>
      <c r="IH60" s="2" t="s">
        <v>162</v>
      </c>
      <c r="II60" s="2" t="s">
        <v>162</v>
      </c>
      <c r="IJ60" s="2" t="s">
        <v>162</v>
      </c>
      <c r="IK60" s="2" t="s">
        <v>162</v>
      </c>
      <c r="IL60" s="2" t="s">
        <v>162</v>
      </c>
      <c r="IM60" s="4"/>
      <c r="IN60" s="8"/>
      <c r="IO60" s="4"/>
      <c r="IP60" s="8"/>
      <c r="IQ60" s="7"/>
      <c r="IR60" s="7"/>
      <c r="IS60" s="2" t="s">
        <v>187</v>
      </c>
      <c r="IT60" s="2" t="s">
        <v>159</v>
      </c>
      <c r="IU60" s="2" t="s">
        <v>162</v>
      </c>
      <c r="IV60" s="2" t="s">
        <v>162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162</v>
      </c>
      <c r="JF60" s="2" t="s">
        <v>162</v>
      </c>
      <c r="JG60" s="2" t="s">
        <v>162</v>
      </c>
      <c r="JH60" s="2" t="s">
        <v>162</v>
      </c>
      <c r="JI60" s="2" t="s">
        <v>162</v>
      </c>
      <c r="JJ60" s="2" t="s">
        <v>162</v>
      </c>
      <c r="JK60" s="4"/>
      <c r="JL60" s="8"/>
      <c r="JM60" s="4"/>
      <c r="JN60" s="8"/>
      <c r="JO60" s="7"/>
      <c r="JP60" s="7"/>
      <c r="JQ60" s="2" t="s">
        <v>187</v>
      </c>
      <c r="JR60" s="2" t="s">
        <v>159</v>
      </c>
      <c r="JS60" s="2" t="s">
        <v>162</v>
      </c>
      <c r="JT60" s="2" t="s">
        <v>162</v>
      </c>
      <c r="JU60" s="2" t="s">
        <v>174</v>
      </c>
      <c r="JV60" s="2" t="s">
        <v>162</v>
      </c>
      <c r="JW60" s="4"/>
      <c r="JX60" s="8"/>
      <c r="JY60" s="4"/>
      <c r="JZ60" s="8"/>
      <c r="KA60" s="7"/>
      <c r="KB60" s="7"/>
      <c r="KC60" s="2" t="s">
        <v>162</v>
      </c>
      <c r="KD60" s="2" t="s">
        <v>162</v>
      </c>
      <c r="KE60" s="2" t="s">
        <v>162</v>
      </c>
      <c r="KF60" s="2" t="s">
        <v>162</v>
      </c>
      <c r="KG60" s="2" t="s">
        <v>162</v>
      </c>
      <c r="KH60" s="2" t="s">
        <v>162</v>
      </c>
      <c r="KI60" s="4"/>
      <c r="KJ60" s="8"/>
      <c r="KK60" s="4"/>
      <c r="KL60" s="8"/>
      <c r="KM60" s="7"/>
      <c r="KN60" s="7"/>
      <c r="KO60" s="2" t="s">
        <v>172</v>
      </c>
      <c r="KP60" s="2" t="s">
        <v>159</v>
      </c>
      <c r="KQ60" s="2" t="s">
        <v>904</v>
      </c>
      <c r="KR60" s="2" t="s">
        <v>301</v>
      </c>
      <c r="KS60" s="2" t="s">
        <v>174</v>
      </c>
      <c r="KT60" s="2" t="s">
        <v>162</v>
      </c>
      <c r="KU60" s="4"/>
      <c r="KV60" s="8"/>
      <c r="KW60" s="4"/>
      <c r="KX60" s="8"/>
      <c r="KY60" s="7"/>
      <c r="KZ60" s="7"/>
      <c r="LA60" s="2" t="s">
        <v>187</v>
      </c>
      <c r="LB60" s="2" t="s">
        <v>159</v>
      </c>
      <c r="LC60" s="2" t="s">
        <v>162</v>
      </c>
      <c r="LD60" s="2" t="s">
        <v>162</v>
      </c>
      <c r="LE60" s="2" t="s">
        <v>174</v>
      </c>
      <c r="LF60" s="2" t="s">
        <v>162</v>
      </c>
      <c r="LG60" s="4"/>
      <c r="LH60" s="8"/>
      <c r="LI60" s="4"/>
      <c r="LJ60" s="8"/>
      <c r="LK60" s="7"/>
      <c r="LL60" s="7"/>
      <c r="LM60" s="2" t="s">
        <v>196</v>
      </c>
      <c r="LN60" s="2" t="s">
        <v>195</v>
      </c>
      <c r="LO60" s="2" t="s">
        <v>162</v>
      </c>
      <c r="LP60" s="2" t="s">
        <v>162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197</v>
      </c>
      <c r="LZ60" s="2" t="s">
        <v>159</v>
      </c>
      <c r="MA60" s="2" t="s">
        <v>162</v>
      </c>
      <c r="MB60" s="2" t="s">
        <v>162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172</v>
      </c>
      <c r="ML60" s="2" t="s">
        <v>159</v>
      </c>
      <c r="MM60" s="2" t="s">
        <v>386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172</v>
      </c>
      <c r="MX60" s="2" t="s">
        <v>195</v>
      </c>
      <c r="MY60" s="2" t="s">
        <v>932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187</v>
      </c>
      <c r="NJ60" s="2" t="s">
        <v>159</v>
      </c>
      <c r="NK60" s="2" t="s">
        <v>162</v>
      </c>
      <c r="NL60" s="2" t="s">
        <v>162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172</v>
      </c>
      <c r="NV60" s="2" t="s">
        <v>159</v>
      </c>
      <c r="NW60" s="2" t="s">
        <v>198</v>
      </c>
      <c r="NX60" s="2" t="s">
        <v>212</v>
      </c>
      <c r="NY60" s="2" t="s">
        <v>174</v>
      </c>
      <c r="NZ60" s="2" t="s">
        <v>162</v>
      </c>
      <c r="OA60" s="4"/>
      <c r="OB60" s="8"/>
      <c r="OC60" s="4"/>
      <c r="OD60" s="8"/>
      <c r="OE60" s="7"/>
      <c r="OF60" s="7"/>
      <c r="OG60" s="2" t="s">
        <v>172</v>
      </c>
      <c r="OH60" s="2" t="s">
        <v>195</v>
      </c>
      <c r="OI60" s="2" t="s">
        <v>920</v>
      </c>
      <c r="OJ60" s="2" t="s">
        <v>905</v>
      </c>
      <c r="OK60" s="2" t="s">
        <v>174</v>
      </c>
      <c r="OL60" s="2" t="s">
        <v>162</v>
      </c>
      <c r="OM60" s="4"/>
      <c r="ON60" s="8"/>
      <c r="OO60" s="4"/>
      <c r="OP60" s="8"/>
      <c r="OQ60" s="7"/>
      <c r="OR60" s="7"/>
      <c r="OS60" s="2" t="s">
        <v>193</v>
      </c>
      <c r="OT60" s="2" t="s">
        <v>159</v>
      </c>
      <c r="OU60" s="2" t="s">
        <v>162</v>
      </c>
      <c r="OV60" s="2" t="s">
        <v>162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187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193</v>
      </c>
      <c r="PR60" s="2" t="s">
        <v>195</v>
      </c>
      <c r="PS60" s="2" t="s">
        <v>162</v>
      </c>
      <c r="PT60" s="2" t="s">
        <v>162</v>
      </c>
      <c r="PU60" s="2" t="s">
        <v>174</v>
      </c>
      <c r="PV60" s="2" t="s">
        <v>162</v>
      </c>
      <c r="PW60" s="4">
        <v>176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>
        <v>75</v>
      </c>
      <c r="RB60" s="4"/>
    </row>
    <row r="61">
      <c r="A61" s="2" t="s">
        <v>933</v>
      </c>
      <c r="B61" s="2" t="s">
        <v>151</v>
      </c>
      <c r="C61" s="2" t="s">
        <v>152</v>
      </c>
      <c r="D61" s="2" t="s">
        <v>885</v>
      </c>
      <c r="E61" s="2" t="s">
        <v>886</v>
      </c>
      <c r="F61" s="2" t="s">
        <v>887</v>
      </c>
      <c r="G61" s="2" t="s">
        <v>887</v>
      </c>
      <c r="H61" s="2" t="s">
        <v>887</v>
      </c>
      <c r="I61" s="2" t="s">
        <v>888</v>
      </c>
      <c r="J61" s="2" t="s">
        <v>202</v>
      </c>
      <c r="K61" s="2" t="s">
        <v>252</v>
      </c>
      <c r="L61" s="3">
        <v>108.15</v>
      </c>
      <c r="M61" s="3">
        <v>113.56</v>
      </c>
      <c r="N61" s="3">
        <v>309</v>
      </c>
      <c r="O61" s="2" t="s">
        <v>159</v>
      </c>
      <c r="P61" s="2" t="s">
        <v>441</v>
      </c>
      <c r="Q61" s="2" t="s">
        <v>161</v>
      </c>
      <c r="R61" s="2" t="s">
        <v>162</v>
      </c>
      <c r="S61" s="2" t="s">
        <v>923</v>
      </c>
      <c r="T61" s="2" t="s">
        <v>890</v>
      </c>
      <c r="U61" s="2" t="s">
        <v>891</v>
      </c>
      <c r="V61" s="2" t="s">
        <v>166</v>
      </c>
      <c r="W61" s="2" t="s">
        <v>409</v>
      </c>
      <c r="X61" s="2" t="s">
        <v>624</v>
      </c>
      <c r="Y61" s="2" t="s">
        <v>892</v>
      </c>
      <c r="Z61" s="4">
        <v>153</v>
      </c>
      <c r="AA61" s="4">
        <f>=ROUNDDOWN(19.125,0)</f>
      </c>
      <c r="AB61" s="5">
        <v>8</v>
      </c>
      <c r="AC61" s="2" t="s">
        <v>924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10</v>
      </c>
      <c r="AQ61" s="8">
        <v>1115.19</v>
      </c>
      <c r="AR61" s="4">
        <v>5</v>
      </c>
      <c r="AS61" s="8">
        <v>602.55</v>
      </c>
      <c r="AT61" s="7">
        <v>1</v>
      </c>
      <c r="AU61" s="7">
        <v>0.8508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0.7017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10</v>
      </c>
      <c r="BK61" s="8">
        <v>1115.19</v>
      </c>
      <c r="BL61" s="2" t="s">
        <v>934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533</v>
      </c>
      <c r="BV61" s="2" t="s">
        <v>195</v>
      </c>
      <c r="BW61" s="2" t="s">
        <v>162</v>
      </c>
      <c r="BX61" s="2" t="s">
        <v>935</v>
      </c>
      <c r="BY61" s="2" t="s">
        <v>174</v>
      </c>
      <c r="BZ61" s="2" t="s">
        <v>162</v>
      </c>
      <c r="CA61" s="4">
        <v>2</v>
      </c>
      <c r="CB61" s="8">
        <v>211.06</v>
      </c>
      <c r="CC61" s="4"/>
      <c r="CD61" s="8"/>
      <c r="CE61" s="7"/>
      <c r="CF61" s="7"/>
      <c r="CG61" s="2" t="s">
        <v>172</v>
      </c>
      <c r="CH61" s="2" t="s">
        <v>159</v>
      </c>
      <c r="CI61" s="2" t="s">
        <v>368</v>
      </c>
      <c r="CJ61" s="2" t="s">
        <v>448</v>
      </c>
      <c r="CK61" s="2" t="s">
        <v>174</v>
      </c>
      <c r="CL61" s="2" t="s">
        <v>162</v>
      </c>
      <c r="CM61" s="4">
        <v>3</v>
      </c>
      <c r="CN61" s="8">
        <v>336.33</v>
      </c>
      <c r="CO61" s="4">
        <v>2</v>
      </c>
      <c r="CP61" s="8">
        <v>224.22</v>
      </c>
      <c r="CQ61" s="7">
        <v>0.5</v>
      </c>
      <c r="CR61" s="7">
        <v>0.5</v>
      </c>
      <c r="CS61" s="2" t="s">
        <v>172</v>
      </c>
      <c r="CT61" s="2" t="s">
        <v>159</v>
      </c>
      <c r="CU61" s="2" t="s">
        <v>896</v>
      </c>
      <c r="CV61" s="2" t="s">
        <v>367</v>
      </c>
      <c r="CW61" s="2" t="s">
        <v>174</v>
      </c>
      <c r="CX61" s="2" t="s">
        <v>162</v>
      </c>
      <c r="CY61" s="4">
        <v>5</v>
      </c>
      <c r="CZ61" s="8">
        <v>567.8</v>
      </c>
      <c r="DA61" s="4">
        <v>1</v>
      </c>
      <c r="DB61" s="8">
        <v>151.41</v>
      </c>
      <c r="DC61" s="7">
        <v>4</v>
      </c>
      <c r="DD61" s="7">
        <v>2.7501</v>
      </c>
      <c r="DE61" s="2" t="s">
        <v>172</v>
      </c>
      <c r="DF61" s="2" t="s">
        <v>159</v>
      </c>
      <c r="DG61" s="2" t="s">
        <v>898</v>
      </c>
      <c r="DH61" s="2" t="s">
        <v>850</v>
      </c>
      <c r="DI61" s="2" t="s">
        <v>174</v>
      </c>
      <c r="DJ61" s="2" t="s">
        <v>162</v>
      </c>
      <c r="DK61" s="4"/>
      <c r="DL61" s="8"/>
      <c r="DM61" s="4">
        <v>2</v>
      </c>
      <c r="DN61" s="8">
        <v>226.92</v>
      </c>
      <c r="DO61" s="7">
        <v>-1</v>
      </c>
      <c r="DP61" s="7">
        <v>-1</v>
      </c>
      <c r="DQ61" s="2" t="s">
        <v>172</v>
      </c>
      <c r="DR61" s="2" t="s">
        <v>159</v>
      </c>
      <c r="DS61" s="2" t="s">
        <v>374</v>
      </c>
      <c r="DT61" s="2" t="s">
        <v>936</v>
      </c>
      <c r="DU61" s="2" t="s">
        <v>174</v>
      </c>
      <c r="DV61" s="2" t="s">
        <v>162</v>
      </c>
      <c r="DW61" s="4"/>
      <c r="DX61" s="8"/>
      <c r="DY61" s="4"/>
      <c r="DZ61" s="8"/>
      <c r="EA61" s="7"/>
      <c r="EB61" s="7"/>
      <c r="EC61" s="2" t="s">
        <v>172</v>
      </c>
      <c r="ED61" s="2" t="s">
        <v>159</v>
      </c>
      <c r="EE61" s="2" t="s">
        <v>368</v>
      </c>
      <c r="EF61" s="2" t="s">
        <v>937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159</v>
      </c>
      <c r="EQ61" s="2" t="s">
        <v>930</v>
      </c>
      <c r="ER61" s="2" t="s">
        <v>938</v>
      </c>
      <c r="ES61" s="2" t="s">
        <v>174</v>
      </c>
      <c r="ET61" s="2" t="s">
        <v>162</v>
      </c>
      <c r="EU61" s="4"/>
      <c r="EV61" s="8"/>
      <c r="EW61" s="4"/>
      <c r="EX61" s="8"/>
      <c r="EY61" s="7"/>
      <c r="EZ61" s="7"/>
      <c r="FA61" s="2" t="s">
        <v>193</v>
      </c>
      <c r="FB61" s="2" t="s">
        <v>159</v>
      </c>
      <c r="FC61" s="2" t="s">
        <v>162</v>
      </c>
      <c r="FD61" s="2" t="s">
        <v>162</v>
      </c>
      <c r="FE61" s="2" t="s">
        <v>174</v>
      </c>
      <c r="FF61" s="2" t="s">
        <v>378</v>
      </c>
      <c r="FG61" s="4"/>
      <c r="FH61" s="8"/>
      <c r="FI61" s="4"/>
      <c r="FJ61" s="8"/>
      <c r="FK61" s="7"/>
      <c r="FL61" s="7"/>
      <c r="FM61" s="2" t="s">
        <v>172</v>
      </c>
      <c r="FN61" s="2" t="s">
        <v>195</v>
      </c>
      <c r="FO61" s="2" t="s">
        <v>308</v>
      </c>
      <c r="FP61" s="2" t="s">
        <v>939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172</v>
      </c>
      <c r="FZ61" s="2" t="s">
        <v>159</v>
      </c>
      <c r="GA61" s="2" t="s">
        <v>310</v>
      </c>
      <c r="GB61" s="2" t="s">
        <v>379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187</v>
      </c>
      <c r="GL61" s="2" t="s">
        <v>159</v>
      </c>
      <c r="GM61" s="2" t="s">
        <v>162</v>
      </c>
      <c r="GN61" s="2" t="s">
        <v>162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196</v>
      </c>
      <c r="GX61" s="2" t="s">
        <v>159</v>
      </c>
      <c r="GY61" s="2" t="s">
        <v>162</v>
      </c>
      <c r="GZ61" s="2" t="s">
        <v>162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191</v>
      </c>
      <c r="HJ61" s="2" t="s">
        <v>159</v>
      </c>
      <c r="HK61" s="2" t="s">
        <v>313</v>
      </c>
      <c r="HL61" s="2" t="s">
        <v>940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187</v>
      </c>
      <c r="HV61" s="2" t="s">
        <v>159</v>
      </c>
      <c r="HW61" s="2" t="s">
        <v>162</v>
      </c>
      <c r="HX61" s="2" t="s">
        <v>162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162</v>
      </c>
      <c r="IH61" s="2" t="s">
        <v>162</v>
      </c>
      <c r="II61" s="2" t="s">
        <v>162</v>
      </c>
      <c r="IJ61" s="2" t="s">
        <v>162</v>
      </c>
      <c r="IK61" s="2" t="s">
        <v>162</v>
      </c>
      <c r="IL61" s="2" t="s">
        <v>162</v>
      </c>
      <c r="IM61" s="4"/>
      <c r="IN61" s="8"/>
      <c r="IO61" s="4"/>
      <c r="IP61" s="8"/>
      <c r="IQ61" s="7"/>
      <c r="IR61" s="7"/>
      <c r="IS61" s="2" t="s">
        <v>187</v>
      </c>
      <c r="IT61" s="2" t="s">
        <v>159</v>
      </c>
      <c r="IU61" s="2" t="s">
        <v>162</v>
      </c>
      <c r="IV61" s="2" t="s">
        <v>162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162</v>
      </c>
      <c r="JF61" s="2" t="s">
        <v>162</v>
      </c>
      <c r="JG61" s="2" t="s">
        <v>162</v>
      </c>
      <c r="JH61" s="2" t="s">
        <v>162</v>
      </c>
      <c r="JI61" s="2" t="s">
        <v>162</v>
      </c>
      <c r="JJ61" s="2" t="s">
        <v>162</v>
      </c>
      <c r="JK61" s="4"/>
      <c r="JL61" s="8"/>
      <c r="JM61" s="4"/>
      <c r="JN61" s="8"/>
      <c r="JO61" s="7"/>
      <c r="JP61" s="7"/>
      <c r="JQ61" s="2" t="s">
        <v>187</v>
      </c>
      <c r="JR61" s="2" t="s">
        <v>159</v>
      </c>
      <c r="JS61" s="2" t="s">
        <v>162</v>
      </c>
      <c r="JT61" s="2" t="s">
        <v>162</v>
      </c>
      <c r="JU61" s="2" t="s">
        <v>174</v>
      </c>
      <c r="JV61" s="2" t="s">
        <v>162</v>
      </c>
      <c r="JW61" s="4"/>
      <c r="JX61" s="8"/>
      <c r="JY61" s="4"/>
      <c r="JZ61" s="8"/>
      <c r="KA61" s="7"/>
      <c r="KB61" s="7"/>
      <c r="KC61" s="2" t="s">
        <v>162</v>
      </c>
      <c r="KD61" s="2" t="s">
        <v>162</v>
      </c>
      <c r="KE61" s="2" t="s">
        <v>162</v>
      </c>
      <c r="KF61" s="2" t="s">
        <v>162</v>
      </c>
      <c r="KG61" s="2" t="s">
        <v>162</v>
      </c>
      <c r="KH61" s="2" t="s">
        <v>162</v>
      </c>
      <c r="KI61" s="4"/>
      <c r="KJ61" s="8"/>
      <c r="KK61" s="4"/>
      <c r="KL61" s="8"/>
      <c r="KM61" s="7"/>
      <c r="KN61" s="7"/>
      <c r="KO61" s="2" t="s">
        <v>172</v>
      </c>
      <c r="KP61" s="2" t="s">
        <v>159</v>
      </c>
      <c r="KQ61" s="2" t="s">
        <v>904</v>
      </c>
      <c r="KR61" s="2" t="s">
        <v>941</v>
      </c>
      <c r="KS61" s="2" t="s">
        <v>174</v>
      </c>
      <c r="KT61" s="2" t="s">
        <v>162</v>
      </c>
      <c r="KU61" s="4"/>
      <c r="KV61" s="8"/>
      <c r="KW61" s="4"/>
      <c r="KX61" s="8"/>
      <c r="KY61" s="7"/>
      <c r="KZ61" s="7"/>
      <c r="LA61" s="2" t="s">
        <v>187</v>
      </c>
      <c r="LB61" s="2" t="s">
        <v>159</v>
      </c>
      <c r="LC61" s="2" t="s">
        <v>162</v>
      </c>
      <c r="LD61" s="2" t="s">
        <v>162</v>
      </c>
      <c r="LE61" s="2" t="s">
        <v>174</v>
      </c>
      <c r="LF61" s="2" t="s">
        <v>162</v>
      </c>
      <c r="LG61" s="4"/>
      <c r="LH61" s="8"/>
      <c r="LI61" s="4"/>
      <c r="LJ61" s="8"/>
      <c r="LK61" s="7"/>
      <c r="LL61" s="7"/>
      <c r="LM61" s="2" t="s">
        <v>196</v>
      </c>
      <c r="LN61" s="2" t="s">
        <v>195</v>
      </c>
      <c r="LO61" s="2" t="s">
        <v>162</v>
      </c>
      <c r="LP61" s="2" t="s">
        <v>162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197</v>
      </c>
      <c r="LZ61" s="2" t="s">
        <v>159</v>
      </c>
      <c r="MA61" s="2" t="s">
        <v>162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172</v>
      </c>
      <c r="ML61" s="2" t="s">
        <v>159</v>
      </c>
      <c r="MM61" s="2" t="s">
        <v>386</v>
      </c>
      <c r="MN61" s="2" t="s">
        <v>275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197</v>
      </c>
      <c r="MX61" s="2" t="s">
        <v>195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187</v>
      </c>
      <c r="NJ61" s="2" t="s">
        <v>159</v>
      </c>
      <c r="NK61" s="2" t="s">
        <v>162</v>
      </c>
      <c r="NL61" s="2" t="s">
        <v>162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172</v>
      </c>
      <c r="NV61" s="2" t="s">
        <v>159</v>
      </c>
      <c r="NW61" s="2" t="s">
        <v>198</v>
      </c>
      <c r="NX61" s="2" t="s">
        <v>942</v>
      </c>
      <c r="NY61" s="2" t="s">
        <v>174</v>
      </c>
      <c r="NZ61" s="2" t="s">
        <v>162</v>
      </c>
      <c r="OA61" s="4"/>
      <c r="OB61" s="8"/>
      <c r="OC61" s="4"/>
      <c r="OD61" s="8"/>
      <c r="OE61" s="7"/>
      <c r="OF61" s="7"/>
      <c r="OG61" s="2" t="s">
        <v>172</v>
      </c>
      <c r="OH61" s="2" t="s">
        <v>195</v>
      </c>
      <c r="OI61" s="2" t="s">
        <v>920</v>
      </c>
      <c r="OJ61" s="2" t="s">
        <v>943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193</v>
      </c>
      <c r="OT61" s="2" t="s">
        <v>159</v>
      </c>
      <c r="OU61" s="2" t="s">
        <v>162</v>
      </c>
      <c r="OV61" s="2" t="s">
        <v>162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187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193</v>
      </c>
      <c r="PR61" s="2" t="s">
        <v>195</v>
      </c>
      <c r="PS61" s="2" t="s">
        <v>162</v>
      </c>
      <c r="PT61" s="2" t="s">
        <v>162</v>
      </c>
      <c r="PU61" s="2" t="s">
        <v>174</v>
      </c>
      <c r="PV61" s="2" t="s">
        <v>162</v>
      </c>
      <c r="PW61" s="4">
        <v>153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175</v>
      </c>
      <c r="RB61" s="4"/>
    </row>
    <row r="62">
      <c r="A62" s="2" t="s">
        <v>944</v>
      </c>
      <c r="B62" s="2" t="s">
        <v>151</v>
      </c>
      <c r="C62" s="2" t="s">
        <v>152</v>
      </c>
      <c r="D62" s="2" t="s">
        <v>885</v>
      </c>
      <c r="E62" s="2" t="s">
        <v>886</v>
      </c>
      <c r="F62" s="2" t="s">
        <v>887</v>
      </c>
      <c r="G62" s="2" t="s">
        <v>887</v>
      </c>
      <c r="H62" s="2" t="s">
        <v>887</v>
      </c>
      <c r="I62" s="2" t="s">
        <v>888</v>
      </c>
      <c r="J62" s="2" t="s">
        <v>592</v>
      </c>
      <c r="K62" s="2" t="s">
        <v>361</v>
      </c>
      <c r="L62" s="3">
        <v>90.65</v>
      </c>
      <c r="M62" s="3">
        <v>95.18</v>
      </c>
      <c r="N62" s="3">
        <v>259</v>
      </c>
      <c r="O62" s="2" t="s">
        <v>159</v>
      </c>
      <c r="P62" s="2" t="s">
        <v>441</v>
      </c>
      <c r="Q62" s="2" t="s">
        <v>161</v>
      </c>
      <c r="R62" s="2" t="s">
        <v>162</v>
      </c>
      <c r="S62" s="2" t="s">
        <v>945</v>
      </c>
      <c r="T62" s="2" t="s">
        <v>890</v>
      </c>
      <c r="U62" s="2" t="s">
        <v>891</v>
      </c>
      <c r="V62" s="2" t="s">
        <v>166</v>
      </c>
      <c r="W62" s="2" t="s">
        <v>409</v>
      </c>
      <c r="X62" s="2" t="s">
        <v>624</v>
      </c>
      <c r="Y62" s="2" t="s">
        <v>892</v>
      </c>
      <c r="Z62" s="4">
        <v>108</v>
      </c>
      <c r="AA62" s="4">
        <f>=ROUNDDOWN(18,0)</f>
      </c>
      <c r="AB62" s="5">
        <v>6</v>
      </c>
      <c r="AC62" s="2" t="s">
        <v>946</v>
      </c>
      <c r="AD62" s="4">
        <v>87</v>
      </c>
      <c r="AE62" s="4">
        <v>87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</v>
      </c>
      <c r="AQ62" s="8">
        <v>269.27</v>
      </c>
      <c r="AR62" s="4">
        <v>7</v>
      </c>
      <c r="AS62" s="8">
        <v>653.84</v>
      </c>
      <c r="AT62" s="7">
        <v>-0.5714</v>
      </c>
      <c r="AU62" s="7">
        <v>-0.5882</v>
      </c>
      <c r="AV62" s="4">
        <v>9</v>
      </c>
      <c r="AW62" s="8">
        <v>906.41</v>
      </c>
      <c r="AX62" s="4">
        <v>10</v>
      </c>
      <c r="AY62" s="8">
        <v>983.59</v>
      </c>
      <c r="AZ62" s="7">
        <v>-0.1</v>
      </c>
      <c r="BA62" s="7">
        <v>-0.0785</v>
      </c>
      <c r="BB62" s="7">
        <v>0.2971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>
        <v>0.1966</v>
      </c>
      <c r="BJ62" s="4">
        <v>3</v>
      </c>
      <c r="BK62" s="8">
        <v>269.27</v>
      </c>
      <c r="BL62" s="2" t="s">
        <v>947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533</v>
      </c>
      <c r="BV62" s="2" t="s">
        <v>195</v>
      </c>
      <c r="BW62" s="2" t="s">
        <v>162</v>
      </c>
      <c r="BX62" s="2" t="s">
        <v>948</v>
      </c>
      <c r="BY62" s="2" t="s">
        <v>174</v>
      </c>
      <c r="BZ62" s="2" t="s">
        <v>162</v>
      </c>
      <c r="CA62" s="4">
        <v>2</v>
      </c>
      <c r="CB62" s="8">
        <v>175.86</v>
      </c>
      <c r="CC62" s="4"/>
      <c r="CD62" s="8"/>
      <c r="CE62" s="7"/>
      <c r="CF62" s="7"/>
      <c r="CG62" s="2" t="s">
        <v>172</v>
      </c>
      <c r="CH62" s="2" t="s">
        <v>159</v>
      </c>
      <c r="CI62" s="2" t="s">
        <v>368</v>
      </c>
      <c r="CJ62" s="2" t="s">
        <v>949</v>
      </c>
      <c r="CK62" s="2" t="s">
        <v>174</v>
      </c>
      <c r="CL62" s="2" t="s">
        <v>162</v>
      </c>
      <c r="CM62" s="4">
        <v>1</v>
      </c>
      <c r="CN62" s="8">
        <v>93.41</v>
      </c>
      <c r="CO62" s="4">
        <v>2</v>
      </c>
      <c r="CP62" s="8">
        <v>186.82</v>
      </c>
      <c r="CQ62" s="7">
        <v>-0.5</v>
      </c>
      <c r="CR62" s="7">
        <v>-0.5</v>
      </c>
      <c r="CS62" s="2" t="s">
        <v>172</v>
      </c>
      <c r="CT62" s="2" t="s">
        <v>159</v>
      </c>
      <c r="CU62" s="2" t="s">
        <v>896</v>
      </c>
      <c r="CV62" s="2" t="s">
        <v>950</v>
      </c>
      <c r="CW62" s="2" t="s">
        <v>174</v>
      </c>
      <c r="CX62" s="2" t="s">
        <v>162</v>
      </c>
      <c r="CY62" s="4"/>
      <c r="CZ62" s="8"/>
      <c r="DA62" s="4"/>
      <c r="DB62" s="8"/>
      <c r="DC62" s="7"/>
      <c r="DD62" s="7"/>
      <c r="DE62" s="2" t="s">
        <v>172</v>
      </c>
      <c r="DF62" s="2" t="s">
        <v>159</v>
      </c>
      <c r="DG62" s="2" t="s">
        <v>898</v>
      </c>
      <c r="DH62" s="2" t="s">
        <v>951</v>
      </c>
      <c r="DI62" s="2" t="s">
        <v>174</v>
      </c>
      <c r="DJ62" s="2" t="s">
        <v>162</v>
      </c>
      <c r="DK62" s="4"/>
      <c r="DL62" s="8"/>
      <c r="DM62" s="4">
        <v>3</v>
      </c>
      <c r="DN62" s="8">
        <v>285.3</v>
      </c>
      <c r="DO62" s="7">
        <v>-1</v>
      </c>
      <c r="DP62" s="7">
        <v>-1</v>
      </c>
      <c r="DQ62" s="2" t="s">
        <v>172</v>
      </c>
      <c r="DR62" s="2" t="s">
        <v>159</v>
      </c>
      <c r="DS62" s="2" t="s">
        <v>374</v>
      </c>
      <c r="DT62" s="2" t="s">
        <v>952</v>
      </c>
      <c r="DU62" s="2" t="s">
        <v>174</v>
      </c>
      <c r="DV62" s="2" t="s">
        <v>162</v>
      </c>
      <c r="DW62" s="4"/>
      <c r="DX62" s="8"/>
      <c r="DY62" s="4"/>
      <c r="DZ62" s="8"/>
      <c r="EA62" s="7"/>
      <c r="EB62" s="7"/>
      <c r="EC62" s="2" t="s">
        <v>172</v>
      </c>
      <c r="ED62" s="2" t="s">
        <v>159</v>
      </c>
      <c r="EE62" s="2" t="s">
        <v>368</v>
      </c>
      <c r="EF62" s="2" t="s">
        <v>953</v>
      </c>
      <c r="EG62" s="2" t="s">
        <v>174</v>
      </c>
      <c r="EH62" s="2" t="s">
        <v>162</v>
      </c>
      <c r="EI62" s="4"/>
      <c r="EJ62" s="8"/>
      <c r="EK62" s="4"/>
      <c r="EL62" s="8"/>
      <c r="EM62" s="7"/>
      <c r="EN62" s="7"/>
      <c r="EO62" s="2" t="s">
        <v>172</v>
      </c>
      <c r="EP62" s="2" t="s">
        <v>159</v>
      </c>
      <c r="EQ62" s="2" t="s">
        <v>900</v>
      </c>
      <c r="ER62" s="2" t="s">
        <v>954</v>
      </c>
      <c r="ES62" s="2" t="s">
        <v>174</v>
      </c>
      <c r="ET62" s="2" t="s">
        <v>162</v>
      </c>
      <c r="EU62" s="4"/>
      <c r="EV62" s="8"/>
      <c r="EW62" s="4"/>
      <c r="EX62" s="8"/>
      <c r="EY62" s="7"/>
      <c r="EZ62" s="7"/>
      <c r="FA62" s="2" t="s">
        <v>193</v>
      </c>
      <c r="FB62" s="2" t="s">
        <v>159</v>
      </c>
      <c r="FC62" s="2" t="s">
        <v>162</v>
      </c>
      <c r="FD62" s="2" t="s">
        <v>162</v>
      </c>
      <c r="FE62" s="2" t="s">
        <v>174</v>
      </c>
      <c r="FF62" s="2" t="s">
        <v>378</v>
      </c>
      <c r="FG62" s="4"/>
      <c r="FH62" s="8"/>
      <c r="FI62" s="4"/>
      <c r="FJ62" s="8"/>
      <c r="FK62" s="7"/>
      <c r="FL62" s="7"/>
      <c r="FM62" s="2" t="s">
        <v>172</v>
      </c>
      <c r="FN62" s="2" t="s">
        <v>159</v>
      </c>
      <c r="FO62" s="2" t="s">
        <v>308</v>
      </c>
      <c r="FP62" s="2" t="s">
        <v>512</v>
      </c>
      <c r="FQ62" s="2" t="s">
        <v>174</v>
      </c>
      <c r="FR62" s="2" t="s">
        <v>162</v>
      </c>
      <c r="FS62" s="4"/>
      <c r="FT62" s="8"/>
      <c r="FU62" s="4">
        <v>2</v>
      </c>
      <c r="FV62" s="8">
        <v>181.72</v>
      </c>
      <c r="FW62" s="7">
        <v>-1</v>
      </c>
      <c r="FX62" s="7">
        <v>-1</v>
      </c>
      <c r="FY62" s="2" t="s">
        <v>172</v>
      </c>
      <c r="FZ62" s="2" t="s">
        <v>159</v>
      </c>
      <c r="GA62" s="2" t="s">
        <v>310</v>
      </c>
      <c r="GB62" s="2" t="s">
        <v>955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187</v>
      </c>
      <c r="GL62" s="2" t="s">
        <v>159</v>
      </c>
      <c r="GM62" s="2" t="s">
        <v>162</v>
      </c>
      <c r="GN62" s="2" t="s">
        <v>162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196</v>
      </c>
      <c r="GX62" s="2" t="s">
        <v>159</v>
      </c>
      <c r="GY62" s="2" t="s">
        <v>162</v>
      </c>
      <c r="GZ62" s="2" t="s">
        <v>162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191</v>
      </c>
      <c r="HJ62" s="2" t="s">
        <v>159</v>
      </c>
      <c r="HK62" s="2" t="s">
        <v>313</v>
      </c>
      <c r="HL62" s="2" t="s">
        <v>956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187</v>
      </c>
      <c r="HV62" s="2" t="s">
        <v>159</v>
      </c>
      <c r="HW62" s="2" t="s">
        <v>162</v>
      </c>
      <c r="HX62" s="2" t="s">
        <v>162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162</v>
      </c>
      <c r="IH62" s="2" t="s">
        <v>162</v>
      </c>
      <c r="II62" s="2" t="s">
        <v>162</v>
      </c>
      <c r="IJ62" s="2" t="s">
        <v>162</v>
      </c>
      <c r="IK62" s="2" t="s">
        <v>162</v>
      </c>
      <c r="IL62" s="2" t="s">
        <v>162</v>
      </c>
      <c r="IM62" s="4"/>
      <c r="IN62" s="8"/>
      <c r="IO62" s="4"/>
      <c r="IP62" s="8"/>
      <c r="IQ62" s="7"/>
      <c r="IR62" s="7"/>
      <c r="IS62" s="2" t="s">
        <v>187</v>
      </c>
      <c r="IT62" s="2" t="s">
        <v>159</v>
      </c>
      <c r="IU62" s="2" t="s">
        <v>162</v>
      </c>
      <c r="IV62" s="2" t="s">
        <v>162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162</v>
      </c>
      <c r="JF62" s="2" t="s">
        <v>162</v>
      </c>
      <c r="JG62" s="2" t="s">
        <v>162</v>
      </c>
      <c r="JH62" s="2" t="s">
        <v>162</v>
      </c>
      <c r="JI62" s="2" t="s">
        <v>162</v>
      </c>
      <c r="JJ62" s="2" t="s">
        <v>162</v>
      </c>
      <c r="JK62" s="4"/>
      <c r="JL62" s="8"/>
      <c r="JM62" s="4"/>
      <c r="JN62" s="8"/>
      <c r="JO62" s="7"/>
      <c r="JP62" s="7"/>
      <c r="JQ62" s="2" t="s">
        <v>187</v>
      </c>
      <c r="JR62" s="2" t="s">
        <v>159</v>
      </c>
      <c r="JS62" s="2" t="s">
        <v>162</v>
      </c>
      <c r="JT62" s="2" t="s">
        <v>162</v>
      </c>
      <c r="JU62" s="2" t="s">
        <v>174</v>
      </c>
      <c r="JV62" s="2" t="s">
        <v>162</v>
      </c>
      <c r="JW62" s="4"/>
      <c r="JX62" s="8"/>
      <c r="JY62" s="4"/>
      <c r="JZ62" s="8"/>
      <c r="KA62" s="7"/>
      <c r="KB62" s="7"/>
      <c r="KC62" s="2" t="s">
        <v>162</v>
      </c>
      <c r="KD62" s="2" t="s">
        <v>162</v>
      </c>
      <c r="KE62" s="2" t="s">
        <v>162</v>
      </c>
      <c r="KF62" s="2" t="s">
        <v>162</v>
      </c>
      <c r="KG62" s="2" t="s">
        <v>162</v>
      </c>
      <c r="KH62" s="2" t="s">
        <v>162</v>
      </c>
      <c r="KI62" s="4"/>
      <c r="KJ62" s="8"/>
      <c r="KK62" s="4"/>
      <c r="KL62" s="8"/>
      <c r="KM62" s="7"/>
      <c r="KN62" s="7"/>
      <c r="KO62" s="2" t="s">
        <v>172</v>
      </c>
      <c r="KP62" s="2" t="s">
        <v>159</v>
      </c>
      <c r="KQ62" s="2" t="s">
        <v>904</v>
      </c>
      <c r="KR62" s="2" t="s">
        <v>642</v>
      </c>
      <c r="KS62" s="2" t="s">
        <v>174</v>
      </c>
      <c r="KT62" s="2" t="s">
        <v>162</v>
      </c>
      <c r="KU62" s="4"/>
      <c r="KV62" s="8"/>
      <c r="KW62" s="4"/>
      <c r="KX62" s="8"/>
      <c r="KY62" s="7"/>
      <c r="KZ62" s="7"/>
      <c r="LA62" s="2" t="s">
        <v>187</v>
      </c>
      <c r="LB62" s="2" t="s">
        <v>159</v>
      </c>
      <c r="LC62" s="2" t="s">
        <v>162</v>
      </c>
      <c r="LD62" s="2" t="s">
        <v>162</v>
      </c>
      <c r="LE62" s="2" t="s">
        <v>174</v>
      </c>
      <c r="LF62" s="2" t="s">
        <v>162</v>
      </c>
      <c r="LG62" s="4"/>
      <c r="LH62" s="8"/>
      <c r="LI62" s="4"/>
      <c r="LJ62" s="8"/>
      <c r="LK62" s="7"/>
      <c r="LL62" s="7"/>
      <c r="LM62" s="2" t="s">
        <v>196</v>
      </c>
      <c r="LN62" s="2" t="s">
        <v>195</v>
      </c>
      <c r="LO62" s="2" t="s">
        <v>162</v>
      </c>
      <c r="LP62" s="2" t="s">
        <v>162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197</v>
      </c>
      <c r="LZ62" s="2" t="s">
        <v>159</v>
      </c>
      <c r="MA62" s="2" t="s">
        <v>162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172</v>
      </c>
      <c r="ML62" s="2" t="s">
        <v>159</v>
      </c>
      <c r="MM62" s="2" t="s">
        <v>386</v>
      </c>
      <c r="MN62" s="2" t="s">
        <v>957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197</v>
      </c>
      <c r="MX62" s="2" t="s">
        <v>195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187</v>
      </c>
      <c r="NJ62" s="2" t="s">
        <v>159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172</v>
      </c>
      <c r="NV62" s="2" t="s">
        <v>159</v>
      </c>
      <c r="NW62" s="2" t="s">
        <v>198</v>
      </c>
      <c r="NX62" s="2" t="s">
        <v>162</v>
      </c>
      <c r="NY62" s="2" t="s">
        <v>174</v>
      </c>
      <c r="NZ62" s="2" t="s">
        <v>162</v>
      </c>
      <c r="OA62" s="4"/>
      <c r="OB62" s="8"/>
      <c r="OC62" s="4"/>
      <c r="OD62" s="8"/>
      <c r="OE62" s="7"/>
      <c r="OF62" s="7"/>
      <c r="OG62" s="2" t="s">
        <v>172</v>
      </c>
      <c r="OH62" s="2" t="s">
        <v>195</v>
      </c>
      <c r="OI62" s="2" t="s">
        <v>920</v>
      </c>
      <c r="OJ62" s="2" t="s">
        <v>958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193</v>
      </c>
      <c r="OT62" s="2" t="s">
        <v>159</v>
      </c>
      <c r="OU62" s="2" t="s">
        <v>162</v>
      </c>
      <c r="OV62" s="2" t="s">
        <v>162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187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193</v>
      </c>
      <c r="PR62" s="2" t="s">
        <v>195</v>
      </c>
      <c r="PS62" s="2" t="s">
        <v>162</v>
      </c>
      <c r="PT62" s="2" t="s">
        <v>162</v>
      </c>
      <c r="PU62" s="2" t="s">
        <v>174</v>
      </c>
      <c r="PV62" s="2" t="s">
        <v>162</v>
      </c>
      <c r="PW62" s="4">
        <v>1</v>
      </c>
      <c r="PX62" s="4">
        <v>107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87</v>
      </c>
      <c r="QU62" s="4"/>
      <c r="QV62" s="4"/>
      <c r="QW62" s="4"/>
      <c r="QX62" s="4"/>
      <c r="QY62" s="4"/>
      <c r="QZ62" s="4"/>
      <c r="RA62" s="4"/>
      <c r="RB62" s="4"/>
    </row>
    <row r="63">
      <c r="A63" s="2" t="s">
        <v>959</v>
      </c>
      <c r="B63" s="2" t="s">
        <v>151</v>
      </c>
      <c r="C63" s="2" t="s">
        <v>152</v>
      </c>
      <c r="D63" s="2" t="s">
        <v>885</v>
      </c>
      <c r="E63" s="2" t="s">
        <v>886</v>
      </c>
      <c r="F63" s="2" t="s">
        <v>887</v>
      </c>
      <c r="G63" s="2" t="s">
        <v>887</v>
      </c>
      <c r="H63" s="2" t="s">
        <v>887</v>
      </c>
      <c r="I63" s="2" t="s">
        <v>888</v>
      </c>
      <c r="J63" s="2" t="s">
        <v>202</v>
      </c>
      <c r="K63" s="2" t="s">
        <v>361</v>
      </c>
      <c r="L63" s="3">
        <v>108.15</v>
      </c>
      <c r="M63" s="3">
        <v>113.56</v>
      </c>
      <c r="N63" s="3">
        <v>309</v>
      </c>
      <c r="O63" s="2" t="s">
        <v>159</v>
      </c>
      <c r="P63" s="2" t="s">
        <v>441</v>
      </c>
      <c r="Q63" s="2" t="s">
        <v>161</v>
      </c>
      <c r="R63" s="2" t="s">
        <v>162</v>
      </c>
      <c r="S63" s="2" t="s">
        <v>945</v>
      </c>
      <c r="T63" s="2" t="s">
        <v>890</v>
      </c>
      <c r="U63" s="2" t="s">
        <v>891</v>
      </c>
      <c r="V63" s="2" t="s">
        <v>166</v>
      </c>
      <c r="W63" s="2" t="s">
        <v>409</v>
      </c>
      <c r="X63" s="2" t="s">
        <v>624</v>
      </c>
      <c r="Y63" s="2" t="s">
        <v>892</v>
      </c>
      <c r="Z63" s="4">
        <v>78</v>
      </c>
      <c r="AA63" s="4">
        <f>=ROUNDDOWN(11.1428571428571,0)</f>
      </c>
      <c r="AB63" s="5">
        <v>7</v>
      </c>
      <c r="AC63" s="2" t="s">
        <v>946</v>
      </c>
      <c r="AD63" s="4">
        <v>160</v>
      </c>
      <c r="AE63" s="4">
        <v>160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6</v>
      </c>
      <c r="AQ63" s="8">
        <v>637.14</v>
      </c>
      <c r="AR63" s="4">
        <v>3</v>
      </c>
      <c r="AS63" s="8">
        <v>329.75</v>
      </c>
      <c r="AT63" s="7">
        <v>1</v>
      </c>
      <c r="AU63" s="7">
        <v>0.9322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0.7029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6</v>
      </c>
      <c r="BK63" s="8">
        <v>637.14</v>
      </c>
      <c r="BL63" s="2" t="s">
        <v>960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533</v>
      </c>
      <c r="BV63" s="2" t="s">
        <v>195</v>
      </c>
      <c r="BW63" s="2" t="s">
        <v>162</v>
      </c>
      <c r="BX63" s="2" t="s">
        <v>961</v>
      </c>
      <c r="BY63" s="2" t="s">
        <v>174</v>
      </c>
      <c r="BZ63" s="2" t="s">
        <v>162</v>
      </c>
      <c r="CA63" s="4">
        <v>4</v>
      </c>
      <c r="CB63" s="8">
        <v>411.57</v>
      </c>
      <c r="CC63" s="4">
        <v>1</v>
      </c>
      <c r="CD63" s="8">
        <v>105.53</v>
      </c>
      <c r="CE63" s="7">
        <v>3</v>
      </c>
      <c r="CF63" s="7">
        <v>2.9</v>
      </c>
      <c r="CG63" s="2" t="s">
        <v>172</v>
      </c>
      <c r="CH63" s="2" t="s">
        <v>159</v>
      </c>
      <c r="CI63" s="2" t="s">
        <v>368</v>
      </c>
      <c r="CJ63" s="2" t="s">
        <v>475</v>
      </c>
      <c r="CK63" s="2" t="s">
        <v>174</v>
      </c>
      <c r="CL63" s="2" t="s">
        <v>162</v>
      </c>
      <c r="CM63" s="4">
        <v>1</v>
      </c>
      <c r="CN63" s="8">
        <v>112.11</v>
      </c>
      <c r="CO63" s="4">
        <v>2</v>
      </c>
      <c r="CP63" s="8">
        <v>224.22</v>
      </c>
      <c r="CQ63" s="7">
        <v>-0.5</v>
      </c>
      <c r="CR63" s="7">
        <v>-0.5</v>
      </c>
      <c r="CS63" s="2" t="s">
        <v>172</v>
      </c>
      <c r="CT63" s="2" t="s">
        <v>159</v>
      </c>
      <c r="CU63" s="2" t="s">
        <v>896</v>
      </c>
      <c r="CV63" s="2" t="s">
        <v>290</v>
      </c>
      <c r="CW63" s="2" t="s">
        <v>174</v>
      </c>
      <c r="CX63" s="2" t="s">
        <v>162</v>
      </c>
      <c r="CY63" s="4"/>
      <c r="CZ63" s="8"/>
      <c r="DA63" s="4"/>
      <c r="DB63" s="8"/>
      <c r="DC63" s="7"/>
      <c r="DD63" s="7"/>
      <c r="DE63" s="2" t="s">
        <v>172</v>
      </c>
      <c r="DF63" s="2" t="s">
        <v>159</v>
      </c>
      <c r="DG63" s="2" t="s">
        <v>898</v>
      </c>
      <c r="DH63" s="2" t="s">
        <v>850</v>
      </c>
      <c r="DI63" s="2" t="s">
        <v>174</v>
      </c>
      <c r="DJ63" s="2" t="s">
        <v>162</v>
      </c>
      <c r="DK63" s="4">
        <v>1</v>
      </c>
      <c r="DL63" s="8">
        <v>113.46</v>
      </c>
      <c r="DM63" s="4"/>
      <c r="DN63" s="8"/>
      <c r="DO63" s="7"/>
      <c r="DP63" s="7"/>
      <c r="DQ63" s="2" t="s">
        <v>172</v>
      </c>
      <c r="DR63" s="2" t="s">
        <v>159</v>
      </c>
      <c r="DS63" s="2" t="s">
        <v>374</v>
      </c>
      <c r="DT63" s="2" t="s">
        <v>962</v>
      </c>
      <c r="DU63" s="2" t="s">
        <v>174</v>
      </c>
      <c r="DV63" s="2" t="s">
        <v>162</v>
      </c>
      <c r="DW63" s="4"/>
      <c r="DX63" s="8"/>
      <c r="DY63" s="4"/>
      <c r="DZ63" s="8"/>
      <c r="EA63" s="7"/>
      <c r="EB63" s="7"/>
      <c r="EC63" s="2" t="s">
        <v>172</v>
      </c>
      <c r="ED63" s="2" t="s">
        <v>159</v>
      </c>
      <c r="EE63" s="2" t="s">
        <v>368</v>
      </c>
      <c r="EF63" s="2" t="s">
        <v>963</v>
      </c>
      <c r="EG63" s="2" t="s">
        <v>174</v>
      </c>
      <c r="EH63" s="2" t="s">
        <v>162</v>
      </c>
      <c r="EI63" s="4"/>
      <c r="EJ63" s="8"/>
      <c r="EK63" s="4"/>
      <c r="EL63" s="8"/>
      <c r="EM63" s="7"/>
      <c r="EN63" s="7"/>
      <c r="EO63" s="2" t="s">
        <v>172</v>
      </c>
      <c r="EP63" s="2" t="s">
        <v>159</v>
      </c>
      <c r="EQ63" s="2" t="s">
        <v>900</v>
      </c>
      <c r="ER63" s="2" t="s">
        <v>931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193</v>
      </c>
      <c r="FB63" s="2" t="s">
        <v>159</v>
      </c>
      <c r="FC63" s="2" t="s">
        <v>162</v>
      </c>
      <c r="FD63" s="2" t="s">
        <v>162</v>
      </c>
      <c r="FE63" s="2" t="s">
        <v>174</v>
      </c>
      <c r="FF63" s="2" t="s">
        <v>378</v>
      </c>
      <c r="FG63" s="4"/>
      <c r="FH63" s="8"/>
      <c r="FI63" s="4"/>
      <c r="FJ63" s="8"/>
      <c r="FK63" s="7"/>
      <c r="FL63" s="7"/>
      <c r="FM63" s="2" t="s">
        <v>172</v>
      </c>
      <c r="FN63" s="2" t="s">
        <v>159</v>
      </c>
      <c r="FO63" s="2" t="s">
        <v>308</v>
      </c>
      <c r="FP63" s="2" t="s">
        <v>941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172</v>
      </c>
      <c r="FZ63" s="2" t="s">
        <v>159</v>
      </c>
      <c r="GA63" s="2" t="s">
        <v>310</v>
      </c>
      <c r="GB63" s="2" t="s">
        <v>964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187</v>
      </c>
      <c r="GL63" s="2" t="s">
        <v>159</v>
      </c>
      <c r="GM63" s="2" t="s">
        <v>162</v>
      </c>
      <c r="GN63" s="2" t="s">
        <v>162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196</v>
      </c>
      <c r="GX63" s="2" t="s">
        <v>159</v>
      </c>
      <c r="GY63" s="2" t="s">
        <v>162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191</v>
      </c>
      <c r="HJ63" s="2" t="s">
        <v>159</v>
      </c>
      <c r="HK63" s="2" t="s">
        <v>313</v>
      </c>
      <c r="HL63" s="2" t="s">
        <v>162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187</v>
      </c>
      <c r="HV63" s="2" t="s">
        <v>159</v>
      </c>
      <c r="HW63" s="2" t="s">
        <v>162</v>
      </c>
      <c r="HX63" s="2" t="s">
        <v>162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162</v>
      </c>
      <c r="IH63" s="2" t="s">
        <v>162</v>
      </c>
      <c r="II63" s="2" t="s">
        <v>162</v>
      </c>
      <c r="IJ63" s="2" t="s">
        <v>162</v>
      </c>
      <c r="IK63" s="2" t="s">
        <v>162</v>
      </c>
      <c r="IL63" s="2" t="s">
        <v>162</v>
      </c>
      <c r="IM63" s="4"/>
      <c r="IN63" s="8"/>
      <c r="IO63" s="4"/>
      <c r="IP63" s="8"/>
      <c r="IQ63" s="7"/>
      <c r="IR63" s="7"/>
      <c r="IS63" s="2" t="s">
        <v>187</v>
      </c>
      <c r="IT63" s="2" t="s">
        <v>159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162</v>
      </c>
      <c r="JF63" s="2" t="s">
        <v>162</v>
      </c>
      <c r="JG63" s="2" t="s">
        <v>162</v>
      </c>
      <c r="JH63" s="2" t="s">
        <v>162</v>
      </c>
      <c r="JI63" s="2" t="s">
        <v>162</v>
      </c>
      <c r="JJ63" s="2" t="s">
        <v>162</v>
      </c>
      <c r="JK63" s="4"/>
      <c r="JL63" s="8"/>
      <c r="JM63" s="4"/>
      <c r="JN63" s="8"/>
      <c r="JO63" s="7"/>
      <c r="JP63" s="7"/>
      <c r="JQ63" s="2" t="s">
        <v>187</v>
      </c>
      <c r="JR63" s="2" t="s">
        <v>159</v>
      </c>
      <c r="JS63" s="2" t="s">
        <v>162</v>
      </c>
      <c r="JT63" s="2" t="s">
        <v>162</v>
      </c>
      <c r="JU63" s="2" t="s">
        <v>174</v>
      </c>
      <c r="JV63" s="2" t="s">
        <v>162</v>
      </c>
      <c r="JW63" s="4"/>
      <c r="JX63" s="8"/>
      <c r="JY63" s="4"/>
      <c r="JZ63" s="8"/>
      <c r="KA63" s="7"/>
      <c r="KB63" s="7"/>
      <c r="KC63" s="2" t="s">
        <v>162</v>
      </c>
      <c r="KD63" s="2" t="s">
        <v>162</v>
      </c>
      <c r="KE63" s="2" t="s">
        <v>162</v>
      </c>
      <c r="KF63" s="2" t="s">
        <v>162</v>
      </c>
      <c r="KG63" s="2" t="s">
        <v>162</v>
      </c>
      <c r="KH63" s="2" t="s">
        <v>162</v>
      </c>
      <c r="KI63" s="4"/>
      <c r="KJ63" s="8"/>
      <c r="KK63" s="4"/>
      <c r="KL63" s="8"/>
      <c r="KM63" s="7"/>
      <c r="KN63" s="7"/>
      <c r="KO63" s="2" t="s">
        <v>172</v>
      </c>
      <c r="KP63" s="2" t="s">
        <v>159</v>
      </c>
      <c r="KQ63" s="2" t="s">
        <v>904</v>
      </c>
      <c r="KR63" s="2" t="s">
        <v>450</v>
      </c>
      <c r="KS63" s="2" t="s">
        <v>174</v>
      </c>
      <c r="KT63" s="2" t="s">
        <v>162</v>
      </c>
      <c r="KU63" s="4"/>
      <c r="KV63" s="8"/>
      <c r="KW63" s="4"/>
      <c r="KX63" s="8"/>
      <c r="KY63" s="7"/>
      <c r="KZ63" s="7"/>
      <c r="LA63" s="2" t="s">
        <v>187</v>
      </c>
      <c r="LB63" s="2" t="s">
        <v>159</v>
      </c>
      <c r="LC63" s="2" t="s">
        <v>162</v>
      </c>
      <c r="LD63" s="2" t="s">
        <v>162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196</v>
      </c>
      <c r="LN63" s="2" t="s">
        <v>195</v>
      </c>
      <c r="LO63" s="2" t="s">
        <v>162</v>
      </c>
      <c r="LP63" s="2" t="s">
        <v>162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197</v>
      </c>
      <c r="LZ63" s="2" t="s">
        <v>159</v>
      </c>
      <c r="MA63" s="2" t="s">
        <v>162</v>
      </c>
      <c r="MB63" s="2" t="s">
        <v>162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172</v>
      </c>
      <c r="ML63" s="2" t="s">
        <v>159</v>
      </c>
      <c r="MM63" s="2" t="s">
        <v>386</v>
      </c>
      <c r="MN63" s="2" t="s">
        <v>162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197</v>
      </c>
      <c r="MX63" s="2" t="s">
        <v>195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187</v>
      </c>
      <c r="NJ63" s="2" t="s">
        <v>159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172</v>
      </c>
      <c r="NV63" s="2" t="s">
        <v>159</v>
      </c>
      <c r="NW63" s="2" t="s">
        <v>198</v>
      </c>
      <c r="NX63" s="2" t="s">
        <v>162</v>
      </c>
      <c r="NY63" s="2" t="s">
        <v>174</v>
      </c>
      <c r="NZ63" s="2" t="s">
        <v>162</v>
      </c>
      <c r="OA63" s="4"/>
      <c r="OB63" s="8"/>
      <c r="OC63" s="4"/>
      <c r="OD63" s="8"/>
      <c r="OE63" s="7"/>
      <c r="OF63" s="7"/>
      <c r="OG63" s="2" t="s">
        <v>172</v>
      </c>
      <c r="OH63" s="2" t="s">
        <v>195</v>
      </c>
      <c r="OI63" s="2" t="s">
        <v>965</v>
      </c>
      <c r="OJ63" s="2" t="s">
        <v>966</v>
      </c>
      <c r="OK63" s="2" t="s">
        <v>174</v>
      </c>
      <c r="OL63" s="2" t="s">
        <v>162</v>
      </c>
      <c r="OM63" s="4"/>
      <c r="ON63" s="8"/>
      <c r="OO63" s="4"/>
      <c r="OP63" s="8"/>
      <c r="OQ63" s="7"/>
      <c r="OR63" s="7"/>
      <c r="OS63" s="2" t="s">
        <v>193</v>
      </c>
      <c r="OT63" s="2" t="s">
        <v>159</v>
      </c>
      <c r="OU63" s="2" t="s">
        <v>162</v>
      </c>
      <c r="OV63" s="2" t="s">
        <v>162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187</v>
      </c>
      <c r="PF63" s="2" t="s">
        <v>159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193</v>
      </c>
      <c r="PR63" s="2" t="s">
        <v>195</v>
      </c>
      <c r="PS63" s="2" t="s">
        <v>162</v>
      </c>
      <c r="PT63" s="2" t="s">
        <v>162</v>
      </c>
      <c r="PU63" s="2" t="s">
        <v>174</v>
      </c>
      <c r="PV63" s="2" t="s">
        <v>162</v>
      </c>
      <c r="PW63" s="4">
        <v>76</v>
      </c>
      <c r="PX63" s="4">
        <v>2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160</v>
      </c>
      <c r="QU63" s="4"/>
      <c r="QV63" s="4"/>
      <c r="QW63" s="4"/>
      <c r="QX63" s="4"/>
      <c r="QY63" s="4"/>
      <c r="QZ63" s="4"/>
      <c r="RA63" s="4"/>
      <c r="RB63" s="4"/>
    </row>
    <row r="64">
      <c r="A64" s="2" t="s">
        <v>967</v>
      </c>
      <c r="B64" s="2" t="s">
        <v>151</v>
      </c>
      <c r="C64" s="2" t="s">
        <v>152</v>
      </c>
      <c r="D64" s="2" t="s">
        <v>885</v>
      </c>
      <c r="E64" s="2" t="s">
        <v>886</v>
      </c>
      <c r="F64" s="2" t="s">
        <v>968</v>
      </c>
      <c r="G64" s="2" t="s">
        <v>968</v>
      </c>
      <c r="H64" s="2" t="s">
        <v>968</v>
      </c>
      <c r="I64" s="2" t="s">
        <v>969</v>
      </c>
      <c r="J64" s="2" t="s">
        <v>592</v>
      </c>
      <c r="K64" s="2" t="s">
        <v>252</v>
      </c>
      <c r="L64" s="3">
        <v>67.2</v>
      </c>
      <c r="M64" s="3">
        <v>70.56</v>
      </c>
      <c r="N64" s="3">
        <v>159.99</v>
      </c>
      <c r="O64" s="2" t="s">
        <v>159</v>
      </c>
      <c r="P64" s="2" t="s">
        <v>970</v>
      </c>
      <c r="Q64" s="2" t="s">
        <v>161</v>
      </c>
      <c r="R64" s="2" t="s">
        <v>162</v>
      </c>
      <c r="S64" s="2" t="s">
        <v>971</v>
      </c>
      <c r="T64" s="2" t="s">
        <v>972</v>
      </c>
      <c r="U64" s="2" t="s">
        <v>973</v>
      </c>
      <c r="V64" s="2" t="s">
        <v>974</v>
      </c>
      <c r="W64" s="2" t="s">
        <v>409</v>
      </c>
      <c r="X64" s="2" t="s">
        <v>168</v>
      </c>
      <c r="Y64" s="2" t="s">
        <v>975</v>
      </c>
      <c r="Z64" s="4">
        <v>379</v>
      </c>
      <c r="AA64" s="4">
        <f>=ROUNDDOWN(50.5333333333333,0)</f>
      </c>
      <c r="AB64" s="5">
        <v>7.5</v>
      </c>
      <c r="AC64" s="2" t="s">
        <v>976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3</v>
      </c>
      <c r="AQ64" s="8">
        <v>227.57</v>
      </c>
      <c r="AR64" s="4">
        <v>3</v>
      </c>
      <c r="AS64" s="8">
        <v>234.26</v>
      </c>
      <c r="AT64" s="7"/>
      <c r="AU64" s="7">
        <v>-0.0286</v>
      </c>
      <c r="AV64" s="4">
        <v>16</v>
      </c>
      <c r="AW64" s="8">
        <v>1381.33</v>
      </c>
      <c r="AX64" s="4">
        <v>23</v>
      </c>
      <c r="AY64" s="8">
        <v>2028.16</v>
      </c>
      <c r="AZ64" s="7">
        <v>-0.3043</v>
      </c>
      <c r="BA64" s="7">
        <v>-0.3189</v>
      </c>
      <c r="BB64" s="7">
        <v>0.1647</v>
      </c>
      <c r="BC64" s="4">
        <v>16</v>
      </c>
      <c r="BD64" s="8">
        <v>1381.33</v>
      </c>
      <c r="BE64" s="4">
        <v>23</v>
      </c>
      <c r="BF64" s="8">
        <v>2028.16</v>
      </c>
      <c r="BG64" s="7">
        <v>-0.3043</v>
      </c>
      <c r="BH64" s="7">
        <v>-0.3189</v>
      </c>
      <c r="BI64" s="7">
        <v>1</v>
      </c>
      <c r="BJ64" s="4">
        <v>3</v>
      </c>
      <c r="BK64" s="8">
        <v>227.57</v>
      </c>
      <c r="BL64" s="2" t="s">
        <v>977</v>
      </c>
      <c r="BM64" s="7">
        <v>1</v>
      </c>
      <c r="BN64" s="7">
        <v>1</v>
      </c>
      <c r="BO64" s="4">
        <v>1</v>
      </c>
      <c r="BP64" s="8">
        <v>77.28</v>
      </c>
      <c r="BQ64" s="4"/>
      <c r="BR64" s="8"/>
      <c r="BS64" s="7"/>
      <c r="BT64" s="7"/>
      <c r="BU64" s="2" t="s">
        <v>172</v>
      </c>
      <c r="BV64" s="2" t="s">
        <v>159</v>
      </c>
      <c r="BW64" s="2" t="s">
        <v>162</v>
      </c>
      <c r="BX64" s="2" t="s">
        <v>978</v>
      </c>
      <c r="BY64" s="2" t="s">
        <v>174</v>
      </c>
      <c r="BZ64" s="2" t="s">
        <v>162</v>
      </c>
      <c r="CA64" s="4"/>
      <c r="CB64" s="8"/>
      <c r="CC64" s="4"/>
      <c r="CD64" s="8"/>
      <c r="CE64" s="7"/>
      <c r="CF64" s="7"/>
      <c r="CG64" s="2" t="s">
        <v>172</v>
      </c>
      <c r="CH64" s="2" t="s">
        <v>159</v>
      </c>
      <c r="CI64" s="2" t="s">
        <v>979</v>
      </c>
      <c r="CJ64" s="2" t="s">
        <v>244</v>
      </c>
      <c r="CK64" s="2" t="s">
        <v>174</v>
      </c>
      <c r="CL64" s="2" t="s">
        <v>162</v>
      </c>
      <c r="CM64" s="4">
        <v>1</v>
      </c>
      <c r="CN64" s="8">
        <v>76.2</v>
      </c>
      <c r="CO64" s="4">
        <v>1</v>
      </c>
      <c r="CP64" s="8">
        <v>76.2</v>
      </c>
      <c r="CQ64" s="7"/>
      <c r="CR64" s="7"/>
      <c r="CS64" s="2" t="s">
        <v>172</v>
      </c>
      <c r="CT64" s="2" t="s">
        <v>159</v>
      </c>
      <c r="CU64" s="2" t="s">
        <v>980</v>
      </c>
      <c r="CV64" s="2" t="s">
        <v>981</v>
      </c>
      <c r="CW64" s="2" t="s">
        <v>174</v>
      </c>
      <c r="CX64" s="2" t="s">
        <v>162</v>
      </c>
      <c r="CY64" s="4"/>
      <c r="CZ64" s="8"/>
      <c r="DA64" s="4"/>
      <c r="DB64" s="8"/>
      <c r="DC64" s="7"/>
      <c r="DD64" s="7"/>
      <c r="DE64" s="2" t="s">
        <v>172</v>
      </c>
      <c r="DF64" s="2" t="s">
        <v>159</v>
      </c>
      <c r="DG64" s="2" t="s">
        <v>975</v>
      </c>
      <c r="DH64" s="2" t="s">
        <v>982</v>
      </c>
      <c r="DI64" s="2" t="s">
        <v>174</v>
      </c>
      <c r="DJ64" s="2" t="s">
        <v>162</v>
      </c>
      <c r="DK64" s="4"/>
      <c r="DL64" s="8"/>
      <c r="DM64" s="4">
        <v>2</v>
      </c>
      <c r="DN64" s="8">
        <v>158.06</v>
      </c>
      <c r="DO64" s="7">
        <v>-1</v>
      </c>
      <c r="DP64" s="7">
        <v>-1</v>
      </c>
      <c r="DQ64" s="2" t="s">
        <v>172</v>
      </c>
      <c r="DR64" s="2" t="s">
        <v>159</v>
      </c>
      <c r="DS64" s="2" t="s">
        <v>983</v>
      </c>
      <c r="DT64" s="2" t="s">
        <v>984</v>
      </c>
      <c r="DU64" s="2" t="s">
        <v>174</v>
      </c>
      <c r="DV64" s="2" t="s">
        <v>162</v>
      </c>
      <c r="DW64" s="4"/>
      <c r="DX64" s="8"/>
      <c r="DY64" s="4"/>
      <c r="DZ64" s="8"/>
      <c r="EA64" s="7"/>
      <c r="EB64" s="7"/>
      <c r="EC64" s="2" t="s">
        <v>172</v>
      </c>
      <c r="ED64" s="2" t="s">
        <v>159</v>
      </c>
      <c r="EE64" s="2" t="s">
        <v>985</v>
      </c>
      <c r="EF64" s="2" t="s">
        <v>986</v>
      </c>
      <c r="EG64" s="2" t="s">
        <v>174</v>
      </c>
      <c r="EH64" s="2" t="s">
        <v>162</v>
      </c>
      <c r="EI64" s="4">
        <v>1</v>
      </c>
      <c r="EJ64" s="8">
        <v>74.09</v>
      </c>
      <c r="EK64" s="4"/>
      <c r="EL64" s="8"/>
      <c r="EM64" s="7"/>
      <c r="EN64" s="7"/>
      <c r="EO64" s="2" t="s">
        <v>172</v>
      </c>
      <c r="EP64" s="2" t="s">
        <v>159</v>
      </c>
      <c r="EQ64" s="2" t="s">
        <v>987</v>
      </c>
      <c r="ER64" s="2" t="s">
        <v>717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193</v>
      </c>
      <c r="FB64" s="2" t="s">
        <v>159</v>
      </c>
      <c r="FC64" s="2" t="s">
        <v>162</v>
      </c>
      <c r="FD64" s="2" t="s">
        <v>162</v>
      </c>
      <c r="FE64" s="2" t="s">
        <v>174</v>
      </c>
      <c r="FF64" s="2" t="s">
        <v>378</v>
      </c>
      <c r="FG64" s="4"/>
      <c r="FH64" s="8"/>
      <c r="FI64" s="4"/>
      <c r="FJ64" s="8"/>
      <c r="FK64" s="7"/>
      <c r="FL64" s="7"/>
      <c r="FM64" s="2" t="s">
        <v>187</v>
      </c>
      <c r="FN64" s="2" t="s">
        <v>159</v>
      </c>
      <c r="FO64" s="2" t="s">
        <v>162</v>
      </c>
      <c r="FP64" s="2" t="s">
        <v>162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172</v>
      </c>
      <c r="FZ64" s="2" t="s">
        <v>159</v>
      </c>
      <c r="GA64" s="2" t="s">
        <v>231</v>
      </c>
      <c r="GB64" s="2" t="s">
        <v>988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187</v>
      </c>
      <c r="GL64" s="2" t="s">
        <v>159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196</v>
      </c>
      <c r="GX64" s="2" t="s">
        <v>159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196</v>
      </c>
      <c r="HJ64" s="2" t="s">
        <v>159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187</v>
      </c>
      <c r="HV64" s="2" t="s">
        <v>159</v>
      </c>
      <c r="HW64" s="2" t="s">
        <v>162</v>
      </c>
      <c r="HX64" s="2" t="s">
        <v>162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162</v>
      </c>
      <c r="IH64" s="2" t="s">
        <v>162</v>
      </c>
      <c r="II64" s="2" t="s">
        <v>162</v>
      </c>
      <c r="IJ64" s="2" t="s">
        <v>162</v>
      </c>
      <c r="IK64" s="2" t="s">
        <v>162</v>
      </c>
      <c r="IL64" s="2" t="s">
        <v>162</v>
      </c>
      <c r="IM64" s="4"/>
      <c r="IN64" s="8"/>
      <c r="IO64" s="4"/>
      <c r="IP64" s="8"/>
      <c r="IQ64" s="7"/>
      <c r="IR64" s="7"/>
      <c r="IS64" s="2" t="s">
        <v>187</v>
      </c>
      <c r="IT64" s="2" t="s">
        <v>159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187</v>
      </c>
      <c r="JF64" s="2" t="s">
        <v>195</v>
      </c>
      <c r="JG64" s="2" t="s">
        <v>162</v>
      </c>
      <c r="JH64" s="2" t="s">
        <v>162</v>
      </c>
      <c r="JI64" s="2" t="s">
        <v>174</v>
      </c>
      <c r="JJ64" s="2" t="s">
        <v>162</v>
      </c>
      <c r="JK64" s="4"/>
      <c r="JL64" s="8"/>
      <c r="JM64" s="4"/>
      <c r="JN64" s="8"/>
      <c r="JO64" s="7"/>
      <c r="JP64" s="7"/>
      <c r="JQ64" s="2" t="s">
        <v>187</v>
      </c>
      <c r="JR64" s="2" t="s">
        <v>159</v>
      </c>
      <c r="JS64" s="2" t="s">
        <v>162</v>
      </c>
      <c r="JT64" s="2" t="s">
        <v>162</v>
      </c>
      <c r="JU64" s="2" t="s">
        <v>174</v>
      </c>
      <c r="JV64" s="2" t="s">
        <v>162</v>
      </c>
      <c r="JW64" s="4"/>
      <c r="JX64" s="8"/>
      <c r="JY64" s="4"/>
      <c r="JZ64" s="8"/>
      <c r="KA64" s="7"/>
      <c r="KB64" s="7"/>
      <c r="KC64" s="2" t="s">
        <v>162</v>
      </c>
      <c r="KD64" s="2" t="s">
        <v>162</v>
      </c>
      <c r="KE64" s="2" t="s">
        <v>162</v>
      </c>
      <c r="KF64" s="2" t="s">
        <v>162</v>
      </c>
      <c r="KG64" s="2" t="s">
        <v>162</v>
      </c>
      <c r="KH64" s="2" t="s">
        <v>162</v>
      </c>
      <c r="KI64" s="4"/>
      <c r="KJ64" s="8"/>
      <c r="KK64" s="4"/>
      <c r="KL64" s="8"/>
      <c r="KM64" s="7"/>
      <c r="KN64" s="7"/>
      <c r="KO64" s="2" t="s">
        <v>172</v>
      </c>
      <c r="KP64" s="2" t="s">
        <v>159</v>
      </c>
      <c r="KQ64" s="2" t="s">
        <v>975</v>
      </c>
      <c r="KR64" s="2" t="s">
        <v>162</v>
      </c>
      <c r="KS64" s="2" t="s">
        <v>174</v>
      </c>
      <c r="KT64" s="2" t="s">
        <v>162</v>
      </c>
      <c r="KU64" s="4"/>
      <c r="KV64" s="8"/>
      <c r="KW64" s="4"/>
      <c r="KX64" s="8"/>
      <c r="KY64" s="7"/>
      <c r="KZ64" s="7"/>
      <c r="LA64" s="2" t="s">
        <v>187</v>
      </c>
      <c r="LB64" s="2" t="s">
        <v>159</v>
      </c>
      <c r="LC64" s="2" t="s">
        <v>162</v>
      </c>
      <c r="LD64" s="2" t="s">
        <v>162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162</v>
      </c>
      <c r="LN64" s="2" t="s">
        <v>162</v>
      </c>
      <c r="LO64" s="2" t="s">
        <v>162</v>
      </c>
      <c r="LP64" s="2" t="s">
        <v>162</v>
      </c>
      <c r="LQ64" s="2" t="s">
        <v>162</v>
      </c>
      <c r="LR64" s="2" t="s">
        <v>162</v>
      </c>
      <c r="LS64" s="4"/>
      <c r="LT64" s="8"/>
      <c r="LU64" s="4"/>
      <c r="LV64" s="8"/>
      <c r="LW64" s="7"/>
      <c r="LX64" s="7"/>
      <c r="LY64" s="2" t="s">
        <v>196</v>
      </c>
      <c r="LZ64" s="2" t="s">
        <v>159</v>
      </c>
      <c r="MA64" s="2" t="s">
        <v>162</v>
      </c>
      <c r="MB64" s="2" t="s">
        <v>162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187</v>
      </c>
      <c r="ML64" s="2" t="s">
        <v>159</v>
      </c>
      <c r="MM64" s="2" t="s">
        <v>162</v>
      </c>
      <c r="MN64" s="2" t="s">
        <v>162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172</v>
      </c>
      <c r="MX64" s="2" t="s">
        <v>195</v>
      </c>
      <c r="MY64" s="2" t="s">
        <v>236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187</v>
      </c>
      <c r="NJ64" s="2" t="s">
        <v>159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172</v>
      </c>
      <c r="NV64" s="2" t="s">
        <v>159</v>
      </c>
      <c r="NW64" s="2" t="s">
        <v>350</v>
      </c>
      <c r="NX64" s="2" t="s">
        <v>162</v>
      </c>
      <c r="NY64" s="2" t="s">
        <v>174</v>
      </c>
      <c r="NZ64" s="2" t="s">
        <v>162</v>
      </c>
      <c r="OA64" s="4"/>
      <c r="OB64" s="8"/>
      <c r="OC64" s="4"/>
      <c r="OD64" s="8"/>
      <c r="OE64" s="7"/>
      <c r="OF64" s="7"/>
      <c r="OG64" s="2" t="s">
        <v>162</v>
      </c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4"/>
      <c r="ON64" s="8"/>
      <c r="OO64" s="4"/>
      <c r="OP64" s="8"/>
      <c r="OQ64" s="7"/>
      <c r="OR64" s="7"/>
      <c r="OS64" s="2" t="s">
        <v>193</v>
      </c>
      <c r="OT64" s="2" t="s">
        <v>159</v>
      </c>
      <c r="OU64" s="2" t="s">
        <v>162</v>
      </c>
      <c r="OV64" s="2" t="s">
        <v>162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187</v>
      </c>
      <c r="PF64" s="2" t="s">
        <v>159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187</v>
      </c>
      <c r="PR64" s="2" t="s">
        <v>195</v>
      </c>
      <c r="PS64" s="2" t="s">
        <v>162</v>
      </c>
      <c r="PT64" s="2" t="s">
        <v>162</v>
      </c>
      <c r="PU64" s="2" t="s">
        <v>174</v>
      </c>
      <c r="PV64" s="2" t="s">
        <v>162</v>
      </c>
      <c r="PW64" s="4">
        <v>379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50</v>
      </c>
      <c r="RA64" s="4"/>
      <c r="RB64" s="4"/>
    </row>
    <row r="65">
      <c r="A65" s="2" t="s">
        <v>989</v>
      </c>
      <c r="B65" s="2" t="s">
        <v>151</v>
      </c>
      <c r="C65" s="2" t="s">
        <v>152</v>
      </c>
      <c r="D65" s="2" t="s">
        <v>885</v>
      </c>
      <c r="E65" s="2" t="s">
        <v>886</v>
      </c>
      <c r="F65" s="2" t="s">
        <v>968</v>
      </c>
      <c r="G65" s="2" t="s">
        <v>968</v>
      </c>
      <c r="H65" s="2" t="s">
        <v>968</v>
      </c>
      <c r="I65" s="2" t="s">
        <v>969</v>
      </c>
      <c r="J65" s="2" t="s">
        <v>600</v>
      </c>
      <c r="K65" s="2" t="s">
        <v>252</v>
      </c>
      <c r="L65" s="3">
        <v>79.8</v>
      </c>
      <c r="M65" s="3">
        <v>83.79</v>
      </c>
      <c r="N65" s="3">
        <v>189.99</v>
      </c>
      <c r="O65" s="2" t="s">
        <v>159</v>
      </c>
      <c r="P65" s="2" t="s">
        <v>970</v>
      </c>
      <c r="Q65" s="2" t="s">
        <v>161</v>
      </c>
      <c r="R65" s="2" t="s">
        <v>162</v>
      </c>
      <c r="S65" s="2" t="s">
        <v>971</v>
      </c>
      <c r="T65" s="2" t="s">
        <v>972</v>
      </c>
      <c r="U65" s="2" t="s">
        <v>973</v>
      </c>
      <c r="V65" s="2" t="s">
        <v>974</v>
      </c>
      <c r="W65" s="2" t="s">
        <v>409</v>
      </c>
      <c r="X65" s="2" t="s">
        <v>168</v>
      </c>
      <c r="Y65" s="2" t="s">
        <v>975</v>
      </c>
      <c r="Z65" s="4">
        <v>181</v>
      </c>
      <c r="AA65" s="4">
        <f>=ROUNDDOWN(15.6034482758621,0)</f>
      </c>
      <c r="AB65" s="5">
        <v>11.6</v>
      </c>
      <c r="AC65" s="2" t="s">
        <v>990</v>
      </c>
      <c r="AD65" s="4">
        <v>200</v>
      </c>
      <c r="AE65" s="4">
        <v>350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13</v>
      </c>
      <c r="AQ65" s="8">
        <v>1153.76</v>
      </c>
      <c r="AR65" s="4">
        <v>20</v>
      </c>
      <c r="AS65" s="8">
        <v>1793.9</v>
      </c>
      <c r="AT65" s="7">
        <v>-0.35</v>
      </c>
      <c r="AU65" s="7">
        <v>-0.3568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0.8353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13</v>
      </c>
      <c r="BK65" s="8">
        <v>1153.76</v>
      </c>
      <c r="BL65" s="2" t="s">
        <v>991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172</v>
      </c>
      <c r="BV65" s="2" t="s">
        <v>159</v>
      </c>
      <c r="BW65" s="2" t="s">
        <v>162</v>
      </c>
      <c r="BX65" s="2" t="s">
        <v>691</v>
      </c>
      <c r="BY65" s="2" t="s">
        <v>174</v>
      </c>
      <c r="BZ65" s="2" t="s">
        <v>162</v>
      </c>
      <c r="CA65" s="4">
        <v>4</v>
      </c>
      <c r="CB65" s="8">
        <v>335.16</v>
      </c>
      <c r="CC65" s="4"/>
      <c r="CD65" s="8"/>
      <c r="CE65" s="7"/>
      <c r="CF65" s="7"/>
      <c r="CG65" s="2" t="s">
        <v>172</v>
      </c>
      <c r="CH65" s="2" t="s">
        <v>159</v>
      </c>
      <c r="CI65" s="2" t="s">
        <v>979</v>
      </c>
      <c r="CJ65" s="2" t="s">
        <v>992</v>
      </c>
      <c r="CK65" s="2" t="s">
        <v>174</v>
      </c>
      <c r="CL65" s="2" t="s">
        <v>162</v>
      </c>
      <c r="CM65" s="4">
        <v>2</v>
      </c>
      <c r="CN65" s="8">
        <v>180.98</v>
      </c>
      <c r="CO65" s="4">
        <v>5</v>
      </c>
      <c r="CP65" s="8">
        <v>452.45</v>
      </c>
      <c r="CQ65" s="7">
        <v>-0.6</v>
      </c>
      <c r="CR65" s="7">
        <v>-0.6</v>
      </c>
      <c r="CS65" s="2" t="s">
        <v>172</v>
      </c>
      <c r="CT65" s="2" t="s">
        <v>159</v>
      </c>
      <c r="CU65" s="2" t="s">
        <v>980</v>
      </c>
      <c r="CV65" s="2" t="s">
        <v>993</v>
      </c>
      <c r="CW65" s="2" t="s">
        <v>174</v>
      </c>
      <c r="CX65" s="2" t="s">
        <v>162</v>
      </c>
      <c r="CY65" s="4">
        <v>1</v>
      </c>
      <c r="CZ65" s="8">
        <v>83.79</v>
      </c>
      <c r="DA65" s="4">
        <v>3</v>
      </c>
      <c r="DB65" s="8">
        <v>251.37</v>
      </c>
      <c r="DC65" s="7">
        <v>-0.6667</v>
      </c>
      <c r="DD65" s="7">
        <v>-0.6667</v>
      </c>
      <c r="DE65" s="2" t="s">
        <v>172</v>
      </c>
      <c r="DF65" s="2" t="s">
        <v>159</v>
      </c>
      <c r="DG65" s="2" t="s">
        <v>994</v>
      </c>
      <c r="DH65" s="2" t="s">
        <v>740</v>
      </c>
      <c r="DI65" s="2" t="s">
        <v>174</v>
      </c>
      <c r="DJ65" s="2" t="s">
        <v>162</v>
      </c>
      <c r="DK65" s="4">
        <v>4</v>
      </c>
      <c r="DL65" s="8">
        <v>375.36</v>
      </c>
      <c r="DM65" s="4">
        <v>5</v>
      </c>
      <c r="DN65" s="8">
        <v>469.2</v>
      </c>
      <c r="DO65" s="7">
        <v>-0.2</v>
      </c>
      <c r="DP65" s="7">
        <v>-0.2</v>
      </c>
      <c r="DQ65" s="2" t="s">
        <v>172</v>
      </c>
      <c r="DR65" s="2" t="s">
        <v>159</v>
      </c>
      <c r="DS65" s="2" t="s">
        <v>983</v>
      </c>
      <c r="DT65" s="2" t="s">
        <v>984</v>
      </c>
      <c r="DU65" s="2" t="s">
        <v>174</v>
      </c>
      <c r="DV65" s="2" t="s">
        <v>162</v>
      </c>
      <c r="DW65" s="4">
        <v>1</v>
      </c>
      <c r="DX65" s="8">
        <v>90.49</v>
      </c>
      <c r="DY65" s="4">
        <v>2</v>
      </c>
      <c r="DZ65" s="8">
        <v>180.98</v>
      </c>
      <c r="EA65" s="7">
        <v>-0.5</v>
      </c>
      <c r="EB65" s="7">
        <v>-0.5</v>
      </c>
      <c r="EC65" s="2" t="s">
        <v>172</v>
      </c>
      <c r="ED65" s="2" t="s">
        <v>159</v>
      </c>
      <c r="EE65" s="2" t="s">
        <v>985</v>
      </c>
      <c r="EF65" s="2" t="s">
        <v>995</v>
      </c>
      <c r="EG65" s="2" t="s">
        <v>174</v>
      </c>
      <c r="EH65" s="2" t="s">
        <v>162</v>
      </c>
      <c r="EI65" s="4">
        <v>1</v>
      </c>
      <c r="EJ65" s="8">
        <v>87.98</v>
      </c>
      <c r="EK65" s="4">
        <v>2</v>
      </c>
      <c r="EL65" s="8">
        <v>175.96</v>
      </c>
      <c r="EM65" s="7">
        <v>-0.5</v>
      </c>
      <c r="EN65" s="7">
        <v>-0.5</v>
      </c>
      <c r="EO65" s="2" t="s">
        <v>172</v>
      </c>
      <c r="EP65" s="2" t="s">
        <v>159</v>
      </c>
      <c r="EQ65" s="2" t="s">
        <v>987</v>
      </c>
      <c r="ER65" s="2" t="s">
        <v>996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193</v>
      </c>
      <c r="FB65" s="2" t="s">
        <v>159</v>
      </c>
      <c r="FC65" s="2" t="s">
        <v>162</v>
      </c>
      <c r="FD65" s="2" t="s">
        <v>162</v>
      </c>
      <c r="FE65" s="2" t="s">
        <v>174</v>
      </c>
      <c r="FF65" s="2" t="s">
        <v>378</v>
      </c>
      <c r="FG65" s="4"/>
      <c r="FH65" s="8"/>
      <c r="FI65" s="4"/>
      <c r="FJ65" s="8"/>
      <c r="FK65" s="7"/>
      <c r="FL65" s="7"/>
      <c r="FM65" s="2" t="s">
        <v>187</v>
      </c>
      <c r="FN65" s="2" t="s">
        <v>159</v>
      </c>
      <c r="FO65" s="2" t="s">
        <v>162</v>
      </c>
      <c r="FP65" s="2" t="s">
        <v>162</v>
      </c>
      <c r="FQ65" s="2" t="s">
        <v>174</v>
      </c>
      <c r="FR65" s="2" t="s">
        <v>162</v>
      </c>
      <c r="FS65" s="4"/>
      <c r="FT65" s="8"/>
      <c r="FU65" s="4">
        <v>3</v>
      </c>
      <c r="FV65" s="8">
        <v>263.94</v>
      </c>
      <c r="FW65" s="7">
        <v>-1</v>
      </c>
      <c r="FX65" s="7">
        <v>-1</v>
      </c>
      <c r="FY65" s="2" t="s">
        <v>172</v>
      </c>
      <c r="FZ65" s="2" t="s">
        <v>159</v>
      </c>
      <c r="GA65" s="2" t="s">
        <v>231</v>
      </c>
      <c r="GB65" s="2" t="s">
        <v>720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187</v>
      </c>
      <c r="GL65" s="2" t="s">
        <v>159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196</v>
      </c>
      <c r="GX65" s="2" t="s">
        <v>159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196</v>
      </c>
      <c r="HJ65" s="2" t="s">
        <v>159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187</v>
      </c>
      <c r="HV65" s="2" t="s">
        <v>159</v>
      </c>
      <c r="HW65" s="2" t="s">
        <v>162</v>
      </c>
      <c r="HX65" s="2" t="s">
        <v>162</v>
      </c>
      <c r="HY65" s="2" t="s">
        <v>174</v>
      </c>
      <c r="HZ65" s="2" t="s">
        <v>162</v>
      </c>
      <c r="IA65" s="4"/>
      <c r="IB65" s="8"/>
      <c r="IC65" s="4"/>
      <c r="ID65" s="8"/>
      <c r="IE65" s="7"/>
      <c r="IF65" s="7"/>
      <c r="IG65" s="2" t="s">
        <v>162</v>
      </c>
      <c r="IH65" s="2" t="s">
        <v>162</v>
      </c>
      <c r="II65" s="2" t="s">
        <v>162</v>
      </c>
      <c r="IJ65" s="2" t="s">
        <v>162</v>
      </c>
      <c r="IK65" s="2" t="s">
        <v>162</v>
      </c>
      <c r="IL65" s="2" t="s">
        <v>162</v>
      </c>
      <c r="IM65" s="4"/>
      <c r="IN65" s="8"/>
      <c r="IO65" s="4"/>
      <c r="IP65" s="8"/>
      <c r="IQ65" s="7"/>
      <c r="IR65" s="7"/>
      <c r="IS65" s="2" t="s">
        <v>187</v>
      </c>
      <c r="IT65" s="2" t="s">
        <v>159</v>
      </c>
      <c r="IU65" s="2" t="s">
        <v>162</v>
      </c>
      <c r="IV65" s="2" t="s">
        <v>162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187</v>
      </c>
      <c r="JF65" s="2" t="s">
        <v>195</v>
      </c>
      <c r="JG65" s="2" t="s">
        <v>162</v>
      </c>
      <c r="JH65" s="2" t="s">
        <v>162</v>
      </c>
      <c r="JI65" s="2" t="s">
        <v>174</v>
      </c>
      <c r="JJ65" s="2" t="s">
        <v>162</v>
      </c>
      <c r="JK65" s="4"/>
      <c r="JL65" s="8"/>
      <c r="JM65" s="4"/>
      <c r="JN65" s="8"/>
      <c r="JO65" s="7"/>
      <c r="JP65" s="7"/>
      <c r="JQ65" s="2" t="s">
        <v>187</v>
      </c>
      <c r="JR65" s="2" t="s">
        <v>159</v>
      </c>
      <c r="JS65" s="2" t="s">
        <v>162</v>
      </c>
      <c r="JT65" s="2" t="s">
        <v>162</v>
      </c>
      <c r="JU65" s="2" t="s">
        <v>174</v>
      </c>
      <c r="JV65" s="2" t="s">
        <v>162</v>
      </c>
      <c r="JW65" s="4"/>
      <c r="JX65" s="8"/>
      <c r="JY65" s="4"/>
      <c r="JZ65" s="8"/>
      <c r="KA65" s="7"/>
      <c r="KB65" s="7"/>
      <c r="KC65" s="2" t="s">
        <v>162</v>
      </c>
      <c r="KD65" s="2" t="s">
        <v>162</v>
      </c>
      <c r="KE65" s="2" t="s">
        <v>162</v>
      </c>
      <c r="KF65" s="2" t="s">
        <v>162</v>
      </c>
      <c r="KG65" s="2" t="s">
        <v>162</v>
      </c>
      <c r="KH65" s="2" t="s">
        <v>162</v>
      </c>
      <c r="KI65" s="4"/>
      <c r="KJ65" s="8"/>
      <c r="KK65" s="4"/>
      <c r="KL65" s="8"/>
      <c r="KM65" s="7"/>
      <c r="KN65" s="7"/>
      <c r="KO65" s="2" t="s">
        <v>172</v>
      </c>
      <c r="KP65" s="2" t="s">
        <v>159</v>
      </c>
      <c r="KQ65" s="2" t="s">
        <v>975</v>
      </c>
      <c r="KR65" s="2" t="s">
        <v>997</v>
      </c>
      <c r="KS65" s="2" t="s">
        <v>174</v>
      </c>
      <c r="KT65" s="2" t="s">
        <v>162</v>
      </c>
      <c r="KU65" s="4"/>
      <c r="KV65" s="8"/>
      <c r="KW65" s="4"/>
      <c r="KX65" s="8"/>
      <c r="KY65" s="7"/>
      <c r="KZ65" s="7"/>
      <c r="LA65" s="2" t="s">
        <v>187</v>
      </c>
      <c r="LB65" s="2" t="s">
        <v>159</v>
      </c>
      <c r="LC65" s="2" t="s">
        <v>162</v>
      </c>
      <c r="LD65" s="2" t="s">
        <v>162</v>
      </c>
      <c r="LE65" s="2" t="s">
        <v>174</v>
      </c>
      <c r="LF65" s="2" t="s">
        <v>162</v>
      </c>
      <c r="LG65" s="4"/>
      <c r="LH65" s="8"/>
      <c r="LI65" s="4"/>
      <c r="LJ65" s="8"/>
      <c r="LK65" s="7"/>
      <c r="LL65" s="7"/>
      <c r="LM65" s="2" t="s">
        <v>162</v>
      </c>
      <c r="LN65" s="2" t="s">
        <v>162</v>
      </c>
      <c r="LO65" s="2" t="s">
        <v>162</v>
      </c>
      <c r="LP65" s="2" t="s">
        <v>162</v>
      </c>
      <c r="LQ65" s="2" t="s">
        <v>162</v>
      </c>
      <c r="LR65" s="2" t="s">
        <v>162</v>
      </c>
      <c r="LS65" s="4"/>
      <c r="LT65" s="8"/>
      <c r="LU65" s="4"/>
      <c r="LV65" s="8"/>
      <c r="LW65" s="7"/>
      <c r="LX65" s="7"/>
      <c r="LY65" s="2" t="s">
        <v>196</v>
      </c>
      <c r="LZ65" s="2" t="s">
        <v>159</v>
      </c>
      <c r="MA65" s="2" t="s">
        <v>162</v>
      </c>
      <c r="MB65" s="2" t="s">
        <v>162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187</v>
      </c>
      <c r="ML65" s="2" t="s">
        <v>159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172</v>
      </c>
      <c r="MX65" s="2" t="s">
        <v>195</v>
      </c>
      <c r="MY65" s="2" t="s">
        <v>236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187</v>
      </c>
      <c r="NJ65" s="2" t="s">
        <v>159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172</v>
      </c>
      <c r="NV65" s="2" t="s">
        <v>159</v>
      </c>
      <c r="NW65" s="2" t="s">
        <v>695</v>
      </c>
      <c r="NX65" s="2" t="s">
        <v>162</v>
      </c>
      <c r="NY65" s="2" t="s">
        <v>174</v>
      </c>
      <c r="NZ65" s="2" t="s">
        <v>162</v>
      </c>
      <c r="OA65" s="4"/>
      <c r="OB65" s="8"/>
      <c r="OC65" s="4"/>
      <c r="OD65" s="8"/>
      <c r="OE65" s="7"/>
      <c r="OF65" s="7"/>
      <c r="OG65" s="2" t="s">
        <v>162</v>
      </c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4"/>
      <c r="ON65" s="8"/>
      <c r="OO65" s="4"/>
      <c r="OP65" s="8"/>
      <c r="OQ65" s="7"/>
      <c r="OR65" s="7"/>
      <c r="OS65" s="2" t="s">
        <v>193</v>
      </c>
      <c r="OT65" s="2" t="s">
        <v>159</v>
      </c>
      <c r="OU65" s="2" t="s">
        <v>162</v>
      </c>
      <c r="OV65" s="2" t="s">
        <v>162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187</v>
      </c>
      <c r="PF65" s="2" t="s">
        <v>159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187</v>
      </c>
      <c r="PR65" s="2" t="s">
        <v>195</v>
      </c>
      <c r="PS65" s="2" t="s">
        <v>162</v>
      </c>
      <c r="PT65" s="2" t="s">
        <v>162</v>
      </c>
      <c r="PU65" s="2" t="s">
        <v>174</v>
      </c>
      <c r="PV65" s="2" t="s">
        <v>162</v>
      </c>
      <c r="PW65" s="4">
        <v>181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>
        <v>200</v>
      </c>
      <c r="QR65" s="4"/>
      <c r="QS65" s="4"/>
      <c r="QT65" s="4"/>
      <c r="QU65" s="4"/>
      <c r="QV65" s="4"/>
      <c r="QW65" s="4"/>
      <c r="QX65" s="4"/>
      <c r="QY65" s="4"/>
      <c r="QZ65" s="4">
        <v>150</v>
      </c>
      <c r="RA65" s="4"/>
      <c r="RB65" s="4"/>
    </row>
    <row r="66">
      <c r="A66" s="2" t="s">
        <v>998</v>
      </c>
      <c r="B66" s="2" t="s">
        <v>151</v>
      </c>
      <c r="C66" s="2" t="s">
        <v>999</v>
      </c>
      <c r="D66" s="2" t="s">
        <v>885</v>
      </c>
      <c r="E66" s="2" t="s">
        <v>886</v>
      </c>
      <c r="F66" s="2" t="s">
        <v>1000</v>
      </c>
      <c r="G66" s="2" t="s">
        <v>1000</v>
      </c>
      <c r="H66" s="2" t="s">
        <v>162</v>
      </c>
      <c r="I66" s="2" t="s">
        <v>1001</v>
      </c>
      <c r="J66" s="2" t="s">
        <v>157</v>
      </c>
      <c r="K66" s="2" t="s">
        <v>526</v>
      </c>
      <c r="L66" s="3">
        <v>73.15</v>
      </c>
      <c r="M66" s="3">
        <v>76.81</v>
      </c>
      <c r="N66" s="3">
        <v>209</v>
      </c>
      <c r="O66" s="2" t="s">
        <v>159</v>
      </c>
      <c r="P66" s="2" t="s">
        <v>441</v>
      </c>
      <c r="Q66" s="2" t="s">
        <v>161</v>
      </c>
      <c r="R66" s="2" t="s">
        <v>162</v>
      </c>
      <c r="S66" s="2" t="s">
        <v>1002</v>
      </c>
      <c r="T66" s="2" t="s">
        <v>162</v>
      </c>
      <c r="U66" s="2" t="s">
        <v>891</v>
      </c>
      <c r="V66" s="2" t="s">
        <v>804</v>
      </c>
      <c r="W66" s="2" t="s">
        <v>767</v>
      </c>
      <c r="X66" s="2" t="s">
        <v>1003</v>
      </c>
      <c r="Y66" s="2" t="s">
        <v>899</v>
      </c>
      <c r="Z66" s="4">
        <v>171</v>
      </c>
      <c r="AA66" s="4">
        <f>=ROUNDDOWN(57,0)</f>
      </c>
      <c r="AB66" s="5">
        <v>3</v>
      </c>
      <c r="AC66" s="2" t="s">
        <v>162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1</v>
      </c>
      <c r="AQ66" s="8">
        <v>74.73</v>
      </c>
      <c r="AR66" s="4">
        <v>1</v>
      </c>
      <c r="AS66" s="8">
        <v>80.65</v>
      </c>
      <c r="AT66" s="7"/>
      <c r="AU66" s="7">
        <v>-0.0734</v>
      </c>
      <c r="AV66" s="4">
        <v>8</v>
      </c>
      <c r="AW66" s="8">
        <v>742.21</v>
      </c>
      <c r="AX66" s="4">
        <v>3</v>
      </c>
      <c r="AY66" s="8">
        <v>275.77</v>
      </c>
      <c r="AZ66" s="7">
        <v>1.6667</v>
      </c>
      <c r="BA66" s="7">
        <v>1.6914</v>
      </c>
      <c r="BB66" s="7">
        <v>0.1007</v>
      </c>
      <c r="BC66" s="4">
        <v>12</v>
      </c>
      <c r="BD66" s="8">
        <v>1080.56</v>
      </c>
      <c r="BE66" s="4">
        <v>21</v>
      </c>
      <c r="BF66" s="8">
        <v>1870.69</v>
      </c>
      <c r="BG66" s="7">
        <v>-0.4286</v>
      </c>
      <c r="BH66" s="7">
        <v>-0.4224</v>
      </c>
      <c r="BI66" s="7">
        <v>0.6869</v>
      </c>
      <c r="BJ66" s="4">
        <v>1</v>
      </c>
      <c r="BK66" s="8">
        <v>74.73</v>
      </c>
      <c r="BL66" s="2" t="s">
        <v>869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533</v>
      </c>
      <c r="BV66" s="2" t="s">
        <v>195</v>
      </c>
      <c r="BW66" s="2" t="s">
        <v>162</v>
      </c>
      <c r="BX66" s="2" t="s">
        <v>1004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159</v>
      </c>
      <c r="CI66" s="2" t="s">
        <v>851</v>
      </c>
      <c r="CJ66" s="2" t="s">
        <v>1005</v>
      </c>
      <c r="CK66" s="2" t="s">
        <v>174</v>
      </c>
      <c r="CL66" s="2" t="s">
        <v>162</v>
      </c>
      <c r="CM66" s="4">
        <v>1</v>
      </c>
      <c r="CN66" s="8">
        <v>74.73</v>
      </c>
      <c r="CO66" s="4"/>
      <c r="CP66" s="8"/>
      <c r="CQ66" s="7"/>
      <c r="CR66" s="7"/>
      <c r="CS66" s="2" t="s">
        <v>172</v>
      </c>
      <c r="CT66" s="2" t="s">
        <v>159</v>
      </c>
      <c r="CU66" s="2" t="s">
        <v>1006</v>
      </c>
      <c r="CV66" s="2" t="s">
        <v>1007</v>
      </c>
      <c r="CW66" s="2" t="s">
        <v>174</v>
      </c>
      <c r="CX66" s="2" t="s">
        <v>162</v>
      </c>
      <c r="CY66" s="4"/>
      <c r="CZ66" s="8"/>
      <c r="DA66" s="4"/>
      <c r="DB66" s="8"/>
      <c r="DC66" s="7"/>
      <c r="DD66" s="7"/>
      <c r="DE66" s="2" t="s">
        <v>172</v>
      </c>
      <c r="DF66" s="2" t="s">
        <v>159</v>
      </c>
      <c r="DG66" s="2" t="s">
        <v>851</v>
      </c>
      <c r="DH66" s="2" t="s">
        <v>1008</v>
      </c>
      <c r="DI66" s="2" t="s">
        <v>174</v>
      </c>
      <c r="DJ66" s="2" t="s">
        <v>162</v>
      </c>
      <c r="DK66" s="4"/>
      <c r="DL66" s="8"/>
      <c r="DM66" s="4"/>
      <c r="DN66" s="8"/>
      <c r="DO66" s="7"/>
      <c r="DP66" s="7"/>
      <c r="DQ66" s="2" t="s">
        <v>172</v>
      </c>
      <c r="DR66" s="2" t="s">
        <v>159</v>
      </c>
      <c r="DS66" s="2" t="s">
        <v>374</v>
      </c>
      <c r="DT66" s="2" t="s">
        <v>1009</v>
      </c>
      <c r="DU66" s="2" t="s">
        <v>174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159</v>
      </c>
      <c r="EE66" s="2" t="s">
        <v>539</v>
      </c>
      <c r="EF66" s="2" t="s">
        <v>1010</v>
      </c>
      <c r="EG66" s="2" t="s">
        <v>174</v>
      </c>
      <c r="EH66" s="2" t="s">
        <v>162</v>
      </c>
      <c r="EI66" s="4"/>
      <c r="EJ66" s="8"/>
      <c r="EK66" s="4">
        <v>1</v>
      </c>
      <c r="EL66" s="8">
        <v>80.65</v>
      </c>
      <c r="EM66" s="7">
        <v>-1</v>
      </c>
      <c r="EN66" s="7">
        <v>-1</v>
      </c>
      <c r="EO66" s="2" t="s">
        <v>172</v>
      </c>
      <c r="EP66" s="2" t="s">
        <v>159</v>
      </c>
      <c r="EQ66" s="2" t="s">
        <v>1011</v>
      </c>
      <c r="ER66" s="2" t="s">
        <v>1012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193</v>
      </c>
      <c r="FB66" s="2" t="s">
        <v>159</v>
      </c>
      <c r="FC66" s="2" t="s">
        <v>162</v>
      </c>
      <c r="FD66" s="2" t="s">
        <v>162</v>
      </c>
      <c r="FE66" s="2" t="s">
        <v>174</v>
      </c>
      <c r="FF66" s="2" t="s">
        <v>378</v>
      </c>
      <c r="FG66" s="4"/>
      <c r="FH66" s="8"/>
      <c r="FI66" s="4"/>
      <c r="FJ66" s="8"/>
      <c r="FK66" s="7"/>
      <c r="FL66" s="7"/>
      <c r="FM66" s="2" t="s">
        <v>193</v>
      </c>
      <c r="FN66" s="2" t="s">
        <v>159</v>
      </c>
      <c r="FO66" s="2" t="s">
        <v>162</v>
      </c>
      <c r="FP66" s="2" t="s">
        <v>162</v>
      </c>
      <c r="FQ66" s="2" t="s">
        <v>174</v>
      </c>
      <c r="FR66" s="2" t="s">
        <v>162</v>
      </c>
      <c r="FS66" s="4"/>
      <c r="FT66" s="8"/>
      <c r="FU66" s="4"/>
      <c r="FV66" s="8"/>
      <c r="FW66" s="7"/>
      <c r="FX66" s="7"/>
      <c r="FY66" s="2" t="s">
        <v>172</v>
      </c>
      <c r="FZ66" s="2" t="s">
        <v>159</v>
      </c>
      <c r="GA66" s="2" t="s">
        <v>1013</v>
      </c>
      <c r="GB66" s="2" t="s">
        <v>1014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187</v>
      </c>
      <c r="GL66" s="2" t="s">
        <v>159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196</v>
      </c>
      <c r="GX66" s="2" t="s">
        <v>159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172</v>
      </c>
      <c r="HJ66" s="2" t="s">
        <v>159</v>
      </c>
      <c r="HK66" s="2" t="s">
        <v>1015</v>
      </c>
      <c r="HL66" s="2" t="s">
        <v>818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172</v>
      </c>
      <c r="HV66" s="2" t="s">
        <v>159</v>
      </c>
      <c r="HW66" s="2" t="s">
        <v>1016</v>
      </c>
      <c r="HX66" s="2" t="s">
        <v>1017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162</v>
      </c>
      <c r="IH66" s="2" t="s">
        <v>162</v>
      </c>
      <c r="II66" s="2" t="s">
        <v>162</v>
      </c>
      <c r="IJ66" s="2" t="s">
        <v>162</v>
      </c>
      <c r="IK66" s="2" t="s">
        <v>162</v>
      </c>
      <c r="IL66" s="2" t="s">
        <v>162</v>
      </c>
      <c r="IM66" s="4"/>
      <c r="IN66" s="8"/>
      <c r="IO66" s="4"/>
      <c r="IP66" s="8"/>
      <c r="IQ66" s="7"/>
      <c r="IR66" s="7"/>
      <c r="IS66" s="2" t="s">
        <v>172</v>
      </c>
      <c r="IT66" s="2" t="s">
        <v>159</v>
      </c>
      <c r="IU66" s="2" t="s">
        <v>461</v>
      </c>
      <c r="IV66" s="2" t="s">
        <v>1018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162</v>
      </c>
      <c r="JF66" s="2" t="s">
        <v>162</v>
      </c>
      <c r="JG66" s="2" t="s">
        <v>162</v>
      </c>
      <c r="JH66" s="2" t="s">
        <v>162</v>
      </c>
      <c r="JI66" s="2" t="s">
        <v>162</v>
      </c>
      <c r="JJ66" s="2" t="s">
        <v>162</v>
      </c>
      <c r="JK66" s="4"/>
      <c r="JL66" s="8"/>
      <c r="JM66" s="4"/>
      <c r="JN66" s="8"/>
      <c r="JO66" s="7"/>
      <c r="JP66" s="7"/>
      <c r="JQ66" s="2" t="s">
        <v>187</v>
      </c>
      <c r="JR66" s="2" t="s">
        <v>159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162</v>
      </c>
      <c r="KD66" s="2" t="s">
        <v>162</v>
      </c>
      <c r="KE66" s="2" t="s">
        <v>162</v>
      </c>
      <c r="KF66" s="2" t="s">
        <v>162</v>
      </c>
      <c r="KG66" s="2" t="s">
        <v>162</v>
      </c>
      <c r="KH66" s="2" t="s">
        <v>162</v>
      </c>
      <c r="KI66" s="4"/>
      <c r="KJ66" s="8"/>
      <c r="KK66" s="4"/>
      <c r="KL66" s="8"/>
      <c r="KM66" s="7"/>
      <c r="KN66" s="7"/>
      <c r="KO66" s="2" t="s">
        <v>172</v>
      </c>
      <c r="KP66" s="2" t="s">
        <v>159</v>
      </c>
      <c r="KQ66" s="2" t="s">
        <v>1019</v>
      </c>
      <c r="KR66" s="2" t="s">
        <v>1020</v>
      </c>
      <c r="KS66" s="2" t="s">
        <v>174</v>
      </c>
      <c r="KT66" s="2" t="s">
        <v>162</v>
      </c>
      <c r="KU66" s="4"/>
      <c r="KV66" s="8"/>
      <c r="KW66" s="4"/>
      <c r="KX66" s="8"/>
      <c r="KY66" s="7"/>
      <c r="KZ66" s="7"/>
      <c r="LA66" s="2" t="s">
        <v>193</v>
      </c>
      <c r="LB66" s="2" t="s">
        <v>159</v>
      </c>
      <c r="LC66" s="2" t="s">
        <v>162</v>
      </c>
      <c r="LD66" s="2" t="s">
        <v>162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187</v>
      </c>
      <c r="LN66" s="2" t="s">
        <v>195</v>
      </c>
      <c r="LO66" s="2" t="s">
        <v>162</v>
      </c>
      <c r="LP66" s="2" t="s">
        <v>162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196</v>
      </c>
      <c r="LZ66" s="2" t="s">
        <v>159</v>
      </c>
      <c r="MA66" s="2" t="s">
        <v>162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172</v>
      </c>
      <c r="ML66" s="2" t="s">
        <v>159</v>
      </c>
      <c r="MM66" s="2" t="s">
        <v>319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193</v>
      </c>
      <c r="MX66" s="2" t="s">
        <v>195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187</v>
      </c>
      <c r="NV66" s="2" t="s">
        <v>159</v>
      </c>
      <c r="NW66" s="2" t="s">
        <v>162</v>
      </c>
      <c r="NX66" s="2" t="s">
        <v>162</v>
      </c>
      <c r="NY66" s="2" t="s">
        <v>174</v>
      </c>
      <c r="NZ66" s="2" t="s">
        <v>162</v>
      </c>
      <c r="OA66" s="4"/>
      <c r="OB66" s="8"/>
      <c r="OC66" s="4"/>
      <c r="OD66" s="8"/>
      <c r="OE66" s="7"/>
      <c r="OF66" s="7"/>
      <c r="OG66" s="2" t="s">
        <v>172</v>
      </c>
      <c r="OH66" s="2" t="s">
        <v>195</v>
      </c>
      <c r="OI66" s="2" t="s">
        <v>877</v>
      </c>
      <c r="OJ66" s="2" t="s">
        <v>468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193</v>
      </c>
      <c r="OT66" s="2" t="s">
        <v>159</v>
      </c>
      <c r="OU66" s="2" t="s">
        <v>162</v>
      </c>
      <c r="OV66" s="2" t="s">
        <v>162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187</v>
      </c>
      <c r="PF66" s="2" t="s">
        <v>159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193</v>
      </c>
      <c r="PR66" s="2" t="s">
        <v>195</v>
      </c>
      <c r="PS66" s="2" t="s">
        <v>162</v>
      </c>
      <c r="PT66" s="2" t="s">
        <v>162</v>
      </c>
      <c r="PU66" s="2" t="s">
        <v>174</v>
      </c>
      <c r="PV66" s="2" t="s">
        <v>162</v>
      </c>
      <c r="PW66" s="4">
        <v>171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1021</v>
      </c>
      <c r="B67" s="2" t="s">
        <v>151</v>
      </c>
      <c r="C67" s="2" t="s">
        <v>999</v>
      </c>
      <c r="D67" s="2" t="s">
        <v>885</v>
      </c>
      <c r="E67" s="2" t="s">
        <v>886</v>
      </c>
      <c r="F67" s="2" t="s">
        <v>1000</v>
      </c>
      <c r="G67" s="2" t="s">
        <v>1000</v>
      </c>
      <c r="H67" s="2" t="s">
        <v>162</v>
      </c>
      <c r="I67" s="2" t="s">
        <v>1001</v>
      </c>
      <c r="J67" s="2" t="s">
        <v>202</v>
      </c>
      <c r="K67" s="2" t="s">
        <v>526</v>
      </c>
      <c r="L67" s="3">
        <v>90.65</v>
      </c>
      <c r="M67" s="3">
        <v>95.18</v>
      </c>
      <c r="N67" s="3">
        <v>259</v>
      </c>
      <c r="O67" s="2" t="s">
        <v>159</v>
      </c>
      <c r="P67" s="2" t="s">
        <v>441</v>
      </c>
      <c r="Q67" s="2" t="s">
        <v>161</v>
      </c>
      <c r="R67" s="2" t="s">
        <v>162</v>
      </c>
      <c r="S67" s="2" t="s">
        <v>1002</v>
      </c>
      <c r="T67" s="2" t="s">
        <v>162</v>
      </c>
      <c r="U67" s="2" t="s">
        <v>891</v>
      </c>
      <c r="V67" s="2" t="s">
        <v>804</v>
      </c>
      <c r="W67" s="2" t="s">
        <v>767</v>
      </c>
      <c r="X67" s="2" t="s">
        <v>1003</v>
      </c>
      <c r="Y67" s="2" t="s">
        <v>365</v>
      </c>
      <c r="Z67" s="4">
        <v>60</v>
      </c>
      <c r="AA67" s="4">
        <f>=ROUNDDOWN(15,0)</f>
      </c>
      <c r="AB67" s="5">
        <v>4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7</v>
      </c>
      <c r="AQ67" s="8">
        <v>667.48</v>
      </c>
      <c r="AR67" s="4">
        <v>2</v>
      </c>
      <c r="AS67" s="8">
        <v>195.12</v>
      </c>
      <c r="AT67" s="7">
        <v>2.5</v>
      </c>
      <c r="AU67" s="7">
        <v>2.4209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0.8993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7</v>
      </c>
      <c r="BK67" s="8">
        <v>667.48</v>
      </c>
      <c r="BL67" s="2" t="s">
        <v>925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533</v>
      </c>
      <c r="BV67" s="2" t="s">
        <v>195</v>
      </c>
      <c r="BW67" s="2" t="s">
        <v>162</v>
      </c>
      <c r="BX67" s="2" t="s">
        <v>1011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159</v>
      </c>
      <c r="CI67" s="2" t="s">
        <v>851</v>
      </c>
      <c r="CJ67" s="2" t="s">
        <v>1022</v>
      </c>
      <c r="CK67" s="2" t="s">
        <v>174</v>
      </c>
      <c r="CL67" s="2" t="s">
        <v>162</v>
      </c>
      <c r="CM67" s="4">
        <v>2</v>
      </c>
      <c r="CN67" s="8">
        <v>186.82</v>
      </c>
      <c r="CO67" s="4"/>
      <c r="CP67" s="8"/>
      <c r="CQ67" s="7"/>
      <c r="CR67" s="7"/>
      <c r="CS67" s="2" t="s">
        <v>172</v>
      </c>
      <c r="CT67" s="2" t="s">
        <v>159</v>
      </c>
      <c r="CU67" s="2" t="s">
        <v>1006</v>
      </c>
      <c r="CV67" s="2" t="s">
        <v>1023</v>
      </c>
      <c r="CW67" s="2" t="s">
        <v>174</v>
      </c>
      <c r="CX67" s="2" t="s">
        <v>162</v>
      </c>
      <c r="CY67" s="4">
        <v>4</v>
      </c>
      <c r="CZ67" s="8">
        <v>380.72</v>
      </c>
      <c r="DA67" s="4">
        <v>1</v>
      </c>
      <c r="DB67" s="8">
        <v>95.18</v>
      </c>
      <c r="DC67" s="7">
        <v>3</v>
      </c>
      <c r="DD67" s="7">
        <v>3</v>
      </c>
      <c r="DE67" s="2" t="s">
        <v>172</v>
      </c>
      <c r="DF67" s="2" t="s">
        <v>159</v>
      </c>
      <c r="DG67" s="2" t="s">
        <v>851</v>
      </c>
      <c r="DH67" s="2" t="s">
        <v>1008</v>
      </c>
      <c r="DI67" s="2" t="s">
        <v>174</v>
      </c>
      <c r="DJ67" s="2" t="s">
        <v>162</v>
      </c>
      <c r="DK67" s="4"/>
      <c r="DL67" s="8"/>
      <c r="DM67" s="4"/>
      <c r="DN67" s="8"/>
      <c r="DO67" s="7"/>
      <c r="DP67" s="7"/>
      <c r="DQ67" s="2" t="s">
        <v>172</v>
      </c>
      <c r="DR67" s="2" t="s">
        <v>159</v>
      </c>
      <c r="DS67" s="2" t="s">
        <v>374</v>
      </c>
      <c r="DT67" s="2" t="s">
        <v>1024</v>
      </c>
      <c r="DU67" s="2" t="s">
        <v>174</v>
      </c>
      <c r="DV67" s="2" t="s">
        <v>162</v>
      </c>
      <c r="DW67" s="4"/>
      <c r="DX67" s="8"/>
      <c r="DY67" s="4"/>
      <c r="DZ67" s="8"/>
      <c r="EA67" s="7"/>
      <c r="EB67" s="7"/>
      <c r="EC67" s="2" t="s">
        <v>172</v>
      </c>
      <c r="ED67" s="2" t="s">
        <v>159</v>
      </c>
      <c r="EE67" s="2" t="s">
        <v>539</v>
      </c>
      <c r="EF67" s="2" t="s">
        <v>630</v>
      </c>
      <c r="EG67" s="2" t="s">
        <v>174</v>
      </c>
      <c r="EH67" s="2" t="s">
        <v>162</v>
      </c>
      <c r="EI67" s="4">
        <v>1</v>
      </c>
      <c r="EJ67" s="8">
        <v>99.94</v>
      </c>
      <c r="EK67" s="4">
        <v>1</v>
      </c>
      <c r="EL67" s="8">
        <v>99.94</v>
      </c>
      <c r="EM67" s="7"/>
      <c r="EN67" s="7"/>
      <c r="EO67" s="2" t="s">
        <v>172</v>
      </c>
      <c r="EP67" s="2" t="s">
        <v>159</v>
      </c>
      <c r="EQ67" s="2" t="s">
        <v>1011</v>
      </c>
      <c r="ER67" s="2" t="s">
        <v>1025</v>
      </c>
      <c r="ES67" s="2" t="s">
        <v>174</v>
      </c>
      <c r="ET67" s="2" t="s">
        <v>162</v>
      </c>
      <c r="EU67" s="4"/>
      <c r="EV67" s="8"/>
      <c r="EW67" s="4"/>
      <c r="EX67" s="8"/>
      <c r="EY67" s="7"/>
      <c r="EZ67" s="7"/>
      <c r="FA67" s="2" t="s">
        <v>193</v>
      </c>
      <c r="FB67" s="2" t="s">
        <v>159</v>
      </c>
      <c r="FC67" s="2" t="s">
        <v>162</v>
      </c>
      <c r="FD67" s="2" t="s">
        <v>162</v>
      </c>
      <c r="FE67" s="2" t="s">
        <v>174</v>
      </c>
      <c r="FF67" s="2" t="s">
        <v>378</v>
      </c>
      <c r="FG67" s="4"/>
      <c r="FH67" s="8"/>
      <c r="FI67" s="4"/>
      <c r="FJ67" s="8"/>
      <c r="FK67" s="7"/>
      <c r="FL67" s="7"/>
      <c r="FM67" s="2" t="s">
        <v>193</v>
      </c>
      <c r="FN67" s="2" t="s">
        <v>159</v>
      </c>
      <c r="FO67" s="2" t="s">
        <v>162</v>
      </c>
      <c r="FP67" s="2" t="s">
        <v>162</v>
      </c>
      <c r="FQ67" s="2" t="s">
        <v>174</v>
      </c>
      <c r="FR67" s="2" t="s">
        <v>162</v>
      </c>
      <c r="FS67" s="4"/>
      <c r="FT67" s="8"/>
      <c r="FU67" s="4"/>
      <c r="FV67" s="8"/>
      <c r="FW67" s="7"/>
      <c r="FX67" s="7"/>
      <c r="FY67" s="2" t="s">
        <v>172</v>
      </c>
      <c r="FZ67" s="2" t="s">
        <v>159</v>
      </c>
      <c r="GA67" s="2" t="s">
        <v>1026</v>
      </c>
      <c r="GB67" s="2" t="s">
        <v>496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187</v>
      </c>
      <c r="GL67" s="2" t="s">
        <v>159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196</v>
      </c>
      <c r="GX67" s="2" t="s">
        <v>159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172</v>
      </c>
      <c r="HJ67" s="2" t="s">
        <v>159</v>
      </c>
      <c r="HK67" s="2" t="s">
        <v>1015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172</v>
      </c>
      <c r="HV67" s="2" t="s">
        <v>159</v>
      </c>
      <c r="HW67" s="2" t="s">
        <v>1016</v>
      </c>
      <c r="HX67" s="2" t="s">
        <v>1027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162</v>
      </c>
      <c r="IH67" s="2" t="s">
        <v>162</v>
      </c>
      <c r="II67" s="2" t="s">
        <v>162</v>
      </c>
      <c r="IJ67" s="2" t="s">
        <v>162</v>
      </c>
      <c r="IK67" s="2" t="s">
        <v>162</v>
      </c>
      <c r="IL67" s="2" t="s">
        <v>162</v>
      </c>
      <c r="IM67" s="4"/>
      <c r="IN67" s="8"/>
      <c r="IO67" s="4"/>
      <c r="IP67" s="8"/>
      <c r="IQ67" s="7"/>
      <c r="IR67" s="7"/>
      <c r="IS67" s="2" t="s">
        <v>172</v>
      </c>
      <c r="IT67" s="2" t="s">
        <v>159</v>
      </c>
      <c r="IU67" s="2" t="s">
        <v>461</v>
      </c>
      <c r="IV67" s="2" t="s">
        <v>1028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162</v>
      </c>
      <c r="JF67" s="2" t="s">
        <v>162</v>
      </c>
      <c r="JG67" s="2" t="s">
        <v>162</v>
      </c>
      <c r="JH67" s="2" t="s">
        <v>162</v>
      </c>
      <c r="JI67" s="2" t="s">
        <v>162</v>
      </c>
      <c r="JJ67" s="2" t="s">
        <v>162</v>
      </c>
      <c r="JK67" s="4"/>
      <c r="JL67" s="8"/>
      <c r="JM67" s="4"/>
      <c r="JN67" s="8"/>
      <c r="JO67" s="7"/>
      <c r="JP67" s="7"/>
      <c r="JQ67" s="2" t="s">
        <v>187</v>
      </c>
      <c r="JR67" s="2" t="s">
        <v>159</v>
      </c>
      <c r="JS67" s="2" t="s">
        <v>162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162</v>
      </c>
      <c r="KD67" s="2" t="s">
        <v>162</v>
      </c>
      <c r="KE67" s="2" t="s">
        <v>162</v>
      </c>
      <c r="KF67" s="2" t="s">
        <v>162</v>
      </c>
      <c r="KG67" s="2" t="s">
        <v>162</v>
      </c>
      <c r="KH67" s="2" t="s">
        <v>162</v>
      </c>
      <c r="KI67" s="4"/>
      <c r="KJ67" s="8"/>
      <c r="KK67" s="4"/>
      <c r="KL67" s="8"/>
      <c r="KM67" s="7"/>
      <c r="KN67" s="7"/>
      <c r="KO67" s="2" t="s">
        <v>172</v>
      </c>
      <c r="KP67" s="2" t="s">
        <v>159</v>
      </c>
      <c r="KQ67" s="2" t="s">
        <v>1019</v>
      </c>
      <c r="KR67" s="2" t="s">
        <v>1029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193</v>
      </c>
      <c r="LB67" s="2" t="s">
        <v>159</v>
      </c>
      <c r="LC67" s="2" t="s">
        <v>162</v>
      </c>
      <c r="LD67" s="2" t="s">
        <v>162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187</v>
      </c>
      <c r="LN67" s="2" t="s">
        <v>195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196</v>
      </c>
      <c r="LZ67" s="2" t="s">
        <v>159</v>
      </c>
      <c r="MA67" s="2" t="s">
        <v>162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172</v>
      </c>
      <c r="ML67" s="2" t="s">
        <v>159</v>
      </c>
      <c r="MM67" s="2" t="s">
        <v>319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193</v>
      </c>
      <c r="MX67" s="2" t="s">
        <v>195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187</v>
      </c>
      <c r="NV67" s="2" t="s">
        <v>159</v>
      </c>
      <c r="NW67" s="2" t="s">
        <v>162</v>
      </c>
      <c r="NX67" s="2" t="s">
        <v>162</v>
      </c>
      <c r="NY67" s="2" t="s">
        <v>174</v>
      </c>
      <c r="NZ67" s="2" t="s">
        <v>162</v>
      </c>
      <c r="OA67" s="4"/>
      <c r="OB67" s="8"/>
      <c r="OC67" s="4"/>
      <c r="OD67" s="8"/>
      <c r="OE67" s="7"/>
      <c r="OF67" s="7"/>
      <c r="OG67" s="2" t="s">
        <v>172</v>
      </c>
      <c r="OH67" s="2" t="s">
        <v>195</v>
      </c>
      <c r="OI67" s="2" t="s">
        <v>877</v>
      </c>
      <c r="OJ67" s="2" t="s">
        <v>1030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193</v>
      </c>
      <c r="OT67" s="2" t="s">
        <v>159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187</v>
      </c>
      <c r="PF67" s="2" t="s">
        <v>159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193</v>
      </c>
      <c r="PR67" s="2" t="s">
        <v>195</v>
      </c>
      <c r="PS67" s="2" t="s">
        <v>162</v>
      </c>
      <c r="PT67" s="2" t="s">
        <v>162</v>
      </c>
      <c r="PU67" s="2" t="s">
        <v>174</v>
      </c>
      <c r="PV67" s="2" t="s">
        <v>162</v>
      </c>
      <c r="PW67" s="4">
        <v>60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1031</v>
      </c>
      <c r="B68" s="2" t="s">
        <v>151</v>
      </c>
      <c r="C68" s="2" t="s">
        <v>999</v>
      </c>
      <c r="D68" s="2" t="s">
        <v>885</v>
      </c>
      <c r="E68" s="2" t="s">
        <v>886</v>
      </c>
      <c r="F68" s="2" t="s">
        <v>1000</v>
      </c>
      <c r="G68" s="2" t="s">
        <v>1000</v>
      </c>
      <c r="H68" s="2" t="s">
        <v>1000</v>
      </c>
      <c r="I68" s="2" t="s">
        <v>1001</v>
      </c>
      <c r="J68" s="2" t="s">
        <v>157</v>
      </c>
      <c r="K68" s="2" t="s">
        <v>407</v>
      </c>
      <c r="L68" s="3">
        <v>73.15</v>
      </c>
      <c r="M68" s="3">
        <v>76.81</v>
      </c>
      <c r="N68" s="3">
        <v>209</v>
      </c>
      <c r="O68" s="2" t="s">
        <v>159</v>
      </c>
      <c r="P68" s="2" t="s">
        <v>441</v>
      </c>
      <c r="Q68" s="2" t="s">
        <v>161</v>
      </c>
      <c r="R68" s="2" t="s">
        <v>162</v>
      </c>
      <c r="S68" s="2" t="s">
        <v>1032</v>
      </c>
      <c r="T68" s="2" t="s">
        <v>162</v>
      </c>
      <c r="U68" s="2" t="s">
        <v>891</v>
      </c>
      <c r="V68" s="2" t="s">
        <v>804</v>
      </c>
      <c r="W68" s="2" t="s">
        <v>767</v>
      </c>
      <c r="X68" s="2" t="s">
        <v>1003</v>
      </c>
      <c r="Y68" s="2" t="s">
        <v>365</v>
      </c>
      <c r="Z68" s="4">
        <v>220</v>
      </c>
      <c r="AA68" s="4">
        <f>=ROUNDDOWN(55,0)</f>
      </c>
      <c r="AB68" s="5">
        <v>4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2</v>
      </c>
      <c r="AQ68" s="8">
        <v>151.53</v>
      </c>
      <c r="AR68" s="4">
        <v>2</v>
      </c>
      <c r="AS68" s="8">
        <v>149.44</v>
      </c>
      <c r="AT68" s="7"/>
      <c r="AU68" s="7">
        <v>0.014</v>
      </c>
      <c r="AV68" s="4">
        <v>4</v>
      </c>
      <c r="AW68" s="8">
        <v>338.35</v>
      </c>
      <c r="AX68" s="4">
        <v>5</v>
      </c>
      <c r="AY68" s="8">
        <v>426.09</v>
      </c>
      <c r="AZ68" s="7">
        <v>-0.2</v>
      </c>
      <c r="BA68" s="7">
        <v>-0.2059</v>
      </c>
      <c r="BB68" s="7">
        <v>0.4478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>
        <v>0.3131</v>
      </c>
      <c r="BJ68" s="4">
        <v>2</v>
      </c>
      <c r="BK68" s="8">
        <v>151.53</v>
      </c>
      <c r="BL68" s="2" t="s">
        <v>343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533</v>
      </c>
      <c r="BV68" s="2" t="s">
        <v>195</v>
      </c>
      <c r="BW68" s="2" t="s">
        <v>162</v>
      </c>
      <c r="BX68" s="2" t="s">
        <v>367</v>
      </c>
      <c r="BY68" s="2" t="s">
        <v>174</v>
      </c>
      <c r="BZ68" s="2" t="s">
        <v>162</v>
      </c>
      <c r="CA68" s="4"/>
      <c r="CB68" s="8"/>
      <c r="CC68" s="4"/>
      <c r="CD68" s="8"/>
      <c r="CE68" s="7"/>
      <c r="CF68" s="7"/>
      <c r="CG68" s="2" t="s">
        <v>172</v>
      </c>
      <c r="CH68" s="2" t="s">
        <v>159</v>
      </c>
      <c r="CI68" s="2" t="s">
        <v>1033</v>
      </c>
      <c r="CJ68" s="2" t="s">
        <v>1034</v>
      </c>
      <c r="CK68" s="2" t="s">
        <v>174</v>
      </c>
      <c r="CL68" s="2" t="s">
        <v>162</v>
      </c>
      <c r="CM68" s="4">
        <v>1</v>
      </c>
      <c r="CN68" s="8">
        <v>74.72</v>
      </c>
      <c r="CO68" s="4">
        <v>2</v>
      </c>
      <c r="CP68" s="8">
        <v>149.44</v>
      </c>
      <c r="CQ68" s="7">
        <v>-0.5</v>
      </c>
      <c r="CR68" s="7">
        <v>-0.5</v>
      </c>
      <c r="CS68" s="2" t="s">
        <v>172</v>
      </c>
      <c r="CT68" s="2" t="s">
        <v>159</v>
      </c>
      <c r="CU68" s="2" t="s">
        <v>1033</v>
      </c>
      <c r="CV68" s="2" t="s">
        <v>1035</v>
      </c>
      <c r="CW68" s="2" t="s">
        <v>174</v>
      </c>
      <c r="CX68" s="2" t="s">
        <v>162</v>
      </c>
      <c r="CY68" s="4">
        <v>1</v>
      </c>
      <c r="CZ68" s="8">
        <v>76.81</v>
      </c>
      <c r="DA68" s="4"/>
      <c r="DB68" s="8"/>
      <c r="DC68" s="7"/>
      <c r="DD68" s="7"/>
      <c r="DE68" s="2" t="s">
        <v>172</v>
      </c>
      <c r="DF68" s="2" t="s">
        <v>159</v>
      </c>
      <c r="DG68" s="2" t="s">
        <v>851</v>
      </c>
      <c r="DH68" s="2" t="s">
        <v>1036</v>
      </c>
      <c r="DI68" s="2" t="s">
        <v>174</v>
      </c>
      <c r="DJ68" s="2" t="s">
        <v>162</v>
      </c>
      <c r="DK68" s="4"/>
      <c r="DL68" s="8"/>
      <c r="DM68" s="4"/>
      <c r="DN68" s="8"/>
      <c r="DO68" s="7"/>
      <c r="DP68" s="7"/>
      <c r="DQ68" s="2" t="s">
        <v>172</v>
      </c>
      <c r="DR68" s="2" t="s">
        <v>159</v>
      </c>
      <c r="DS68" s="2" t="s">
        <v>374</v>
      </c>
      <c r="DT68" s="2" t="s">
        <v>500</v>
      </c>
      <c r="DU68" s="2" t="s">
        <v>174</v>
      </c>
      <c r="DV68" s="2" t="s">
        <v>162</v>
      </c>
      <c r="DW68" s="4"/>
      <c r="DX68" s="8"/>
      <c r="DY68" s="4"/>
      <c r="DZ68" s="8"/>
      <c r="EA68" s="7"/>
      <c r="EB68" s="7"/>
      <c r="EC68" s="2" t="s">
        <v>172</v>
      </c>
      <c r="ED68" s="2" t="s">
        <v>159</v>
      </c>
      <c r="EE68" s="2" t="s">
        <v>539</v>
      </c>
      <c r="EF68" s="2" t="s">
        <v>386</v>
      </c>
      <c r="EG68" s="2" t="s">
        <v>174</v>
      </c>
      <c r="EH68" s="2" t="s">
        <v>162</v>
      </c>
      <c r="EI68" s="4"/>
      <c r="EJ68" s="8"/>
      <c r="EK68" s="4"/>
      <c r="EL68" s="8"/>
      <c r="EM68" s="7"/>
      <c r="EN68" s="7"/>
      <c r="EO68" s="2" t="s">
        <v>172</v>
      </c>
      <c r="EP68" s="2" t="s">
        <v>159</v>
      </c>
      <c r="EQ68" s="2" t="s">
        <v>1037</v>
      </c>
      <c r="ER68" s="2" t="s">
        <v>1038</v>
      </c>
      <c r="ES68" s="2" t="s">
        <v>174</v>
      </c>
      <c r="ET68" s="2" t="s">
        <v>162</v>
      </c>
      <c r="EU68" s="4"/>
      <c r="EV68" s="8"/>
      <c r="EW68" s="4"/>
      <c r="EX68" s="8"/>
      <c r="EY68" s="7"/>
      <c r="EZ68" s="7"/>
      <c r="FA68" s="2" t="s">
        <v>193</v>
      </c>
      <c r="FB68" s="2" t="s">
        <v>159</v>
      </c>
      <c r="FC68" s="2" t="s">
        <v>162</v>
      </c>
      <c r="FD68" s="2" t="s">
        <v>162</v>
      </c>
      <c r="FE68" s="2" t="s">
        <v>174</v>
      </c>
      <c r="FF68" s="2" t="s">
        <v>378</v>
      </c>
      <c r="FG68" s="4"/>
      <c r="FH68" s="8"/>
      <c r="FI68" s="4"/>
      <c r="FJ68" s="8"/>
      <c r="FK68" s="7"/>
      <c r="FL68" s="7"/>
      <c r="FM68" s="2" t="s">
        <v>193</v>
      </c>
      <c r="FN68" s="2" t="s">
        <v>159</v>
      </c>
      <c r="FO68" s="2" t="s">
        <v>162</v>
      </c>
      <c r="FP68" s="2" t="s">
        <v>162</v>
      </c>
      <c r="FQ68" s="2" t="s">
        <v>174</v>
      </c>
      <c r="FR68" s="2" t="s">
        <v>162</v>
      </c>
      <c r="FS68" s="4"/>
      <c r="FT68" s="8"/>
      <c r="FU68" s="4"/>
      <c r="FV68" s="8"/>
      <c r="FW68" s="7"/>
      <c r="FX68" s="7"/>
      <c r="FY68" s="2" t="s">
        <v>172</v>
      </c>
      <c r="FZ68" s="2" t="s">
        <v>159</v>
      </c>
      <c r="GA68" s="2" t="s">
        <v>1026</v>
      </c>
      <c r="GB68" s="2" t="s">
        <v>1039</v>
      </c>
      <c r="GC68" s="2" t="s">
        <v>174</v>
      </c>
      <c r="GD68" s="2" t="s">
        <v>162</v>
      </c>
      <c r="GE68" s="4"/>
      <c r="GF68" s="8"/>
      <c r="GG68" s="4"/>
      <c r="GH68" s="8"/>
      <c r="GI68" s="7"/>
      <c r="GJ68" s="7"/>
      <c r="GK68" s="2" t="s">
        <v>187</v>
      </c>
      <c r="GL68" s="2" t="s">
        <v>159</v>
      </c>
      <c r="GM68" s="2" t="s">
        <v>162</v>
      </c>
      <c r="GN68" s="2" t="s">
        <v>162</v>
      </c>
      <c r="GO68" s="2" t="s">
        <v>174</v>
      </c>
      <c r="GP68" s="2" t="s">
        <v>162</v>
      </c>
      <c r="GQ68" s="4"/>
      <c r="GR68" s="8"/>
      <c r="GS68" s="4"/>
      <c r="GT68" s="8"/>
      <c r="GU68" s="7"/>
      <c r="GV68" s="7"/>
      <c r="GW68" s="2" t="s">
        <v>196</v>
      </c>
      <c r="GX68" s="2" t="s">
        <v>159</v>
      </c>
      <c r="GY68" s="2" t="s">
        <v>162</v>
      </c>
      <c r="GZ68" s="2" t="s">
        <v>162</v>
      </c>
      <c r="HA68" s="2" t="s">
        <v>174</v>
      </c>
      <c r="HB68" s="2" t="s">
        <v>162</v>
      </c>
      <c r="HC68" s="4"/>
      <c r="HD68" s="8"/>
      <c r="HE68" s="4"/>
      <c r="HF68" s="8"/>
      <c r="HG68" s="7"/>
      <c r="HH68" s="7"/>
      <c r="HI68" s="2" t="s">
        <v>172</v>
      </c>
      <c r="HJ68" s="2" t="s">
        <v>159</v>
      </c>
      <c r="HK68" s="2" t="s">
        <v>422</v>
      </c>
      <c r="HL68" s="2" t="s">
        <v>162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196</v>
      </c>
      <c r="HV68" s="2" t="s">
        <v>159</v>
      </c>
      <c r="HW68" s="2" t="s">
        <v>162</v>
      </c>
      <c r="HX68" s="2" t="s">
        <v>162</v>
      </c>
      <c r="HY68" s="2" t="s">
        <v>174</v>
      </c>
      <c r="HZ68" s="2" t="s">
        <v>162</v>
      </c>
      <c r="IA68" s="4"/>
      <c r="IB68" s="8"/>
      <c r="IC68" s="4"/>
      <c r="ID68" s="8"/>
      <c r="IE68" s="7"/>
      <c r="IF68" s="7"/>
      <c r="IG68" s="2" t="s">
        <v>162</v>
      </c>
      <c r="IH68" s="2" t="s">
        <v>162</v>
      </c>
      <c r="II68" s="2" t="s">
        <v>162</v>
      </c>
      <c r="IJ68" s="2" t="s">
        <v>162</v>
      </c>
      <c r="IK68" s="2" t="s">
        <v>162</v>
      </c>
      <c r="IL68" s="2" t="s">
        <v>162</v>
      </c>
      <c r="IM68" s="4"/>
      <c r="IN68" s="8"/>
      <c r="IO68" s="4"/>
      <c r="IP68" s="8"/>
      <c r="IQ68" s="7"/>
      <c r="IR68" s="7"/>
      <c r="IS68" s="2" t="s">
        <v>172</v>
      </c>
      <c r="IT68" s="2" t="s">
        <v>159</v>
      </c>
      <c r="IU68" s="2" t="s">
        <v>461</v>
      </c>
      <c r="IV68" s="2" t="s">
        <v>1040</v>
      </c>
      <c r="IW68" s="2" t="s">
        <v>174</v>
      </c>
      <c r="IX68" s="2" t="s">
        <v>162</v>
      </c>
      <c r="IY68" s="4"/>
      <c r="IZ68" s="8"/>
      <c r="JA68" s="4"/>
      <c r="JB68" s="8"/>
      <c r="JC68" s="7"/>
      <c r="JD68" s="7"/>
      <c r="JE68" s="2" t="s">
        <v>162</v>
      </c>
      <c r="JF68" s="2" t="s">
        <v>162</v>
      </c>
      <c r="JG68" s="2" t="s">
        <v>162</v>
      </c>
      <c r="JH68" s="2" t="s">
        <v>162</v>
      </c>
      <c r="JI68" s="2" t="s">
        <v>162</v>
      </c>
      <c r="JJ68" s="2" t="s">
        <v>162</v>
      </c>
      <c r="JK68" s="4"/>
      <c r="JL68" s="8"/>
      <c r="JM68" s="4"/>
      <c r="JN68" s="8"/>
      <c r="JO68" s="7"/>
      <c r="JP68" s="7"/>
      <c r="JQ68" s="2" t="s">
        <v>187</v>
      </c>
      <c r="JR68" s="2" t="s">
        <v>159</v>
      </c>
      <c r="JS68" s="2" t="s">
        <v>162</v>
      </c>
      <c r="JT68" s="2" t="s">
        <v>162</v>
      </c>
      <c r="JU68" s="2" t="s">
        <v>174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172</v>
      </c>
      <c r="KP68" s="2" t="s">
        <v>159</v>
      </c>
      <c r="KQ68" s="2" t="s">
        <v>860</v>
      </c>
      <c r="KR68" s="2" t="s">
        <v>1041</v>
      </c>
      <c r="KS68" s="2" t="s">
        <v>174</v>
      </c>
      <c r="KT68" s="2" t="s">
        <v>162</v>
      </c>
      <c r="KU68" s="4"/>
      <c r="KV68" s="8"/>
      <c r="KW68" s="4"/>
      <c r="KX68" s="8"/>
      <c r="KY68" s="7"/>
      <c r="KZ68" s="7"/>
      <c r="LA68" s="2" t="s">
        <v>187</v>
      </c>
      <c r="LB68" s="2" t="s">
        <v>159</v>
      </c>
      <c r="LC68" s="2" t="s">
        <v>162</v>
      </c>
      <c r="LD68" s="2" t="s">
        <v>162</v>
      </c>
      <c r="LE68" s="2" t="s">
        <v>174</v>
      </c>
      <c r="LF68" s="2" t="s">
        <v>162</v>
      </c>
      <c r="LG68" s="4"/>
      <c r="LH68" s="8"/>
      <c r="LI68" s="4"/>
      <c r="LJ68" s="8"/>
      <c r="LK68" s="7"/>
      <c r="LL68" s="7"/>
      <c r="LM68" s="2" t="s">
        <v>187</v>
      </c>
      <c r="LN68" s="2" t="s">
        <v>195</v>
      </c>
      <c r="LO68" s="2" t="s">
        <v>162</v>
      </c>
      <c r="LP68" s="2" t="s">
        <v>162</v>
      </c>
      <c r="LQ68" s="2" t="s">
        <v>174</v>
      </c>
      <c r="LR68" s="2" t="s">
        <v>162</v>
      </c>
      <c r="LS68" s="4"/>
      <c r="LT68" s="8"/>
      <c r="LU68" s="4"/>
      <c r="LV68" s="8"/>
      <c r="LW68" s="7"/>
      <c r="LX68" s="7"/>
      <c r="LY68" s="2" t="s">
        <v>196</v>
      </c>
      <c r="LZ68" s="2" t="s">
        <v>159</v>
      </c>
      <c r="MA68" s="2" t="s">
        <v>162</v>
      </c>
      <c r="MB68" s="2" t="s">
        <v>162</v>
      </c>
      <c r="MC68" s="2" t="s">
        <v>174</v>
      </c>
      <c r="MD68" s="2" t="s">
        <v>162</v>
      </c>
      <c r="ME68" s="4"/>
      <c r="MF68" s="8"/>
      <c r="MG68" s="4"/>
      <c r="MH68" s="8"/>
      <c r="MI68" s="7"/>
      <c r="MJ68" s="7"/>
      <c r="MK68" s="2" t="s">
        <v>172</v>
      </c>
      <c r="ML68" s="2" t="s">
        <v>159</v>
      </c>
      <c r="MM68" s="2" t="s">
        <v>319</v>
      </c>
      <c r="MN68" s="2" t="s">
        <v>162</v>
      </c>
      <c r="MO68" s="2" t="s">
        <v>174</v>
      </c>
      <c r="MP68" s="2" t="s">
        <v>162</v>
      </c>
      <c r="MQ68" s="4"/>
      <c r="MR68" s="8"/>
      <c r="MS68" s="4"/>
      <c r="MT68" s="8"/>
      <c r="MU68" s="7"/>
      <c r="MV68" s="7"/>
      <c r="MW68" s="2" t="s">
        <v>193</v>
      </c>
      <c r="MX68" s="2" t="s">
        <v>195</v>
      </c>
      <c r="MY68" s="2" t="s">
        <v>162</v>
      </c>
      <c r="MZ68" s="2" t="s">
        <v>162</v>
      </c>
      <c r="NA68" s="2" t="s">
        <v>174</v>
      </c>
      <c r="NB68" s="2" t="s">
        <v>162</v>
      </c>
      <c r="NC68" s="4"/>
      <c r="ND68" s="8"/>
      <c r="NE68" s="4"/>
      <c r="NF68" s="8"/>
      <c r="NG68" s="7"/>
      <c r="NH68" s="7"/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187</v>
      </c>
      <c r="NV68" s="2" t="s">
        <v>159</v>
      </c>
      <c r="NW68" s="2" t="s">
        <v>162</v>
      </c>
      <c r="NX68" s="2" t="s">
        <v>162</v>
      </c>
      <c r="NY68" s="2" t="s">
        <v>174</v>
      </c>
      <c r="NZ68" s="2" t="s">
        <v>162</v>
      </c>
      <c r="OA68" s="4"/>
      <c r="OB68" s="8"/>
      <c r="OC68" s="4"/>
      <c r="OD68" s="8"/>
      <c r="OE68" s="7"/>
      <c r="OF68" s="7"/>
      <c r="OG68" s="2" t="s">
        <v>172</v>
      </c>
      <c r="OH68" s="2" t="s">
        <v>195</v>
      </c>
      <c r="OI68" s="2" t="s">
        <v>877</v>
      </c>
      <c r="OJ68" s="2" t="s">
        <v>1042</v>
      </c>
      <c r="OK68" s="2" t="s">
        <v>174</v>
      </c>
      <c r="OL68" s="2" t="s">
        <v>162</v>
      </c>
      <c r="OM68" s="4"/>
      <c r="ON68" s="8"/>
      <c r="OO68" s="4"/>
      <c r="OP68" s="8"/>
      <c r="OQ68" s="7"/>
      <c r="OR68" s="7"/>
      <c r="OS68" s="2" t="s">
        <v>196</v>
      </c>
      <c r="OT68" s="2" t="s">
        <v>159</v>
      </c>
      <c r="OU68" s="2" t="s">
        <v>162</v>
      </c>
      <c r="OV68" s="2" t="s">
        <v>162</v>
      </c>
      <c r="OW68" s="2" t="s">
        <v>174</v>
      </c>
      <c r="OX68" s="2" t="s">
        <v>162</v>
      </c>
      <c r="OY68" s="4"/>
      <c r="OZ68" s="8"/>
      <c r="PA68" s="4"/>
      <c r="PB68" s="8"/>
      <c r="PC68" s="7"/>
      <c r="PD68" s="7"/>
      <c r="PE68" s="2" t="s">
        <v>187</v>
      </c>
      <c r="PF68" s="2" t="s">
        <v>159</v>
      </c>
      <c r="PG68" s="2" t="s">
        <v>162</v>
      </c>
      <c r="PH68" s="2" t="s">
        <v>162</v>
      </c>
      <c r="PI68" s="2" t="s">
        <v>174</v>
      </c>
      <c r="PJ68" s="2" t="s">
        <v>162</v>
      </c>
      <c r="PK68" s="4"/>
      <c r="PL68" s="8"/>
      <c r="PM68" s="4"/>
      <c r="PN68" s="8"/>
      <c r="PO68" s="7"/>
      <c r="PP68" s="7"/>
      <c r="PQ68" s="2" t="s">
        <v>193</v>
      </c>
      <c r="PR68" s="2" t="s">
        <v>195</v>
      </c>
      <c r="PS68" s="2" t="s">
        <v>162</v>
      </c>
      <c r="PT68" s="2" t="s">
        <v>162</v>
      </c>
      <c r="PU68" s="2" t="s">
        <v>174</v>
      </c>
      <c r="PV68" s="2" t="s">
        <v>162</v>
      </c>
      <c r="PW68" s="4">
        <v>220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1043</v>
      </c>
      <c r="B69" s="2" t="s">
        <v>151</v>
      </c>
      <c r="C69" s="2" t="s">
        <v>999</v>
      </c>
      <c r="D69" s="2" t="s">
        <v>885</v>
      </c>
      <c r="E69" s="2" t="s">
        <v>886</v>
      </c>
      <c r="F69" s="2" t="s">
        <v>1000</v>
      </c>
      <c r="G69" s="2" t="s">
        <v>1000</v>
      </c>
      <c r="H69" s="2" t="s">
        <v>1000</v>
      </c>
      <c r="I69" s="2" t="s">
        <v>1001</v>
      </c>
      <c r="J69" s="2" t="s">
        <v>202</v>
      </c>
      <c r="K69" s="2" t="s">
        <v>407</v>
      </c>
      <c r="L69" s="3">
        <v>90.65</v>
      </c>
      <c r="M69" s="3">
        <v>95.18</v>
      </c>
      <c r="N69" s="3">
        <v>259</v>
      </c>
      <c r="O69" s="2" t="s">
        <v>159</v>
      </c>
      <c r="P69" s="2" t="s">
        <v>441</v>
      </c>
      <c r="Q69" s="2" t="s">
        <v>161</v>
      </c>
      <c r="R69" s="2" t="s">
        <v>162</v>
      </c>
      <c r="S69" s="2" t="s">
        <v>1032</v>
      </c>
      <c r="T69" s="2" t="s">
        <v>162</v>
      </c>
      <c r="U69" s="2" t="s">
        <v>891</v>
      </c>
      <c r="V69" s="2" t="s">
        <v>804</v>
      </c>
      <c r="W69" s="2" t="s">
        <v>767</v>
      </c>
      <c r="X69" s="2" t="s">
        <v>1003</v>
      </c>
      <c r="Y69" s="2" t="s">
        <v>365</v>
      </c>
      <c r="Z69" s="4">
        <v>181</v>
      </c>
      <c r="AA69" s="4">
        <f>=ROUNDDOWN(36.2,0)</f>
      </c>
      <c r="AB69" s="5">
        <v>5</v>
      </c>
      <c r="AC69" s="2" t="s">
        <v>162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2</v>
      </c>
      <c r="AQ69" s="8">
        <v>186.82</v>
      </c>
      <c r="AR69" s="4">
        <v>3</v>
      </c>
      <c r="AS69" s="8">
        <v>276.65</v>
      </c>
      <c r="AT69" s="7">
        <v>-0.3333</v>
      </c>
      <c r="AU69" s="7">
        <v>-0.3247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0.5522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2</v>
      </c>
      <c r="BK69" s="8">
        <v>186.82</v>
      </c>
      <c r="BL69" s="2" t="s">
        <v>1044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533</v>
      </c>
      <c r="BV69" s="2" t="s">
        <v>195</v>
      </c>
      <c r="BW69" s="2" t="s">
        <v>162</v>
      </c>
      <c r="BX69" s="2" t="s">
        <v>367</v>
      </c>
      <c r="BY69" s="2" t="s">
        <v>174</v>
      </c>
      <c r="BZ69" s="2" t="s">
        <v>162</v>
      </c>
      <c r="CA69" s="4"/>
      <c r="CB69" s="8"/>
      <c r="CC69" s="4"/>
      <c r="CD69" s="8"/>
      <c r="CE69" s="7"/>
      <c r="CF69" s="7"/>
      <c r="CG69" s="2" t="s">
        <v>172</v>
      </c>
      <c r="CH69" s="2" t="s">
        <v>159</v>
      </c>
      <c r="CI69" s="2" t="s">
        <v>1033</v>
      </c>
      <c r="CJ69" s="2" t="s">
        <v>1045</v>
      </c>
      <c r="CK69" s="2" t="s">
        <v>174</v>
      </c>
      <c r="CL69" s="2" t="s">
        <v>162</v>
      </c>
      <c r="CM69" s="4">
        <v>2</v>
      </c>
      <c r="CN69" s="8">
        <v>186.82</v>
      </c>
      <c r="CO69" s="4">
        <v>1</v>
      </c>
      <c r="CP69" s="8">
        <v>93.41</v>
      </c>
      <c r="CQ69" s="7">
        <v>1</v>
      </c>
      <c r="CR69" s="7">
        <v>1</v>
      </c>
      <c r="CS69" s="2" t="s">
        <v>172</v>
      </c>
      <c r="CT69" s="2" t="s">
        <v>159</v>
      </c>
      <c r="CU69" s="2" t="s">
        <v>1033</v>
      </c>
      <c r="CV69" s="2" t="s">
        <v>1046</v>
      </c>
      <c r="CW69" s="2" t="s">
        <v>174</v>
      </c>
      <c r="CX69" s="2" t="s">
        <v>162</v>
      </c>
      <c r="CY69" s="4"/>
      <c r="CZ69" s="8"/>
      <c r="DA69" s="4">
        <v>1</v>
      </c>
      <c r="DB69" s="8">
        <v>95.18</v>
      </c>
      <c r="DC69" s="7">
        <v>-1</v>
      </c>
      <c r="DD69" s="7">
        <v>-1</v>
      </c>
      <c r="DE69" s="2" t="s">
        <v>172</v>
      </c>
      <c r="DF69" s="2" t="s">
        <v>159</v>
      </c>
      <c r="DG69" s="2" t="s">
        <v>851</v>
      </c>
      <c r="DH69" s="2" t="s">
        <v>1047</v>
      </c>
      <c r="DI69" s="2" t="s">
        <v>174</v>
      </c>
      <c r="DJ69" s="2" t="s">
        <v>162</v>
      </c>
      <c r="DK69" s="4"/>
      <c r="DL69" s="8"/>
      <c r="DM69" s="4">
        <v>1</v>
      </c>
      <c r="DN69" s="8">
        <v>88.06</v>
      </c>
      <c r="DO69" s="7">
        <v>-1</v>
      </c>
      <c r="DP69" s="7">
        <v>-1</v>
      </c>
      <c r="DQ69" s="2" t="s">
        <v>172</v>
      </c>
      <c r="DR69" s="2" t="s">
        <v>159</v>
      </c>
      <c r="DS69" s="2" t="s">
        <v>374</v>
      </c>
      <c r="DT69" s="2" t="s">
        <v>651</v>
      </c>
      <c r="DU69" s="2" t="s">
        <v>174</v>
      </c>
      <c r="DV69" s="2" t="s">
        <v>162</v>
      </c>
      <c r="DW69" s="4"/>
      <c r="DX69" s="8"/>
      <c r="DY69" s="4"/>
      <c r="DZ69" s="8"/>
      <c r="EA69" s="7"/>
      <c r="EB69" s="7"/>
      <c r="EC69" s="2" t="s">
        <v>172</v>
      </c>
      <c r="ED69" s="2" t="s">
        <v>159</v>
      </c>
      <c r="EE69" s="2" t="s">
        <v>539</v>
      </c>
      <c r="EF69" s="2" t="s">
        <v>1048</v>
      </c>
      <c r="EG69" s="2" t="s">
        <v>174</v>
      </c>
      <c r="EH69" s="2" t="s">
        <v>162</v>
      </c>
      <c r="EI69" s="4"/>
      <c r="EJ69" s="8"/>
      <c r="EK69" s="4"/>
      <c r="EL69" s="8"/>
      <c r="EM69" s="7"/>
      <c r="EN69" s="7"/>
      <c r="EO69" s="2" t="s">
        <v>172</v>
      </c>
      <c r="EP69" s="2" t="s">
        <v>159</v>
      </c>
      <c r="EQ69" s="2" t="s">
        <v>1037</v>
      </c>
      <c r="ER69" s="2" t="s">
        <v>1049</v>
      </c>
      <c r="ES69" s="2" t="s">
        <v>174</v>
      </c>
      <c r="ET69" s="2" t="s">
        <v>162</v>
      </c>
      <c r="EU69" s="4"/>
      <c r="EV69" s="8"/>
      <c r="EW69" s="4"/>
      <c r="EX69" s="8"/>
      <c r="EY69" s="7"/>
      <c r="EZ69" s="7"/>
      <c r="FA69" s="2" t="s">
        <v>193</v>
      </c>
      <c r="FB69" s="2" t="s">
        <v>159</v>
      </c>
      <c r="FC69" s="2" t="s">
        <v>162</v>
      </c>
      <c r="FD69" s="2" t="s">
        <v>162</v>
      </c>
      <c r="FE69" s="2" t="s">
        <v>174</v>
      </c>
      <c r="FF69" s="2" t="s">
        <v>378</v>
      </c>
      <c r="FG69" s="4"/>
      <c r="FH69" s="8"/>
      <c r="FI69" s="4"/>
      <c r="FJ69" s="8"/>
      <c r="FK69" s="7"/>
      <c r="FL69" s="7"/>
      <c r="FM69" s="2" t="s">
        <v>193</v>
      </c>
      <c r="FN69" s="2" t="s">
        <v>159</v>
      </c>
      <c r="FO69" s="2" t="s">
        <v>162</v>
      </c>
      <c r="FP69" s="2" t="s">
        <v>162</v>
      </c>
      <c r="FQ69" s="2" t="s">
        <v>174</v>
      </c>
      <c r="FR69" s="2" t="s">
        <v>162</v>
      </c>
      <c r="FS69" s="4"/>
      <c r="FT69" s="8"/>
      <c r="FU69" s="4"/>
      <c r="FV69" s="8"/>
      <c r="FW69" s="7"/>
      <c r="FX69" s="7"/>
      <c r="FY69" s="2" t="s">
        <v>172</v>
      </c>
      <c r="FZ69" s="2" t="s">
        <v>159</v>
      </c>
      <c r="GA69" s="2" t="s">
        <v>1026</v>
      </c>
      <c r="GB69" s="2" t="s">
        <v>1050</v>
      </c>
      <c r="GC69" s="2" t="s">
        <v>174</v>
      </c>
      <c r="GD69" s="2" t="s">
        <v>162</v>
      </c>
      <c r="GE69" s="4"/>
      <c r="GF69" s="8"/>
      <c r="GG69" s="4"/>
      <c r="GH69" s="8"/>
      <c r="GI69" s="7"/>
      <c r="GJ69" s="7"/>
      <c r="GK69" s="2" t="s">
        <v>187</v>
      </c>
      <c r="GL69" s="2" t="s">
        <v>159</v>
      </c>
      <c r="GM69" s="2" t="s">
        <v>162</v>
      </c>
      <c r="GN69" s="2" t="s">
        <v>162</v>
      </c>
      <c r="GO69" s="2" t="s">
        <v>174</v>
      </c>
      <c r="GP69" s="2" t="s">
        <v>162</v>
      </c>
      <c r="GQ69" s="4"/>
      <c r="GR69" s="8"/>
      <c r="GS69" s="4"/>
      <c r="GT69" s="8"/>
      <c r="GU69" s="7"/>
      <c r="GV69" s="7"/>
      <c r="GW69" s="2" t="s">
        <v>196</v>
      </c>
      <c r="GX69" s="2" t="s">
        <v>159</v>
      </c>
      <c r="GY69" s="2" t="s">
        <v>162</v>
      </c>
      <c r="GZ69" s="2" t="s">
        <v>162</v>
      </c>
      <c r="HA69" s="2" t="s">
        <v>174</v>
      </c>
      <c r="HB69" s="2" t="s">
        <v>162</v>
      </c>
      <c r="HC69" s="4"/>
      <c r="HD69" s="8"/>
      <c r="HE69" s="4"/>
      <c r="HF69" s="8"/>
      <c r="HG69" s="7"/>
      <c r="HH69" s="7"/>
      <c r="HI69" s="2" t="s">
        <v>172</v>
      </c>
      <c r="HJ69" s="2" t="s">
        <v>159</v>
      </c>
      <c r="HK69" s="2" t="s">
        <v>422</v>
      </c>
      <c r="HL69" s="2" t="s">
        <v>162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196</v>
      </c>
      <c r="HV69" s="2" t="s">
        <v>159</v>
      </c>
      <c r="HW69" s="2" t="s">
        <v>162</v>
      </c>
      <c r="HX69" s="2" t="s">
        <v>162</v>
      </c>
      <c r="HY69" s="2" t="s">
        <v>174</v>
      </c>
      <c r="HZ69" s="2" t="s">
        <v>162</v>
      </c>
      <c r="IA69" s="4"/>
      <c r="IB69" s="8"/>
      <c r="IC69" s="4"/>
      <c r="ID69" s="8"/>
      <c r="IE69" s="7"/>
      <c r="IF69" s="7"/>
      <c r="IG69" s="2" t="s">
        <v>162</v>
      </c>
      <c r="IH69" s="2" t="s">
        <v>162</v>
      </c>
      <c r="II69" s="2" t="s">
        <v>162</v>
      </c>
      <c r="IJ69" s="2" t="s">
        <v>162</v>
      </c>
      <c r="IK69" s="2" t="s">
        <v>162</v>
      </c>
      <c r="IL69" s="2" t="s">
        <v>162</v>
      </c>
      <c r="IM69" s="4"/>
      <c r="IN69" s="8"/>
      <c r="IO69" s="4"/>
      <c r="IP69" s="8"/>
      <c r="IQ69" s="7"/>
      <c r="IR69" s="7"/>
      <c r="IS69" s="2" t="s">
        <v>172</v>
      </c>
      <c r="IT69" s="2" t="s">
        <v>159</v>
      </c>
      <c r="IU69" s="2" t="s">
        <v>461</v>
      </c>
      <c r="IV69" s="2" t="s">
        <v>379</v>
      </c>
      <c r="IW69" s="2" t="s">
        <v>174</v>
      </c>
      <c r="IX69" s="2" t="s">
        <v>162</v>
      </c>
      <c r="IY69" s="4"/>
      <c r="IZ69" s="8"/>
      <c r="JA69" s="4"/>
      <c r="JB69" s="8"/>
      <c r="JC69" s="7"/>
      <c r="JD69" s="7"/>
      <c r="JE69" s="2" t="s">
        <v>162</v>
      </c>
      <c r="JF69" s="2" t="s">
        <v>162</v>
      </c>
      <c r="JG69" s="2" t="s">
        <v>162</v>
      </c>
      <c r="JH69" s="2" t="s">
        <v>162</v>
      </c>
      <c r="JI69" s="2" t="s">
        <v>162</v>
      </c>
      <c r="JJ69" s="2" t="s">
        <v>162</v>
      </c>
      <c r="JK69" s="4"/>
      <c r="JL69" s="8"/>
      <c r="JM69" s="4"/>
      <c r="JN69" s="8"/>
      <c r="JO69" s="7"/>
      <c r="JP69" s="7"/>
      <c r="JQ69" s="2" t="s">
        <v>187</v>
      </c>
      <c r="JR69" s="2" t="s">
        <v>159</v>
      </c>
      <c r="JS69" s="2" t="s">
        <v>162</v>
      </c>
      <c r="JT69" s="2" t="s">
        <v>162</v>
      </c>
      <c r="JU69" s="2" t="s">
        <v>174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172</v>
      </c>
      <c r="KP69" s="2" t="s">
        <v>159</v>
      </c>
      <c r="KQ69" s="2" t="s">
        <v>860</v>
      </c>
      <c r="KR69" s="2" t="s">
        <v>1051</v>
      </c>
      <c r="KS69" s="2" t="s">
        <v>174</v>
      </c>
      <c r="KT69" s="2" t="s">
        <v>162</v>
      </c>
      <c r="KU69" s="4"/>
      <c r="KV69" s="8"/>
      <c r="KW69" s="4"/>
      <c r="KX69" s="8"/>
      <c r="KY69" s="7"/>
      <c r="KZ69" s="7"/>
      <c r="LA69" s="2" t="s">
        <v>187</v>
      </c>
      <c r="LB69" s="2" t="s">
        <v>159</v>
      </c>
      <c r="LC69" s="2" t="s">
        <v>162</v>
      </c>
      <c r="LD69" s="2" t="s">
        <v>162</v>
      </c>
      <c r="LE69" s="2" t="s">
        <v>174</v>
      </c>
      <c r="LF69" s="2" t="s">
        <v>162</v>
      </c>
      <c r="LG69" s="4"/>
      <c r="LH69" s="8"/>
      <c r="LI69" s="4"/>
      <c r="LJ69" s="8"/>
      <c r="LK69" s="7"/>
      <c r="LL69" s="7"/>
      <c r="LM69" s="2" t="s">
        <v>187</v>
      </c>
      <c r="LN69" s="2" t="s">
        <v>195</v>
      </c>
      <c r="LO69" s="2" t="s">
        <v>162</v>
      </c>
      <c r="LP69" s="2" t="s">
        <v>162</v>
      </c>
      <c r="LQ69" s="2" t="s">
        <v>174</v>
      </c>
      <c r="LR69" s="2" t="s">
        <v>162</v>
      </c>
      <c r="LS69" s="4"/>
      <c r="LT69" s="8"/>
      <c r="LU69" s="4"/>
      <c r="LV69" s="8"/>
      <c r="LW69" s="7"/>
      <c r="LX69" s="7"/>
      <c r="LY69" s="2" t="s">
        <v>196</v>
      </c>
      <c r="LZ69" s="2" t="s">
        <v>159</v>
      </c>
      <c r="MA69" s="2" t="s">
        <v>162</v>
      </c>
      <c r="MB69" s="2" t="s">
        <v>162</v>
      </c>
      <c r="MC69" s="2" t="s">
        <v>174</v>
      </c>
      <c r="MD69" s="2" t="s">
        <v>162</v>
      </c>
      <c r="ME69" s="4"/>
      <c r="MF69" s="8"/>
      <c r="MG69" s="4"/>
      <c r="MH69" s="8"/>
      <c r="MI69" s="7"/>
      <c r="MJ69" s="7"/>
      <c r="MK69" s="2" t="s">
        <v>172</v>
      </c>
      <c r="ML69" s="2" t="s">
        <v>159</v>
      </c>
      <c r="MM69" s="2" t="s">
        <v>319</v>
      </c>
      <c r="MN69" s="2" t="s">
        <v>576</v>
      </c>
      <c r="MO69" s="2" t="s">
        <v>174</v>
      </c>
      <c r="MP69" s="2" t="s">
        <v>162</v>
      </c>
      <c r="MQ69" s="4"/>
      <c r="MR69" s="8"/>
      <c r="MS69" s="4"/>
      <c r="MT69" s="8"/>
      <c r="MU69" s="7"/>
      <c r="MV69" s="7"/>
      <c r="MW69" s="2" t="s">
        <v>193</v>
      </c>
      <c r="MX69" s="2" t="s">
        <v>195</v>
      </c>
      <c r="MY69" s="2" t="s">
        <v>162</v>
      </c>
      <c r="MZ69" s="2" t="s">
        <v>162</v>
      </c>
      <c r="NA69" s="2" t="s">
        <v>174</v>
      </c>
      <c r="NB69" s="2" t="s">
        <v>162</v>
      </c>
      <c r="NC69" s="4"/>
      <c r="ND69" s="8"/>
      <c r="NE69" s="4"/>
      <c r="NF69" s="8"/>
      <c r="NG69" s="7"/>
      <c r="NH69" s="7"/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187</v>
      </c>
      <c r="NV69" s="2" t="s">
        <v>159</v>
      </c>
      <c r="NW69" s="2" t="s">
        <v>162</v>
      </c>
      <c r="NX69" s="2" t="s">
        <v>162</v>
      </c>
      <c r="NY69" s="2" t="s">
        <v>174</v>
      </c>
      <c r="NZ69" s="2" t="s">
        <v>162</v>
      </c>
      <c r="OA69" s="4"/>
      <c r="OB69" s="8"/>
      <c r="OC69" s="4"/>
      <c r="OD69" s="8"/>
      <c r="OE69" s="7"/>
      <c r="OF69" s="7"/>
      <c r="OG69" s="2" t="s">
        <v>172</v>
      </c>
      <c r="OH69" s="2" t="s">
        <v>195</v>
      </c>
      <c r="OI69" s="2" t="s">
        <v>877</v>
      </c>
      <c r="OJ69" s="2" t="s">
        <v>936</v>
      </c>
      <c r="OK69" s="2" t="s">
        <v>174</v>
      </c>
      <c r="OL69" s="2" t="s">
        <v>162</v>
      </c>
      <c r="OM69" s="4"/>
      <c r="ON69" s="8"/>
      <c r="OO69" s="4"/>
      <c r="OP69" s="8"/>
      <c r="OQ69" s="7"/>
      <c r="OR69" s="7"/>
      <c r="OS69" s="2" t="s">
        <v>196</v>
      </c>
      <c r="OT69" s="2" t="s">
        <v>159</v>
      </c>
      <c r="OU69" s="2" t="s">
        <v>162</v>
      </c>
      <c r="OV69" s="2" t="s">
        <v>162</v>
      </c>
      <c r="OW69" s="2" t="s">
        <v>174</v>
      </c>
      <c r="OX69" s="2" t="s">
        <v>162</v>
      </c>
      <c r="OY69" s="4"/>
      <c r="OZ69" s="8"/>
      <c r="PA69" s="4"/>
      <c r="PB69" s="8"/>
      <c r="PC69" s="7"/>
      <c r="PD69" s="7"/>
      <c r="PE69" s="2" t="s">
        <v>187</v>
      </c>
      <c r="PF69" s="2" t="s">
        <v>159</v>
      </c>
      <c r="PG69" s="2" t="s">
        <v>162</v>
      </c>
      <c r="PH69" s="2" t="s">
        <v>162</v>
      </c>
      <c r="PI69" s="2" t="s">
        <v>174</v>
      </c>
      <c r="PJ69" s="2" t="s">
        <v>162</v>
      </c>
      <c r="PK69" s="4"/>
      <c r="PL69" s="8"/>
      <c r="PM69" s="4"/>
      <c r="PN69" s="8"/>
      <c r="PO69" s="7"/>
      <c r="PP69" s="7"/>
      <c r="PQ69" s="2" t="s">
        <v>193</v>
      </c>
      <c r="PR69" s="2" t="s">
        <v>195</v>
      </c>
      <c r="PS69" s="2" t="s">
        <v>162</v>
      </c>
      <c r="PT69" s="2" t="s">
        <v>162</v>
      </c>
      <c r="PU69" s="2" t="s">
        <v>174</v>
      </c>
      <c r="PV69" s="2" t="s">
        <v>162</v>
      </c>
      <c r="PW69" s="4">
        <v>181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1052</v>
      </c>
      <c r="B70" s="2" t="s">
        <v>151</v>
      </c>
      <c r="C70" s="2" t="s">
        <v>999</v>
      </c>
      <c r="D70" s="2" t="s">
        <v>885</v>
      </c>
      <c r="E70" s="2" t="s">
        <v>886</v>
      </c>
      <c r="F70" s="2" t="s">
        <v>1000</v>
      </c>
      <c r="G70" s="2" t="s">
        <v>1000</v>
      </c>
      <c r="H70" s="2" t="s">
        <v>162</v>
      </c>
      <c r="I70" s="2" t="s">
        <v>1001</v>
      </c>
      <c r="J70" s="2" t="s">
        <v>157</v>
      </c>
      <c r="K70" s="2" t="s">
        <v>214</v>
      </c>
      <c r="L70" s="3">
        <v>73.15</v>
      </c>
      <c r="M70" s="3">
        <v>76.81</v>
      </c>
      <c r="N70" s="3">
        <v>209</v>
      </c>
      <c r="O70" s="2" t="s">
        <v>787</v>
      </c>
      <c r="P70" s="2" t="s">
        <v>711</v>
      </c>
      <c r="Q70" s="2" t="s">
        <v>161</v>
      </c>
      <c r="R70" s="2" t="s">
        <v>162</v>
      </c>
      <c r="S70" s="2" t="s">
        <v>1053</v>
      </c>
      <c r="T70" s="2" t="s">
        <v>162</v>
      </c>
      <c r="U70" s="2" t="s">
        <v>891</v>
      </c>
      <c r="V70" s="2" t="s">
        <v>804</v>
      </c>
      <c r="W70" s="2" t="s">
        <v>767</v>
      </c>
      <c r="X70" s="2" t="s">
        <v>1003</v>
      </c>
      <c r="Y70" s="2" t="s">
        <v>1054</v>
      </c>
      <c r="Z70" s="4"/>
      <c r="AA70" s="4">
        <f>=ROUNDDOWN({0},0)</f>
      </c>
      <c r="AB70" s="5"/>
      <c r="AC70" s="2" t="s">
        <v>162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4</v>
      </c>
      <c r="AS70" s="8">
        <v>312.84</v>
      </c>
      <c r="AT70" s="7">
        <v>-1</v>
      </c>
      <c r="AU70" s="7">
        <v>-1</v>
      </c>
      <c r="AV70" s="4" t="s">
        <v>162</v>
      </c>
      <c r="AW70" s="8" t="s">
        <v>162</v>
      </c>
      <c r="AX70" s="4">
        <v>10</v>
      </c>
      <c r="AY70" s="8">
        <v>876.06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/>
      <c r="BK70" s="8"/>
      <c r="BL70" s="2" t="s">
        <v>1055</v>
      </c>
      <c r="BM70" s="7"/>
      <c r="BN70" s="7"/>
      <c r="BO70" s="4"/>
      <c r="BP70" s="8"/>
      <c r="BQ70" s="4"/>
      <c r="BR70" s="8"/>
      <c r="BS70" s="7"/>
      <c r="BT70" s="7"/>
      <c r="BU70" s="2" t="s">
        <v>533</v>
      </c>
      <c r="BV70" s="2" t="s">
        <v>195</v>
      </c>
      <c r="BW70" s="2" t="s">
        <v>162</v>
      </c>
      <c r="BX70" s="2" t="s">
        <v>961</v>
      </c>
      <c r="BY70" s="2" t="s">
        <v>174</v>
      </c>
      <c r="BZ70" s="2" t="s">
        <v>162</v>
      </c>
      <c r="CA70" s="4"/>
      <c r="CB70" s="8"/>
      <c r="CC70" s="4"/>
      <c r="CD70" s="8"/>
      <c r="CE70" s="7"/>
      <c r="CF70" s="7"/>
      <c r="CG70" s="2" t="s">
        <v>172</v>
      </c>
      <c r="CH70" s="2" t="s">
        <v>195</v>
      </c>
      <c r="CI70" s="2" t="s">
        <v>851</v>
      </c>
      <c r="CJ70" s="2" t="s">
        <v>1056</v>
      </c>
      <c r="CK70" s="2" t="s">
        <v>378</v>
      </c>
      <c r="CL70" s="2" t="s">
        <v>162</v>
      </c>
      <c r="CM70" s="4"/>
      <c r="CN70" s="8"/>
      <c r="CO70" s="4">
        <v>1</v>
      </c>
      <c r="CP70" s="8">
        <v>74.73</v>
      </c>
      <c r="CQ70" s="7">
        <v>-1</v>
      </c>
      <c r="CR70" s="7">
        <v>-1</v>
      </c>
      <c r="CS70" s="2" t="s">
        <v>172</v>
      </c>
      <c r="CT70" s="2" t="s">
        <v>195</v>
      </c>
      <c r="CU70" s="2" t="s">
        <v>1006</v>
      </c>
      <c r="CV70" s="2" t="s">
        <v>1057</v>
      </c>
      <c r="CW70" s="2" t="s">
        <v>174</v>
      </c>
      <c r="CX70" s="2" t="s">
        <v>162</v>
      </c>
      <c r="CY70" s="4"/>
      <c r="CZ70" s="8"/>
      <c r="DA70" s="4"/>
      <c r="DB70" s="8"/>
      <c r="DC70" s="7"/>
      <c r="DD70" s="7"/>
      <c r="DE70" s="2" t="s">
        <v>172</v>
      </c>
      <c r="DF70" s="2" t="s">
        <v>195</v>
      </c>
      <c r="DG70" s="2" t="s">
        <v>851</v>
      </c>
      <c r="DH70" s="2" t="s">
        <v>1058</v>
      </c>
      <c r="DI70" s="2" t="s">
        <v>174</v>
      </c>
      <c r="DJ70" s="2" t="s">
        <v>162</v>
      </c>
      <c r="DK70" s="4"/>
      <c r="DL70" s="8"/>
      <c r="DM70" s="4"/>
      <c r="DN70" s="8"/>
      <c r="DO70" s="7"/>
      <c r="DP70" s="7"/>
      <c r="DQ70" s="2" t="s">
        <v>172</v>
      </c>
      <c r="DR70" s="2" t="s">
        <v>195</v>
      </c>
      <c r="DS70" s="2" t="s">
        <v>374</v>
      </c>
      <c r="DT70" s="2" t="s">
        <v>1059</v>
      </c>
      <c r="DU70" s="2" t="s">
        <v>174</v>
      </c>
      <c r="DV70" s="2" t="s">
        <v>162</v>
      </c>
      <c r="DW70" s="4"/>
      <c r="DX70" s="8"/>
      <c r="DY70" s="4"/>
      <c r="DZ70" s="8"/>
      <c r="EA70" s="7"/>
      <c r="EB70" s="7"/>
      <c r="EC70" s="2" t="s">
        <v>172</v>
      </c>
      <c r="ED70" s="2" t="s">
        <v>195</v>
      </c>
      <c r="EE70" s="2" t="s">
        <v>539</v>
      </c>
      <c r="EF70" s="2" t="s">
        <v>299</v>
      </c>
      <c r="EG70" s="2" t="s">
        <v>174</v>
      </c>
      <c r="EH70" s="2" t="s">
        <v>162</v>
      </c>
      <c r="EI70" s="4"/>
      <c r="EJ70" s="8"/>
      <c r="EK70" s="4">
        <v>2</v>
      </c>
      <c r="EL70" s="8">
        <v>161.3</v>
      </c>
      <c r="EM70" s="7">
        <v>-1</v>
      </c>
      <c r="EN70" s="7">
        <v>-1</v>
      </c>
      <c r="EO70" s="2" t="s">
        <v>172</v>
      </c>
      <c r="EP70" s="2" t="s">
        <v>195</v>
      </c>
      <c r="EQ70" s="2" t="s">
        <v>1011</v>
      </c>
      <c r="ER70" s="2" t="s">
        <v>1060</v>
      </c>
      <c r="ES70" s="2" t="s">
        <v>174</v>
      </c>
      <c r="ET70" s="2" t="s">
        <v>162</v>
      </c>
      <c r="EU70" s="4"/>
      <c r="EV70" s="8"/>
      <c r="EW70" s="4"/>
      <c r="EX70" s="8"/>
      <c r="EY70" s="7"/>
      <c r="EZ70" s="7"/>
      <c r="FA70" s="2" t="s">
        <v>193</v>
      </c>
      <c r="FB70" s="2" t="s">
        <v>195</v>
      </c>
      <c r="FC70" s="2" t="s">
        <v>162</v>
      </c>
      <c r="FD70" s="2" t="s">
        <v>162</v>
      </c>
      <c r="FE70" s="2" t="s">
        <v>174</v>
      </c>
      <c r="FF70" s="2" t="s">
        <v>162</v>
      </c>
      <c r="FG70" s="4"/>
      <c r="FH70" s="8"/>
      <c r="FI70" s="4"/>
      <c r="FJ70" s="8"/>
      <c r="FK70" s="7"/>
      <c r="FL70" s="7"/>
      <c r="FM70" s="2" t="s">
        <v>193</v>
      </c>
      <c r="FN70" s="2" t="s">
        <v>195</v>
      </c>
      <c r="FO70" s="2" t="s">
        <v>162</v>
      </c>
      <c r="FP70" s="2" t="s">
        <v>162</v>
      </c>
      <c r="FQ70" s="2" t="s">
        <v>174</v>
      </c>
      <c r="FR70" s="2" t="s">
        <v>162</v>
      </c>
      <c r="FS70" s="4"/>
      <c r="FT70" s="8"/>
      <c r="FU70" s="4">
        <v>1</v>
      </c>
      <c r="FV70" s="8">
        <v>76.81</v>
      </c>
      <c r="FW70" s="7">
        <v>-1</v>
      </c>
      <c r="FX70" s="7">
        <v>-1</v>
      </c>
      <c r="FY70" s="2" t="s">
        <v>172</v>
      </c>
      <c r="FZ70" s="2" t="s">
        <v>195</v>
      </c>
      <c r="GA70" s="2" t="s">
        <v>1026</v>
      </c>
      <c r="GB70" s="2" t="s">
        <v>1061</v>
      </c>
      <c r="GC70" s="2" t="s">
        <v>174</v>
      </c>
      <c r="GD70" s="2" t="s">
        <v>162</v>
      </c>
      <c r="GE70" s="4"/>
      <c r="GF70" s="8"/>
      <c r="GG70" s="4"/>
      <c r="GH70" s="8"/>
      <c r="GI70" s="7"/>
      <c r="GJ70" s="7"/>
      <c r="GK70" s="2" t="s">
        <v>187</v>
      </c>
      <c r="GL70" s="2" t="s">
        <v>195</v>
      </c>
      <c r="GM70" s="2" t="s">
        <v>162</v>
      </c>
      <c r="GN70" s="2" t="s">
        <v>162</v>
      </c>
      <c r="GO70" s="2" t="s">
        <v>174</v>
      </c>
      <c r="GP70" s="2" t="s">
        <v>162</v>
      </c>
      <c r="GQ70" s="4"/>
      <c r="GR70" s="8"/>
      <c r="GS70" s="4"/>
      <c r="GT70" s="8"/>
      <c r="GU70" s="7"/>
      <c r="GV70" s="7"/>
      <c r="GW70" s="2" t="s">
        <v>196</v>
      </c>
      <c r="GX70" s="2" t="s">
        <v>195</v>
      </c>
      <c r="GY70" s="2" t="s">
        <v>162</v>
      </c>
      <c r="GZ70" s="2" t="s">
        <v>162</v>
      </c>
      <c r="HA70" s="2" t="s">
        <v>174</v>
      </c>
      <c r="HB70" s="2" t="s">
        <v>162</v>
      </c>
      <c r="HC70" s="4"/>
      <c r="HD70" s="8"/>
      <c r="HE70" s="4"/>
      <c r="HF70" s="8"/>
      <c r="HG70" s="7"/>
      <c r="HH70" s="7"/>
      <c r="HI70" s="2" t="s">
        <v>172</v>
      </c>
      <c r="HJ70" s="2" t="s">
        <v>195</v>
      </c>
      <c r="HK70" s="2" t="s">
        <v>1015</v>
      </c>
      <c r="HL70" s="2" t="s">
        <v>870</v>
      </c>
      <c r="HM70" s="2" t="s">
        <v>174</v>
      </c>
      <c r="HN70" s="2" t="s">
        <v>162</v>
      </c>
      <c r="HO70" s="4"/>
      <c r="HP70" s="8"/>
      <c r="HQ70" s="4"/>
      <c r="HR70" s="8"/>
      <c r="HS70" s="7"/>
      <c r="HT70" s="7"/>
      <c r="HU70" s="2" t="s">
        <v>187</v>
      </c>
      <c r="HV70" s="2" t="s">
        <v>195</v>
      </c>
      <c r="HW70" s="2" t="s">
        <v>1016</v>
      </c>
      <c r="HX70" s="2" t="s">
        <v>162</v>
      </c>
      <c r="HY70" s="2" t="s">
        <v>174</v>
      </c>
      <c r="HZ70" s="2" t="s">
        <v>162</v>
      </c>
      <c r="IA70" s="4"/>
      <c r="IB70" s="8"/>
      <c r="IC70" s="4"/>
      <c r="ID70" s="8"/>
      <c r="IE70" s="7"/>
      <c r="IF70" s="7"/>
      <c r="IG70" s="2" t="s">
        <v>162</v>
      </c>
      <c r="IH70" s="2" t="s">
        <v>162</v>
      </c>
      <c r="II70" s="2" t="s">
        <v>162</v>
      </c>
      <c r="IJ70" s="2" t="s">
        <v>162</v>
      </c>
      <c r="IK70" s="2" t="s">
        <v>162</v>
      </c>
      <c r="IL70" s="2" t="s">
        <v>162</v>
      </c>
      <c r="IM70" s="4"/>
      <c r="IN70" s="8"/>
      <c r="IO70" s="4"/>
      <c r="IP70" s="8"/>
      <c r="IQ70" s="7"/>
      <c r="IR70" s="7"/>
      <c r="IS70" s="2" t="s">
        <v>187</v>
      </c>
      <c r="IT70" s="2" t="s">
        <v>195</v>
      </c>
      <c r="IU70" s="2" t="s">
        <v>162</v>
      </c>
      <c r="IV70" s="2" t="s">
        <v>162</v>
      </c>
      <c r="IW70" s="2" t="s">
        <v>174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187</v>
      </c>
      <c r="JR70" s="2" t="s">
        <v>195</v>
      </c>
      <c r="JS70" s="2" t="s">
        <v>162</v>
      </c>
      <c r="JT70" s="2" t="s">
        <v>162</v>
      </c>
      <c r="JU70" s="2" t="s">
        <v>174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172</v>
      </c>
      <c r="KP70" s="2" t="s">
        <v>195</v>
      </c>
      <c r="KQ70" s="2" t="s">
        <v>1019</v>
      </c>
      <c r="KR70" s="2" t="s">
        <v>299</v>
      </c>
      <c r="KS70" s="2" t="s">
        <v>174</v>
      </c>
      <c r="KT70" s="2" t="s">
        <v>162</v>
      </c>
      <c r="KU70" s="4"/>
      <c r="KV70" s="8"/>
      <c r="KW70" s="4"/>
      <c r="KX70" s="8"/>
      <c r="KY70" s="7"/>
      <c r="KZ70" s="7"/>
      <c r="LA70" s="2" t="s">
        <v>193</v>
      </c>
      <c r="LB70" s="2" t="s">
        <v>195</v>
      </c>
      <c r="LC70" s="2" t="s">
        <v>162</v>
      </c>
      <c r="LD70" s="2" t="s">
        <v>162</v>
      </c>
      <c r="LE70" s="2" t="s">
        <v>174</v>
      </c>
      <c r="LF70" s="2" t="s">
        <v>162</v>
      </c>
      <c r="LG70" s="4"/>
      <c r="LH70" s="8"/>
      <c r="LI70" s="4"/>
      <c r="LJ70" s="8"/>
      <c r="LK70" s="7"/>
      <c r="LL70" s="7"/>
      <c r="LM70" s="2" t="s">
        <v>187</v>
      </c>
      <c r="LN70" s="2" t="s">
        <v>195</v>
      </c>
      <c r="LO70" s="2" t="s">
        <v>162</v>
      </c>
      <c r="LP70" s="2" t="s">
        <v>162</v>
      </c>
      <c r="LQ70" s="2" t="s">
        <v>174</v>
      </c>
      <c r="LR70" s="2" t="s">
        <v>162</v>
      </c>
      <c r="LS70" s="4"/>
      <c r="LT70" s="8"/>
      <c r="LU70" s="4"/>
      <c r="LV70" s="8"/>
      <c r="LW70" s="7"/>
      <c r="LX70" s="7"/>
      <c r="LY70" s="2" t="s">
        <v>197</v>
      </c>
      <c r="LZ70" s="2" t="s">
        <v>195</v>
      </c>
      <c r="MA70" s="2" t="s">
        <v>162</v>
      </c>
      <c r="MB70" s="2" t="s">
        <v>162</v>
      </c>
      <c r="MC70" s="2" t="s">
        <v>174</v>
      </c>
      <c r="MD70" s="2" t="s">
        <v>162</v>
      </c>
      <c r="ME70" s="4"/>
      <c r="MF70" s="8"/>
      <c r="MG70" s="4"/>
      <c r="MH70" s="8"/>
      <c r="MI70" s="7"/>
      <c r="MJ70" s="7"/>
      <c r="MK70" s="2" t="s">
        <v>172</v>
      </c>
      <c r="ML70" s="2" t="s">
        <v>195</v>
      </c>
      <c r="MM70" s="2" t="s">
        <v>319</v>
      </c>
      <c r="MN70" s="2" t="s">
        <v>162</v>
      </c>
      <c r="MO70" s="2" t="s">
        <v>174</v>
      </c>
      <c r="MP70" s="2" t="s">
        <v>162</v>
      </c>
      <c r="MQ70" s="4"/>
      <c r="MR70" s="8"/>
      <c r="MS70" s="4"/>
      <c r="MT70" s="8"/>
      <c r="MU70" s="7"/>
      <c r="MV70" s="7"/>
      <c r="MW70" s="2" t="s">
        <v>187</v>
      </c>
      <c r="MX70" s="2" t="s">
        <v>195</v>
      </c>
      <c r="MY70" s="2" t="s">
        <v>162</v>
      </c>
      <c r="MZ70" s="2" t="s">
        <v>162</v>
      </c>
      <c r="NA70" s="2" t="s">
        <v>174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187</v>
      </c>
      <c r="NV70" s="2" t="s">
        <v>195</v>
      </c>
      <c r="NW70" s="2" t="s">
        <v>162</v>
      </c>
      <c r="NX70" s="2" t="s">
        <v>162</v>
      </c>
      <c r="NY70" s="2" t="s">
        <v>174</v>
      </c>
      <c r="NZ70" s="2" t="s">
        <v>162</v>
      </c>
      <c r="OA70" s="4"/>
      <c r="OB70" s="8"/>
      <c r="OC70" s="4"/>
      <c r="OD70" s="8"/>
      <c r="OE70" s="7"/>
      <c r="OF70" s="7"/>
      <c r="OG70" s="2" t="s">
        <v>172</v>
      </c>
      <c r="OH70" s="2" t="s">
        <v>195</v>
      </c>
      <c r="OI70" s="2" t="s">
        <v>877</v>
      </c>
      <c r="OJ70" s="2" t="s">
        <v>936</v>
      </c>
      <c r="OK70" s="2" t="s">
        <v>174</v>
      </c>
      <c r="OL70" s="2" t="s">
        <v>162</v>
      </c>
      <c r="OM70" s="4"/>
      <c r="ON70" s="8"/>
      <c r="OO70" s="4"/>
      <c r="OP70" s="8"/>
      <c r="OQ70" s="7"/>
      <c r="OR70" s="7"/>
      <c r="OS70" s="2" t="s">
        <v>193</v>
      </c>
      <c r="OT70" s="2" t="s">
        <v>195</v>
      </c>
      <c r="OU70" s="2" t="s">
        <v>162</v>
      </c>
      <c r="OV70" s="2" t="s">
        <v>162</v>
      </c>
      <c r="OW70" s="2" t="s">
        <v>174</v>
      </c>
      <c r="OX70" s="2" t="s">
        <v>162</v>
      </c>
      <c r="OY70" s="4"/>
      <c r="OZ70" s="8"/>
      <c r="PA70" s="4"/>
      <c r="PB70" s="8"/>
      <c r="PC70" s="7"/>
      <c r="PD70" s="7"/>
      <c r="PE70" s="2" t="s">
        <v>187</v>
      </c>
      <c r="PF70" s="2" t="s">
        <v>195</v>
      </c>
      <c r="PG70" s="2" t="s">
        <v>162</v>
      </c>
      <c r="PH70" s="2" t="s">
        <v>162</v>
      </c>
      <c r="PI70" s="2" t="s">
        <v>174</v>
      </c>
      <c r="PJ70" s="2" t="s">
        <v>162</v>
      </c>
      <c r="PK70" s="4"/>
      <c r="PL70" s="8"/>
      <c r="PM70" s="4"/>
      <c r="PN70" s="8"/>
      <c r="PO70" s="7"/>
      <c r="PP70" s="7"/>
      <c r="PQ70" s="2" t="s">
        <v>196</v>
      </c>
      <c r="PR70" s="2" t="s">
        <v>195</v>
      </c>
      <c r="PS70" s="2" t="s">
        <v>162</v>
      </c>
      <c r="PT70" s="2" t="s">
        <v>162</v>
      </c>
      <c r="PU70" s="2" t="s">
        <v>174</v>
      </c>
      <c r="PV70" s="2" t="s">
        <v>162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1062</v>
      </c>
      <c r="B71" s="2" t="s">
        <v>151</v>
      </c>
      <c r="C71" s="2" t="s">
        <v>999</v>
      </c>
      <c r="D71" s="2" t="s">
        <v>885</v>
      </c>
      <c r="E71" s="2" t="s">
        <v>886</v>
      </c>
      <c r="F71" s="2" t="s">
        <v>1000</v>
      </c>
      <c r="G71" s="2" t="s">
        <v>1000</v>
      </c>
      <c r="H71" s="2" t="s">
        <v>162</v>
      </c>
      <c r="I71" s="2" t="s">
        <v>1001</v>
      </c>
      <c r="J71" s="2" t="s">
        <v>202</v>
      </c>
      <c r="K71" s="2" t="s">
        <v>214</v>
      </c>
      <c r="L71" s="3">
        <v>90.65</v>
      </c>
      <c r="M71" s="3">
        <v>95.18</v>
      </c>
      <c r="N71" s="3">
        <v>259</v>
      </c>
      <c r="O71" s="2" t="s">
        <v>710</v>
      </c>
      <c r="P71" s="2" t="s">
        <v>711</v>
      </c>
      <c r="Q71" s="2" t="s">
        <v>161</v>
      </c>
      <c r="R71" s="2" t="s">
        <v>162</v>
      </c>
      <c r="S71" s="2" t="s">
        <v>1053</v>
      </c>
      <c r="T71" s="2" t="s">
        <v>162</v>
      </c>
      <c r="U71" s="2" t="s">
        <v>891</v>
      </c>
      <c r="V71" s="2" t="s">
        <v>804</v>
      </c>
      <c r="W71" s="2" t="s">
        <v>767</v>
      </c>
      <c r="X71" s="2" t="s">
        <v>1003</v>
      </c>
      <c r="Y71" s="2" t="s">
        <v>1054</v>
      </c>
      <c r="Z71" s="4"/>
      <c r="AA71" s="4">
        <f>=ROUNDDOWN({0},0)</f>
      </c>
      <c r="AB71" s="5"/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6</v>
      </c>
      <c r="AS71" s="8">
        <v>563.22</v>
      </c>
      <c r="AT71" s="7">
        <v>-1</v>
      </c>
      <c r="AU71" s="7">
        <v>-1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/>
      <c r="BK71" s="8"/>
      <c r="BL71" s="2" t="s">
        <v>838</v>
      </c>
      <c r="BM71" s="7"/>
      <c r="BN71" s="7"/>
      <c r="BO71" s="4"/>
      <c r="BP71" s="8"/>
      <c r="BQ71" s="4"/>
      <c r="BR71" s="8"/>
      <c r="BS71" s="7"/>
      <c r="BT71" s="7"/>
      <c r="BU71" s="2" t="s">
        <v>533</v>
      </c>
      <c r="BV71" s="2" t="s">
        <v>195</v>
      </c>
      <c r="BW71" s="2" t="s">
        <v>162</v>
      </c>
      <c r="BX71" s="2" t="s">
        <v>948</v>
      </c>
      <c r="BY71" s="2" t="s">
        <v>174</v>
      </c>
      <c r="BZ71" s="2" t="s">
        <v>162</v>
      </c>
      <c r="CA71" s="4"/>
      <c r="CB71" s="8"/>
      <c r="CC71" s="4"/>
      <c r="CD71" s="8"/>
      <c r="CE71" s="7"/>
      <c r="CF71" s="7"/>
      <c r="CG71" s="2" t="s">
        <v>172</v>
      </c>
      <c r="CH71" s="2" t="s">
        <v>195</v>
      </c>
      <c r="CI71" s="2" t="s">
        <v>851</v>
      </c>
      <c r="CJ71" s="2" t="s">
        <v>1020</v>
      </c>
      <c r="CK71" s="2" t="s">
        <v>378</v>
      </c>
      <c r="CL71" s="2" t="s">
        <v>162</v>
      </c>
      <c r="CM71" s="4"/>
      <c r="CN71" s="8"/>
      <c r="CO71" s="4">
        <v>2</v>
      </c>
      <c r="CP71" s="8">
        <v>186.82</v>
      </c>
      <c r="CQ71" s="7">
        <v>-1</v>
      </c>
      <c r="CR71" s="7">
        <v>-1</v>
      </c>
      <c r="CS71" s="2" t="s">
        <v>172</v>
      </c>
      <c r="CT71" s="2" t="s">
        <v>195</v>
      </c>
      <c r="CU71" s="2" t="s">
        <v>1006</v>
      </c>
      <c r="CV71" s="2" t="s">
        <v>1063</v>
      </c>
      <c r="CW71" s="2" t="s">
        <v>174</v>
      </c>
      <c r="CX71" s="2" t="s">
        <v>162</v>
      </c>
      <c r="CY71" s="4"/>
      <c r="CZ71" s="8"/>
      <c r="DA71" s="4">
        <v>3</v>
      </c>
      <c r="DB71" s="8">
        <v>285.54</v>
      </c>
      <c r="DC71" s="7">
        <v>-1</v>
      </c>
      <c r="DD71" s="7">
        <v>-1</v>
      </c>
      <c r="DE71" s="2" t="s">
        <v>172</v>
      </c>
      <c r="DF71" s="2" t="s">
        <v>195</v>
      </c>
      <c r="DG71" s="2" t="s">
        <v>851</v>
      </c>
      <c r="DH71" s="2" t="s">
        <v>1064</v>
      </c>
      <c r="DI71" s="2" t="s">
        <v>174</v>
      </c>
      <c r="DJ71" s="2" t="s">
        <v>162</v>
      </c>
      <c r="DK71" s="4"/>
      <c r="DL71" s="8"/>
      <c r="DM71" s="4"/>
      <c r="DN71" s="8"/>
      <c r="DO71" s="7"/>
      <c r="DP71" s="7"/>
      <c r="DQ71" s="2" t="s">
        <v>172</v>
      </c>
      <c r="DR71" s="2" t="s">
        <v>195</v>
      </c>
      <c r="DS71" s="2" t="s">
        <v>374</v>
      </c>
      <c r="DT71" s="2" t="s">
        <v>780</v>
      </c>
      <c r="DU71" s="2" t="s">
        <v>174</v>
      </c>
      <c r="DV71" s="2" t="s">
        <v>162</v>
      </c>
      <c r="DW71" s="4"/>
      <c r="DX71" s="8"/>
      <c r="DY71" s="4"/>
      <c r="DZ71" s="8"/>
      <c r="EA71" s="7"/>
      <c r="EB71" s="7"/>
      <c r="EC71" s="2" t="s">
        <v>172</v>
      </c>
      <c r="ED71" s="2" t="s">
        <v>195</v>
      </c>
      <c r="EE71" s="2" t="s">
        <v>539</v>
      </c>
      <c r="EF71" s="2" t="s">
        <v>1065</v>
      </c>
      <c r="EG71" s="2" t="s">
        <v>174</v>
      </c>
      <c r="EH71" s="2" t="s">
        <v>162</v>
      </c>
      <c r="EI71" s="4"/>
      <c r="EJ71" s="8"/>
      <c r="EK71" s="4"/>
      <c r="EL71" s="8"/>
      <c r="EM71" s="7"/>
      <c r="EN71" s="7"/>
      <c r="EO71" s="2" t="s">
        <v>172</v>
      </c>
      <c r="EP71" s="2" t="s">
        <v>195</v>
      </c>
      <c r="EQ71" s="2" t="s">
        <v>1011</v>
      </c>
      <c r="ER71" s="2" t="s">
        <v>1025</v>
      </c>
      <c r="ES71" s="2" t="s">
        <v>174</v>
      </c>
      <c r="ET71" s="2" t="s">
        <v>162</v>
      </c>
      <c r="EU71" s="4"/>
      <c r="EV71" s="8"/>
      <c r="EW71" s="4"/>
      <c r="EX71" s="8"/>
      <c r="EY71" s="7"/>
      <c r="EZ71" s="7"/>
      <c r="FA71" s="2" t="s">
        <v>193</v>
      </c>
      <c r="FB71" s="2" t="s">
        <v>195</v>
      </c>
      <c r="FC71" s="2" t="s">
        <v>162</v>
      </c>
      <c r="FD71" s="2" t="s">
        <v>162</v>
      </c>
      <c r="FE71" s="2" t="s">
        <v>174</v>
      </c>
      <c r="FF71" s="2" t="s">
        <v>162</v>
      </c>
      <c r="FG71" s="4"/>
      <c r="FH71" s="8"/>
      <c r="FI71" s="4"/>
      <c r="FJ71" s="8"/>
      <c r="FK71" s="7"/>
      <c r="FL71" s="7"/>
      <c r="FM71" s="2" t="s">
        <v>193</v>
      </c>
      <c r="FN71" s="2" t="s">
        <v>195</v>
      </c>
      <c r="FO71" s="2" t="s">
        <v>162</v>
      </c>
      <c r="FP71" s="2" t="s">
        <v>162</v>
      </c>
      <c r="FQ71" s="2" t="s">
        <v>174</v>
      </c>
      <c r="FR71" s="2" t="s">
        <v>162</v>
      </c>
      <c r="FS71" s="4"/>
      <c r="FT71" s="8"/>
      <c r="FU71" s="4">
        <v>1</v>
      </c>
      <c r="FV71" s="8">
        <v>90.86</v>
      </c>
      <c r="FW71" s="7">
        <v>-1</v>
      </c>
      <c r="FX71" s="7">
        <v>-1</v>
      </c>
      <c r="FY71" s="2" t="s">
        <v>172</v>
      </c>
      <c r="FZ71" s="2" t="s">
        <v>195</v>
      </c>
      <c r="GA71" s="2" t="s">
        <v>920</v>
      </c>
      <c r="GB71" s="2" t="s">
        <v>1066</v>
      </c>
      <c r="GC71" s="2" t="s">
        <v>174</v>
      </c>
      <c r="GD71" s="2" t="s">
        <v>162</v>
      </c>
      <c r="GE71" s="4"/>
      <c r="GF71" s="8"/>
      <c r="GG71" s="4"/>
      <c r="GH71" s="8"/>
      <c r="GI71" s="7"/>
      <c r="GJ71" s="7"/>
      <c r="GK71" s="2" t="s">
        <v>187</v>
      </c>
      <c r="GL71" s="2" t="s">
        <v>195</v>
      </c>
      <c r="GM71" s="2" t="s">
        <v>162</v>
      </c>
      <c r="GN71" s="2" t="s">
        <v>162</v>
      </c>
      <c r="GO71" s="2" t="s">
        <v>174</v>
      </c>
      <c r="GP71" s="2" t="s">
        <v>162</v>
      </c>
      <c r="GQ71" s="4"/>
      <c r="GR71" s="8"/>
      <c r="GS71" s="4"/>
      <c r="GT71" s="8"/>
      <c r="GU71" s="7"/>
      <c r="GV71" s="7"/>
      <c r="GW71" s="2" t="s">
        <v>196</v>
      </c>
      <c r="GX71" s="2" t="s">
        <v>195</v>
      </c>
      <c r="GY71" s="2" t="s">
        <v>162</v>
      </c>
      <c r="GZ71" s="2" t="s">
        <v>162</v>
      </c>
      <c r="HA71" s="2" t="s">
        <v>174</v>
      </c>
      <c r="HB71" s="2" t="s">
        <v>162</v>
      </c>
      <c r="HC71" s="4"/>
      <c r="HD71" s="8"/>
      <c r="HE71" s="4"/>
      <c r="HF71" s="8"/>
      <c r="HG71" s="7"/>
      <c r="HH71" s="7"/>
      <c r="HI71" s="2" t="s">
        <v>172</v>
      </c>
      <c r="HJ71" s="2" t="s">
        <v>195</v>
      </c>
      <c r="HK71" s="2" t="s">
        <v>1015</v>
      </c>
      <c r="HL71" s="2" t="s">
        <v>1067</v>
      </c>
      <c r="HM71" s="2" t="s">
        <v>174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195</v>
      </c>
      <c r="HW71" s="2" t="s">
        <v>1016</v>
      </c>
      <c r="HX71" s="2" t="s">
        <v>1068</v>
      </c>
      <c r="HY71" s="2" t="s">
        <v>174</v>
      </c>
      <c r="HZ71" s="2" t="s">
        <v>162</v>
      </c>
      <c r="IA71" s="4"/>
      <c r="IB71" s="8"/>
      <c r="IC71" s="4"/>
      <c r="ID71" s="8"/>
      <c r="IE71" s="7"/>
      <c r="IF71" s="7"/>
      <c r="IG71" s="2" t="s">
        <v>162</v>
      </c>
      <c r="IH71" s="2" t="s">
        <v>162</v>
      </c>
      <c r="II71" s="2" t="s">
        <v>162</v>
      </c>
      <c r="IJ71" s="2" t="s">
        <v>162</v>
      </c>
      <c r="IK71" s="2" t="s">
        <v>162</v>
      </c>
      <c r="IL71" s="2" t="s">
        <v>162</v>
      </c>
      <c r="IM71" s="4"/>
      <c r="IN71" s="8"/>
      <c r="IO71" s="4"/>
      <c r="IP71" s="8"/>
      <c r="IQ71" s="7"/>
      <c r="IR71" s="7"/>
      <c r="IS71" s="2" t="s">
        <v>187</v>
      </c>
      <c r="IT71" s="2" t="s">
        <v>195</v>
      </c>
      <c r="IU71" s="2" t="s">
        <v>162</v>
      </c>
      <c r="IV71" s="2" t="s">
        <v>162</v>
      </c>
      <c r="IW71" s="2" t="s">
        <v>174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187</v>
      </c>
      <c r="JR71" s="2" t="s">
        <v>195</v>
      </c>
      <c r="JS71" s="2" t="s">
        <v>162</v>
      </c>
      <c r="JT71" s="2" t="s">
        <v>162</v>
      </c>
      <c r="JU71" s="2" t="s">
        <v>174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172</v>
      </c>
      <c r="KP71" s="2" t="s">
        <v>195</v>
      </c>
      <c r="KQ71" s="2" t="s">
        <v>1019</v>
      </c>
      <c r="KR71" s="2" t="s">
        <v>1069</v>
      </c>
      <c r="KS71" s="2" t="s">
        <v>174</v>
      </c>
      <c r="KT71" s="2" t="s">
        <v>162</v>
      </c>
      <c r="KU71" s="4"/>
      <c r="KV71" s="8"/>
      <c r="KW71" s="4"/>
      <c r="KX71" s="8"/>
      <c r="KY71" s="7"/>
      <c r="KZ71" s="7"/>
      <c r="LA71" s="2" t="s">
        <v>193</v>
      </c>
      <c r="LB71" s="2" t="s">
        <v>195</v>
      </c>
      <c r="LC71" s="2" t="s">
        <v>162</v>
      </c>
      <c r="LD71" s="2" t="s">
        <v>162</v>
      </c>
      <c r="LE71" s="2" t="s">
        <v>174</v>
      </c>
      <c r="LF71" s="2" t="s">
        <v>162</v>
      </c>
      <c r="LG71" s="4"/>
      <c r="LH71" s="8"/>
      <c r="LI71" s="4"/>
      <c r="LJ71" s="8"/>
      <c r="LK71" s="7"/>
      <c r="LL71" s="7"/>
      <c r="LM71" s="2" t="s">
        <v>187</v>
      </c>
      <c r="LN71" s="2" t="s">
        <v>195</v>
      </c>
      <c r="LO71" s="2" t="s">
        <v>162</v>
      </c>
      <c r="LP71" s="2" t="s">
        <v>162</v>
      </c>
      <c r="LQ71" s="2" t="s">
        <v>174</v>
      </c>
      <c r="LR71" s="2" t="s">
        <v>162</v>
      </c>
      <c r="LS71" s="4"/>
      <c r="LT71" s="8"/>
      <c r="LU71" s="4"/>
      <c r="LV71" s="8"/>
      <c r="LW71" s="7"/>
      <c r="LX71" s="7"/>
      <c r="LY71" s="2" t="s">
        <v>197</v>
      </c>
      <c r="LZ71" s="2" t="s">
        <v>195</v>
      </c>
      <c r="MA71" s="2" t="s">
        <v>162</v>
      </c>
      <c r="MB71" s="2" t="s">
        <v>162</v>
      </c>
      <c r="MC71" s="2" t="s">
        <v>174</v>
      </c>
      <c r="MD71" s="2" t="s">
        <v>162</v>
      </c>
      <c r="ME71" s="4"/>
      <c r="MF71" s="8"/>
      <c r="MG71" s="4"/>
      <c r="MH71" s="8"/>
      <c r="MI71" s="7"/>
      <c r="MJ71" s="7"/>
      <c r="MK71" s="2" t="s">
        <v>172</v>
      </c>
      <c r="ML71" s="2" t="s">
        <v>195</v>
      </c>
      <c r="MM71" s="2" t="s">
        <v>319</v>
      </c>
      <c r="MN71" s="2" t="s">
        <v>1070</v>
      </c>
      <c r="MO71" s="2" t="s">
        <v>174</v>
      </c>
      <c r="MP71" s="2" t="s">
        <v>162</v>
      </c>
      <c r="MQ71" s="4"/>
      <c r="MR71" s="8"/>
      <c r="MS71" s="4"/>
      <c r="MT71" s="8"/>
      <c r="MU71" s="7"/>
      <c r="MV71" s="7"/>
      <c r="MW71" s="2" t="s">
        <v>187</v>
      </c>
      <c r="MX71" s="2" t="s">
        <v>195</v>
      </c>
      <c r="MY71" s="2" t="s">
        <v>162</v>
      </c>
      <c r="MZ71" s="2" t="s">
        <v>162</v>
      </c>
      <c r="NA71" s="2" t="s">
        <v>174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187</v>
      </c>
      <c r="NV71" s="2" t="s">
        <v>195</v>
      </c>
      <c r="NW71" s="2" t="s">
        <v>162</v>
      </c>
      <c r="NX71" s="2" t="s">
        <v>162</v>
      </c>
      <c r="NY71" s="2" t="s">
        <v>174</v>
      </c>
      <c r="NZ71" s="2" t="s">
        <v>162</v>
      </c>
      <c r="OA71" s="4"/>
      <c r="OB71" s="8"/>
      <c r="OC71" s="4"/>
      <c r="OD71" s="8"/>
      <c r="OE71" s="7"/>
      <c r="OF71" s="7"/>
      <c r="OG71" s="2" t="s">
        <v>172</v>
      </c>
      <c r="OH71" s="2" t="s">
        <v>195</v>
      </c>
      <c r="OI71" s="2" t="s">
        <v>920</v>
      </c>
      <c r="OJ71" s="2" t="s">
        <v>1071</v>
      </c>
      <c r="OK71" s="2" t="s">
        <v>174</v>
      </c>
      <c r="OL71" s="2" t="s">
        <v>162</v>
      </c>
      <c r="OM71" s="4"/>
      <c r="ON71" s="8"/>
      <c r="OO71" s="4"/>
      <c r="OP71" s="8"/>
      <c r="OQ71" s="7"/>
      <c r="OR71" s="7"/>
      <c r="OS71" s="2" t="s">
        <v>193</v>
      </c>
      <c r="OT71" s="2" t="s">
        <v>195</v>
      </c>
      <c r="OU71" s="2" t="s">
        <v>162</v>
      </c>
      <c r="OV71" s="2" t="s">
        <v>162</v>
      </c>
      <c r="OW71" s="2" t="s">
        <v>174</v>
      </c>
      <c r="OX71" s="2" t="s">
        <v>162</v>
      </c>
      <c r="OY71" s="4"/>
      <c r="OZ71" s="8"/>
      <c r="PA71" s="4"/>
      <c r="PB71" s="8"/>
      <c r="PC71" s="7"/>
      <c r="PD71" s="7"/>
      <c r="PE71" s="2" t="s">
        <v>187</v>
      </c>
      <c r="PF71" s="2" t="s">
        <v>195</v>
      </c>
      <c r="PG71" s="2" t="s">
        <v>162</v>
      </c>
      <c r="PH71" s="2" t="s">
        <v>162</v>
      </c>
      <c r="PI71" s="2" t="s">
        <v>174</v>
      </c>
      <c r="PJ71" s="2" t="s">
        <v>162</v>
      </c>
      <c r="PK71" s="4"/>
      <c r="PL71" s="8"/>
      <c r="PM71" s="4"/>
      <c r="PN71" s="8"/>
      <c r="PO71" s="7"/>
      <c r="PP71" s="7"/>
      <c r="PQ71" s="2" t="s">
        <v>196</v>
      </c>
      <c r="PR71" s="2" t="s">
        <v>195</v>
      </c>
      <c r="PS71" s="2" t="s">
        <v>162</v>
      </c>
      <c r="PT71" s="2" t="s">
        <v>162</v>
      </c>
      <c r="PU71" s="2" t="s">
        <v>174</v>
      </c>
      <c r="PV71" s="2" t="s">
        <v>162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1072</v>
      </c>
      <c r="B72" s="2" t="s">
        <v>151</v>
      </c>
      <c r="C72" s="2" t="s">
        <v>999</v>
      </c>
      <c r="D72" s="2" t="s">
        <v>885</v>
      </c>
      <c r="E72" s="2" t="s">
        <v>886</v>
      </c>
      <c r="F72" s="2" t="s">
        <v>1000</v>
      </c>
      <c r="G72" s="2" t="s">
        <v>1000</v>
      </c>
      <c r="H72" s="2" t="s">
        <v>162</v>
      </c>
      <c r="I72" s="2" t="s">
        <v>1001</v>
      </c>
      <c r="J72" s="2" t="s">
        <v>157</v>
      </c>
      <c r="K72" s="2" t="s">
        <v>1073</v>
      </c>
      <c r="L72" s="3">
        <v>73.15</v>
      </c>
      <c r="M72" s="3">
        <v>76.81</v>
      </c>
      <c r="N72" s="3">
        <v>209</v>
      </c>
      <c r="O72" s="2" t="s">
        <v>725</v>
      </c>
      <c r="P72" s="2" t="s">
        <v>711</v>
      </c>
      <c r="Q72" s="2" t="s">
        <v>161</v>
      </c>
      <c r="R72" s="2" t="s">
        <v>162</v>
      </c>
      <c r="S72" s="2" t="s">
        <v>1074</v>
      </c>
      <c r="T72" s="2" t="s">
        <v>162</v>
      </c>
      <c r="U72" s="2" t="s">
        <v>891</v>
      </c>
      <c r="V72" s="2" t="s">
        <v>804</v>
      </c>
      <c r="W72" s="2" t="s">
        <v>767</v>
      </c>
      <c r="X72" s="2" t="s">
        <v>1003</v>
      </c>
      <c r="Y72" s="2" t="s">
        <v>365</v>
      </c>
      <c r="Z72" s="4">
        <v>69</v>
      </c>
      <c r="AA72" s="4">
        <f>=ROUNDDOWN(34.5,0)</f>
      </c>
      <c r="AB72" s="5">
        <v>2</v>
      </c>
      <c r="AC72" s="2" t="s">
        <v>162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1</v>
      </c>
      <c r="AS72" s="8">
        <v>102.41</v>
      </c>
      <c r="AT72" s="7">
        <v>-1</v>
      </c>
      <c r="AU72" s="7">
        <v>-1</v>
      </c>
      <c r="AV72" s="4" t="s">
        <v>162</v>
      </c>
      <c r="AW72" s="8" t="s">
        <v>162</v>
      </c>
      <c r="AX72" s="4">
        <v>3</v>
      </c>
      <c r="AY72" s="8">
        <v>292.77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533</v>
      </c>
      <c r="BV72" s="2" t="s">
        <v>195</v>
      </c>
      <c r="BW72" s="2" t="s">
        <v>162</v>
      </c>
      <c r="BX72" s="2" t="s">
        <v>1075</v>
      </c>
      <c r="BY72" s="2" t="s">
        <v>174</v>
      </c>
      <c r="BZ72" s="2" t="s">
        <v>162</v>
      </c>
      <c r="CA72" s="4"/>
      <c r="CB72" s="8"/>
      <c r="CC72" s="4"/>
      <c r="CD72" s="8"/>
      <c r="CE72" s="7"/>
      <c r="CF72" s="7"/>
      <c r="CG72" s="2" t="s">
        <v>172</v>
      </c>
      <c r="CH72" s="2" t="s">
        <v>159</v>
      </c>
      <c r="CI72" s="2" t="s">
        <v>851</v>
      </c>
      <c r="CJ72" s="2" t="s">
        <v>1076</v>
      </c>
      <c r="CK72" s="2" t="s">
        <v>174</v>
      </c>
      <c r="CL72" s="2" t="s">
        <v>162</v>
      </c>
      <c r="CM72" s="4"/>
      <c r="CN72" s="8"/>
      <c r="CO72" s="4"/>
      <c r="CP72" s="8"/>
      <c r="CQ72" s="7"/>
      <c r="CR72" s="7"/>
      <c r="CS72" s="2" t="s">
        <v>172</v>
      </c>
      <c r="CT72" s="2" t="s">
        <v>159</v>
      </c>
      <c r="CU72" s="2" t="s">
        <v>851</v>
      </c>
      <c r="CV72" s="2" t="s">
        <v>1077</v>
      </c>
      <c r="CW72" s="2" t="s">
        <v>174</v>
      </c>
      <c r="CX72" s="2" t="s">
        <v>162</v>
      </c>
      <c r="CY72" s="4"/>
      <c r="CZ72" s="8"/>
      <c r="DA72" s="4">
        <v>1</v>
      </c>
      <c r="DB72" s="8">
        <v>102.41</v>
      </c>
      <c r="DC72" s="7">
        <v>-1</v>
      </c>
      <c r="DD72" s="7">
        <v>-1</v>
      </c>
      <c r="DE72" s="2" t="s">
        <v>172</v>
      </c>
      <c r="DF72" s="2" t="s">
        <v>159</v>
      </c>
      <c r="DG72" s="2" t="s">
        <v>851</v>
      </c>
      <c r="DH72" s="2" t="s">
        <v>1078</v>
      </c>
      <c r="DI72" s="2" t="s">
        <v>174</v>
      </c>
      <c r="DJ72" s="2" t="s">
        <v>162</v>
      </c>
      <c r="DK72" s="4"/>
      <c r="DL72" s="8"/>
      <c r="DM72" s="4"/>
      <c r="DN72" s="8"/>
      <c r="DO72" s="7"/>
      <c r="DP72" s="7"/>
      <c r="DQ72" s="2" t="s">
        <v>172</v>
      </c>
      <c r="DR72" s="2" t="s">
        <v>159</v>
      </c>
      <c r="DS72" s="2" t="s">
        <v>374</v>
      </c>
      <c r="DT72" s="2" t="s">
        <v>936</v>
      </c>
      <c r="DU72" s="2" t="s">
        <v>174</v>
      </c>
      <c r="DV72" s="2" t="s">
        <v>162</v>
      </c>
      <c r="DW72" s="4"/>
      <c r="DX72" s="8"/>
      <c r="DY72" s="4"/>
      <c r="DZ72" s="8"/>
      <c r="EA72" s="7"/>
      <c r="EB72" s="7"/>
      <c r="EC72" s="2" t="s">
        <v>172</v>
      </c>
      <c r="ED72" s="2" t="s">
        <v>159</v>
      </c>
      <c r="EE72" s="2" t="s">
        <v>1079</v>
      </c>
      <c r="EF72" s="2" t="s">
        <v>1080</v>
      </c>
      <c r="EG72" s="2" t="s">
        <v>174</v>
      </c>
      <c r="EH72" s="2" t="s">
        <v>162</v>
      </c>
      <c r="EI72" s="4"/>
      <c r="EJ72" s="8"/>
      <c r="EK72" s="4"/>
      <c r="EL72" s="8"/>
      <c r="EM72" s="7"/>
      <c r="EN72" s="7"/>
      <c r="EO72" s="2" t="s">
        <v>172</v>
      </c>
      <c r="EP72" s="2" t="s">
        <v>159</v>
      </c>
      <c r="EQ72" s="2" t="s">
        <v>1011</v>
      </c>
      <c r="ER72" s="2" t="s">
        <v>901</v>
      </c>
      <c r="ES72" s="2" t="s">
        <v>174</v>
      </c>
      <c r="ET72" s="2" t="s">
        <v>162</v>
      </c>
      <c r="EU72" s="4"/>
      <c r="EV72" s="8"/>
      <c r="EW72" s="4"/>
      <c r="EX72" s="8"/>
      <c r="EY72" s="7"/>
      <c r="EZ72" s="7"/>
      <c r="FA72" s="2" t="s">
        <v>193</v>
      </c>
      <c r="FB72" s="2" t="s">
        <v>159</v>
      </c>
      <c r="FC72" s="2" t="s">
        <v>162</v>
      </c>
      <c r="FD72" s="2" t="s">
        <v>162</v>
      </c>
      <c r="FE72" s="2" t="s">
        <v>174</v>
      </c>
      <c r="FF72" s="2" t="s">
        <v>378</v>
      </c>
      <c r="FG72" s="4"/>
      <c r="FH72" s="8"/>
      <c r="FI72" s="4"/>
      <c r="FJ72" s="8"/>
      <c r="FK72" s="7"/>
      <c r="FL72" s="7"/>
      <c r="FM72" s="2" t="s">
        <v>193</v>
      </c>
      <c r="FN72" s="2" t="s">
        <v>159</v>
      </c>
      <c r="FO72" s="2" t="s">
        <v>162</v>
      </c>
      <c r="FP72" s="2" t="s">
        <v>162</v>
      </c>
      <c r="FQ72" s="2" t="s">
        <v>174</v>
      </c>
      <c r="FR72" s="2" t="s">
        <v>162</v>
      </c>
      <c r="FS72" s="4"/>
      <c r="FT72" s="8"/>
      <c r="FU72" s="4"/>
      <c r="FV72" s="8"/>
      <c r="FW72" s="7"/>
      <c r="FX72" s="7"/>
      <c r="FY72" s="2" t="s">
        <v>172</v>
      </c>
      <c r="FZ72" s="2" t="s">
        <v>159</v>
      </c>
      <c r="GA72" s="2" t="s">
        <v>1026</v>
      </c>
      <c r="GB72" s="2" t="s">
        <v>1081</v>
      </c>
      <c r="GC72" s="2" t="s">
        <v>174</v>
      </c>
      <c r="GD72" s="2" t="s">
        <v>162</v>
      </c>
      <c r="GE72" s="4"/>
      <c r="GF72" s="8"/>
      <c r="GG72" s="4"/>
      <c r="GH72" s="8"/>
      <c r="GI72" s="7"/>
      <c r="GJ72" s="7"/>
      <c r="GK72" s="2" t="s">
        <v>187</v>
      </c>
      <c r="GL72" s="2" t="s">
        <v>159</v>
      </c>
      <c r="GM72" s="2" t="s">
        <v>162</v>
      </c>
      <c r="GN72" s="2" t="s">
        <v>162</v>
      </c>
      <c r="GO72" s="2" t="s">
        <v>174</v>
      </c>
      <c r="GP72" s="2" t="s">
        <v>162</v>
      </c>
      <c r="GQ72" s="4"/>
      <c r="GR72" s="8"/>
      <c r="GS72" s="4"/>
      <c r="GT72" s="8"/>
      <c r="GU72" s="7"/>
      <c r="GV72" s="7"/>
      <c r="GW72" s="2" t="s">
        <v>196</v>
      </c>
      <c r="GX72" s="2" t="s">
        <v>159</v>
      </c>
      <c r="GY72" s="2" t="s">
        <v>162</v>
      </c>
      <c r="GZ72" s="2" t="s">
        <v>162</v>
      </c>
      <c r="HA72" s="2" t="s">
        <v>174</v>
      </c>
      <c r="HB72" s="2" t="s">
        <v>162</v>
      </c>
      <c r="HC72" s="4"/>
      <c r="HD72" s="8"/>
      <c r="HE72" s="4"/>
      <c r="HF72" s="8"/>
      <c r="HG72" s="7"/>
      <c r="HH72" s="7"/>
      <c r="HI72" s="2" t="s">
        <v>172</v>
      </c>
      <c r="HJ72" s="2" t="s">
        <v>159</v>
      </c>
      <c r="HK72" s="2" t="s">
        <v>1015</v>
      </c>
      <c r="HL72" s="2" t="s">
        <v>1082</v>
      </c>
      <c r="HM72" s="2" t="s">
        <v>174</v>
      </c>
      <c r="HN72" s="2" t="s">
        <v>162</v>
      </c>
      <c r="HO72" s="4"/>
      <c r="HP72" s="8"/>
      <c r="HQ72" s="4"/>
      <c r="HR72" s="8"/>
      <c r="HS72" s="7"/>
      <c r="HT72" s="7"/>
      <c r="HU72" s="2" t="s">
        <v>172</v>
      </c>
      <c r="HV72" s="2" t="s">
        <v>159</v>
      </c>
      <c r="HW72" s="2" t="s">
        <v>1016</v>
      </c>
      <c r="HX72" s="2" t="s">
        <v>897</v>
      </c>
      <c r="HY72" s="2" t="s">
        <v>174</v>
      </c>
      <c r="HZ72" s="2" t="s">
        <v>162</v>
      </c>
      <c r="IA72" s="4"/>
      <c r="IB72" s="8"/>
      <c r="IC72" s="4"/>
      <c r="ID72" s="8"/>
      <c r="IE72" s="7"/>
      <c r="IF72" s="7"/>
      <c r="IG72" s="2" t="s">
        <v>162</v>
      </c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4"/>
      <c r="IN72" s="8"/>
      <c r="IO72" s="4"/>
      <c r="IP72" s="8"/>
      <c r="IQ72" s="7"/>
      <c r="IR72" s="7"/>
      <c r="IS72" s="2" t="s">
        <v>172</v>
      </c>
      <c r="IT72" s="2" t="s">
        <v>159</v>
      </c>
      <c r="IU72" s="2" t="s">
        <v>461</v>
      </c>
      <c r="IV72" s="2" t="s">
        <v>901</v>
      </c>
      <c r="IW72" s="2" t="s">
        <v>174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187</v>
      </c>
      <c r="JR72" s="2" t="s">
        <v>159</v>
      </c>
      <c r="JS72" s="2" t="s">
        <v>162</v>
      </c>
      <c r="JT72" s="2" t="s">
        <v>162</v>
      </c>
      <c r="JU72" s="2" t="s">
        <v>174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172</v>
      </c>
      <c r="KP72" s="2" t="s">
        <v>159</v>
      </c>
      <c r="KQ72" s="2" t="s">
        <v>851</v>
      </c>
      <c r="KR72" s="2" t="s">
        <v>1083</v>
      </c>
      <c r="KS72" s="2" t="s">
        <v>174</v>
      </c>
      <c r="KT72" s="2" t="s">
        <v>162</v>
      </c>
      <c r="KU72" s="4"/>
      <c r="KV72" s="8"/>
      <c r="KW72" s="4"/>
      <c r="KX72" s="8"/>
      <c r="KY72" s="7"/>
      <c r="KZ72" s="7"/>
      <c r="LA72" s="2" t="s">
        <v>193</v>
      </c>
      <c r="LB72" s="2" t="s">
        <v>159</v>
      </c>
      <c r="LC72" s="2" t="s">
        <v>162</v>
      </c>
      <c r="LD72" s="2" t="s">
        <v>162</v>
      </c>
      <c r="LE72" s="2" t="s">
        <v>174</v>
      </c>
      <c r="LF72" s="2" t="s">
        <v>162</v>
      </c>
      <c r="LG72" s="4"/>
      <c r="LH72" s="8"/>
      <c r="LI72" s="4"/>
      <c r="LJ72" s="8"/>
      <c r="LK72" s="7"/>
      <c r="LL72" s="7"/>
      <c r="LM72" s="2" t="s">
        <v>187</v>
      </c>
      <c r="LN72" s="2" t="s">
        <v>195</v>
      </c>
      <c r="LO72" s="2" t="s">
        <v>162</v>
      </c>
      <c r="LP72" s="2" t="s">
        <v>162</v>
      </c>
      <c r="LQ72" s="2" t="s">
        <v>174</v>
      </c>
      <c r="LR72" s="2" t="s">
        <v>162</v>
      </c>
      <c r="LS72" s="4"/>
      <c r="LT72" s="8"/>
      <c r="LU72" s="4"/>
      <c r="LV72" s="8"/>
      <c r="LW72" s="7"/>
      <c r="LX72" s="7"/>
      <c r="LY72" s="2" t="s">
        <v>196</v>
      </c>
      <c r="LZ72" s="2" t="s">
        <v>159</v>
      </c>
      <c r="MA72" s="2" t="s">
        <v>162</v>
      </c>
      <c r="MB72" s="2" t="s">
        <v>162</v>
      </c>
      <c r="MC72" s="2" t="s">
        <v>174</v>
      </c>
      <c r="MD72" s="2" t="s">
        <v>162</v>
      </c>
      <c r="ME72" s="4"/>
      <c r="MF72" s="8"/>
      <c r="MG72" s="4"/>
      <c r="MH72" s="8"/>
      <c r="MI72" s="7"/>
      <c r="MJ72" s="7"/>
      <c r="MK72" s="2" t="s">
        <v>193</v>
      </c>
      <c r="ML72" s="2" t="s">
        <v>159</v>
      </c>
      <c r="MM72" s="2" t="s">
        <v>162</v>
      </c>
      <c r="MN72" s="2" t="s">
        <v>162</v>
      </c>
      <c r="MO72" s="2" t="s">
        <v>174</v>
      </c>
      <c r="MP72" s="2" t="s">
        <v>162</v>
      </c>
      <c r="MQ72" s="4"/>
      <c r="MR72" s="8"/>
      <c r="MS72" s="4"/>
      <c r="MT72" s="8"/>
      <c r="MU72" s="7"/>
      <c r="MV72" s="7"/>
      <c r="MW72" s="2" t="s">
        <v>172</v>
      </c>
      <c r="MX72" s="2" t="s">
        <v>195</v>
      </c>
      <c r="MY72" s="2" t="s">
        <v>1084</v>
      </c>
      <c r="MZ72" s="2" t="s">
        <v>162</v>
      </c>
      <c r="NA72" s="2" t="s">
        <v>174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187</v>
      </c>
      <c r="NV72" s="2" t="s">
        <v>159</v>
      </c>
      <c r="NW72" s="2" t="s">
        <v>162</v>
      </c>
      <c r="NX72" s="2" t="s">
        <v>162</v>
      </c>
      <c r="NY72" s="2" t="s">
        <v>174</v>
      </c>
      <c r="NZ72" s="2" t="s">
        <v>162</v>
      </c>
      <c r="OA72" s="4"/>
      <c r="OB72" s="8"/>
      <c r="OC72" s="4"/>
      <c r="OD72" s="8"/>
      <c r="OE72" s="7"/>
      <c r="OF72" s="7"/>
      <c r="OG72" s="2" t="s">
        <v>172</v>
      </c>
      <c r="OH72" s="2" t="s">
        <v>195</v>
      </c>
      <c r="OI72" s="2" t="s">
        <v>877</v>
      </c>
      <c r="OJ72" s="2" t="s">
        <v>1085</v>
      </c>
      <c r="OK72" s="2" t="s">
        <v>174</v>
      </c>
      <c r="OL72" s="2" t="s">
        <v>162</v>
      </c>
      <c r="OM72" s="4"/>
      <c r="ON72" s="8"/>
      <c r="OO72" s="4"/>
      <c r="OP72" s="8"/>
      <c r="OQ72" s="7"/>
      <c r="OR72" s="7"/>
      <c r="OS72" s="2" t="s">
        <v>193</v>
      </c>
      <c r="OT72" s="2" t="s">
        <v>159</v>
      </c>
      <c r="OU72" s="2" t="s">
        <v>162</v>
      </c>
      <c r="OV72" s="2" t="s">
        <v>162</v>
      </c>
      <c r="OW72" s="2" t="s">
        <v>174</v>
      </c>
      <c r="OX72" s="2" t="s">
        <v>162</v>
      </c>
      <c r="OY72" s="4"/>
      <c r="OZ72" s="8"/>
      <c r="PA72" s="4"/>
      <c r="PB72" s="8"/>
      <c r="PC72" s="7"/>
      <c r="PD72" s="7"/>
      <c r="PE72" s="2" t="s">
        <v>187</v>
      </c>
      <c r="PF72" s="2" t="s">
        <v>159</v>
      </c>
      <c r="PG72" s="2" t="s">
        <v>162</v>
      </c>
      <c r="PH72" s="2" t="s">
        <v>162</v>
      </c>
      <c r="PI72" s="2" t="s">
        <v>174</v>
      </c>
      <c r="PJ72" s="2" t="s">
        <v>162</v>
      </c>
      <c r="PK72" s="4"/>
      <c r="PL72" s="8"/>
      <c r="PM72" s="4"/>
      <c r="PN72" s="8"/>
      <c r="PO72" s="7"/>
      <c r="PP72" s="7"/>
      <c r="PQ72" s="2" t="s">
        <v>172</v>
      </c>
      <c r="PR72" s="2" t="s">
        <v>195</v>
      </c>
      <c r="PS72" s="2" t="s">
        <v>1086</v>
      </c>
      <c r="PT72" s="2" t="s">
        <v>1087</v>
      </c>
      <c r="PU72" s="2" t="s">
        <v>174</v>
      </c>
      <c r="PV72" s="2" t="s">
        <v>162</v>
      </c>
      <c r="PW72" s="4">
        <v>69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1088</v>
      </c>
      <c r="B73" s="2" t="s">
        <v>151</v>
      </c>
      <c r="C73" s="2" t="s">
        <v>999</v>
      </c>
      <c r="D73" s="2" t="s">
        <v>885</v>
      </c>
      <c r="E73" s="2" t="s">
        <v>886</v>
      </c>
      <c r="F73" s="2" t="s">
        <v>1000</v>
      </c>
      <c r="G73" s="2" t="s">
        <v>1000</v>
      </c>
      <c r="H73" s="2" t="s">
        <v>162</v>
      </c>
      <c r="I73" s="2" t="s">
        <v>1001</v>
      </c>
      <c r="J73" s="2" t="s">
        <v>202</v>
      </c>
      <c r="K73" s="2" t="s">
        <v>1073</v>
      </c>
      <c r="L73" s="3">
        <v>90.65</v>
      </c>
      <c r="M73" s="3">
        <v>95.18</v>
      </c>
      <c r="N73" s="3">
        <v>259</v>
      </c>
      <c r="O73" s="2" t="s">
        <v>725</v>
      </c>
      <c r="P73" s="2" t="s">
        <v>711</v>
      </c>
      <c r="Q73" s="2" t="s">
        <v>161</v>
      </c>
      <c r="R73" s="2" t="s">
        <v>162</v>
      </c>
      <c r="S73" s="2" t="s">
        <v>1074</v>
      </c>
      <c r="T73" s="2" t="s">
        <v>162</v>
      </c>
      <c r="U73" s="2" t="s">
        <v>891</v>
      </c>
      <c r="V73" s="2" t="s">
        <v>804</v>
      </c>
      <c r="W73" s="2" t="s">
        <v>767</v>
      </c>
      <c r="X73" s="2" t="s">
        <v>1003</v>
      </c>
      <c r="Y73" s="2" t="s">
        <v>365</v>
      </c>
      <c r="Z73" s="4">
        <v>47</v>
      </c>
      <c r="AA73" s="4">
        <f>=ROUNDDOWN(23.5,0)</f>
      </c>
      <c r="AB73" s="5">
        <v>2</v>
      </c>
      <c r="AC73" s="2" t="s">
        <v>162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2</v>
      </c>
      <c r="AS73" s="8">
        <v>190.36</v>
      </c>
      <c r="AT73" s="7">
        <v>-1</v>
      </c>
      <c r="AU73" s="7">
        <v>-1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19</v>
      </c>
      <c r="BM73" s="7"/>
      <c r="BN73" s="7"/>
      <c r="BO73" s="4"/>
      <c r="BP73" s="8"/>
      <c r="BQ73" s="4"/>
      <c r="BR73" s="8"/>
      <c r="BS73" s="7"/>
      <c r="BT73" s="7"/>
      <c r="BU73" s="2" t="s">
        <v>533</v>
      </c>
      <c r="BV73" s="2" t="s">
        <v>195</v>
      </c>
      <c r="BW73" s="2" t="s">
        <v>162</v>
      </c>
      <c r="BX73" s="2" t="s">
        <v>1089</v>
      </c>
      <c r="BY73" s="2" t="s">
        <v>174</v>
      </c>
      <c r="BZ73" s="2" t="s">
        <v>162</v>
      </c>
      <c r="CA73" s="4"/>
      <c r="CB73" s="8"/>
      <c r="CC73" s="4"/>
      <c r="CD73" s="8"/>
      <c r="CE73" s="7"/>
      <c r="CF73" s="7"/>
      <c r="CG73" s="2" t="s">
        <v>172</v>
      </c>
      <c r="CH73" s="2" t="s">
        <v>159</v>
      </c>
      <c r="CI73" s="2" t="s">
        <v>851</v>
      </c>
      <c r="CJ73" s="2" t="s">
        <v>1090</v>
      </c>
      <c r="CK73" s="2" t="s">
        <v>174</v>
      </c>
      <c r="CL73" s="2" t="s">
        <v>162</v>
      </c>
      <c r="CM73" s="4"/>
      <c r="CN73" s="8"/>
      <c r="CO73" s="4"/>
      <c r="CP73" s="8"/>
      <c r="CQ73" s="7"/>
      <c r="CR73" s="7"/>
      <c r="CS73" s="2" t="s">
        <v>172</v>
      </c>
      <c r="CT73" s="2" t="s">
        <v>159</v>
      </c>
      <c r="CU73" s="2" t="s">
        <v>851</v>
      </c>
      <c r="CV73" s="2" t="s">
        <v>1091</v>
      </c>
      <c r="CW73" s="2" t="s">
        <v>174</v>
      </c>
      <c r="CX73" s="2" t="s">
        <v>162</v>
      </c>
      <c r="CY73" s="4"/>
      <c r="CZ73" s="8"/>
      <c r="DA73" s="4">
        <v>2</v>
      </c>
      <c r="DB73" s="8">
        <v>190.36</v>
      </c>
      <c r="DC73" s="7">
        <v>-1</v>
      </c>
      <c r="DD73" s="7">
        <v>-1</v>
      </c>
      <c r="DE73" s="2" t="s">
        <v>172</v>
      </c>
      <c r="DF73" s="2" t="s">
        <v>159</v>
      </c>
      <c r="DG73" s="2" t="s">
        <v>851</v>
      </c>
      <c r="DH73" s="2" t="s">
        <v>1092</v>
      </c>
      <c r="DI73" s="2" t="s">
        <v>174</v>
      </c>
      <c r="DJ73" s="2" t="s">
        <v>162</v>
      </c>
      <c r="DK73" s="4"/>
      <c r="DL73" s="8"/>
      <c r="DM73" s="4"/>
      <c r="DN73" s="8"/>
      <c r="DO73" s="7"/>
      <c r="DP73" s="7"/>
      <c r="DQ73" s="2" t="s">
        <v>172</v>
      </c>
      <c r="DR73" s="2" t="s">
        <v>159</v>
      </c>
      <c r="DS73" s="2" t="s">
        <v>374</v>
      </c>
      <c r="DT73" s="2" t="s">
        <v>500</v>
      </c>
      <c r="DU73" s="2" t="s">
        <v>174</v>
      </c>
      <c r="DV73" s="2" t="s">
        <v>162</v>
      </c>
      <c r="DW73" s="4"/>
      <c r="DX73" s="8"/>
      <c r="DY73" s="4"/>
      <c r="DZ73" s="8"/>
      <c r="EA73" s="7"/>
      <c r="EB73" s="7"/>
      <c r="EC73" s="2" t="s">
        <v>172</v>
      </c>
      <c r="ED73" s="2" t="s">
        <v>159</v>
      </c>
      <c r="EE73" s="2" t="s">
        <v>1079</v>
      </c>
      <c r="EF73" s="2" t="s">
        <v>940</v>
      </c>
      <c r="EG73" s="2" t="s">
        <v>174</v>
      </c>
      <c r="EH73" s="2" t="s">
        <v>162</v>
      </c>
      <c r="EI73" s="4"/>
      <c r="EJ73" s="8"/>
      <c r="EK73" s="4"/>
      <c r="EL73" s="8"/>
      <c r="EM73" s="7"/>
      <c r="EN73" s="7"/>
      <c r="EO73" s="2" t="s">
        <v>172</v>
      </c>
      <c r="EP73" s="2" t="s">
        <v>159</v>
      </c>
      <c r="EQ73" s="2" t="s">
        <v>1011</v>
      </c>
      <c r="ER73" s="2" t="s">
        <v>1093</v>
      </c>
      <c r="ES73" s="2" t="s">
        <v>174</v>
      </c>
      <c r="ET73" s="2" t="s">
        <v>162</v>
      </c>
      <c r="EU73" s="4"/>
      <c r="EV73" s="8"/>
      <c r="EW73" s="4"/>
      <c r="EX73" s="8"/>
      <c r="EY73" s="7"/>
      <c r="EZ73" s="7"/>
      <c r="FA73" s="2" t="s">
        <v>193</v>
      </c>
      <c r="FB73" s="2" t="s">
        <v>159</v>
      </c>
      <c r="FC73" s="2" t="s">
        <v>162</v>
      </c>
      <c r="FD73" s="2" t="s">
        <v>162</v>
      </c>
      <c r="FE73" s="2" t="s">
        <v>174</v>
      </c>
      <c r="FF73" s="2" t="s">
        <v>378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172</v>
      </c>
      <c r="FZ73" s="2" t="s">
        <v>159</v>
      </c>
      <c r="GA73" s="2" t="s">
        <v>545</v>
      </c>
      <c r="GB73" s="2" t="s">
        <v>795</v>
      </c>
      <c r="GC73" s="2" t="s">
        <v>174</v>
      </c>
      <c r="GD73" s="2" t="s">
        <v>162</v>
      </c>
      <c r="GE73" s="4"/>
      <c r="GF73" s="8"/>
      <c r="GG73" s="4"/>
      <c r="GH73" s="8"/>
      <c r="GI73" s="7"/>
      <c r="GJ73" s="7"/>
      <c r="GK73" s="2" t="s">
        <v>187</v>
      </c>
      <c r="GL73" s="2" t="s">
        <v>159</v>
      </c>
      <c r="GM73" s="2" t="s">
        <v>162</v>
      </c>
      <c r="GN73" s="2" t="s">
        <v>162</v>
      </c>
      <c r="GO73" s="2" t="s">
        <v>174</v>
      </c>
      <c r="GP73" s="2" t="s">
        <v>162</v>
      </c>
      <c r="GQ73" s="4"/>
      <c r="GR73" s="8"/>
      <c r="GS73" s="4"/>
      <c r="GT73" s="8"/>
      <c r="GU73" s="7"/>
      <c r="GV73" s="7"/>
      <c r="GW73" s="2" t="s">
        <v>196</v>
      </c>
      <c r="GX73" s="2" t="s">
        <v>159</v>
      </c>
      <c r="GY73" s="2" t="s">
        <v>162</v>
      </c>
      <c r="GZ73" s="2" t="s">
        <v>162</v>
      </c>
      <c r="HA73" s="2" t="s">
        <v>174</v>
      </c>
      <c r="HB73" s="2" t="s">
        <v>162</v>
      </c>
      <c r="HC73" s="4"/>
      <c r="HD73" s="8"/>
      <c r="HE73" s="4"/>
      <c r="HF73" s="8"/>
      <c r="HG73" s="7"/>
      <c r="HH73" s="7"/>
      <c r="HI73" s="2" t="s">
        <v>172</v>
      </c>
      <c r="HJ73" s="2" t="s">
        <v>159</v>
      </c>
      <c r="HK73" s="2" t="s">
        <v>1015</v>
      </c>
      <c r="HL73" s="2" t="s">
        <v>1094</v>
      </c>
      <c r="HM73" s="2" t="s">
        <v>174</v>
      </c>
      <c r="HN73" s="2" t="s">
        <v>162</v>
      </c>
      <c r="HO73" s="4"/>
      <c r="HP73" s="8"/>
      <c r="HQ73" s="4"/>
      <c r="HR73" s="8"/>
      <c r="HS73" s="7"/>
      <c r="HT73" s="7"/>
      <c r="HU73" s="2" t="s">
        <v>172</v>
      </c>
      <c r="HV73" s="2" t="s">
        <v>159</v>
      </c>
      <c r="HW73" s="2" t="s">
        <v>1016</v>
      </c>
      <c r="HX73" s="2" t="s">
        <v>507</v>
      </c>
      <c r="HY73" s="2" t="s">
        <v>174</v>
      </c>
      <c r="HZ73" s="2" t="s">
        <v>162</v>
      </c>
      <c r="IA73" s="4"/>
      <c r="IB73" s="8"/>
      <c r="IC73" s="4"/>
      <c r="ID73" s="8"/>
      <c r="IE73" s="7"/>
      <c r="IF73" s="7"/>
      <c r="IG73" s="2" t="s">
        <v>162</v>
      </c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4"/>
      <c r="IN73" s="8"/>
      <c r="IO73" s="4"/>
      <c r="IP73" s="8"/>
      <c r="IQ73" s="7"/>
      <c r="IR73" s="7"/>
      <c r="IS73" s="2" t="s">
        <v>172</v>
      </c>
      <c r="IT73" s="2" t="s">
        <v>159</v>
      </c>
      <c r="IU73" s="2" t="s">
        <v>461</v>
      </c>
      <c r="IV73" s="2" t="s">
        <v>1095</v>
      </c>
      <c r="IW73" s="2" t="s">
        <v>174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187</v>
      </c>
      <c r="JR73" s="2" t="s">
        <v>159</v>
      </c>
      <c r="JS73" s="2" t="s">
        <v>162</v>
      </c>
      <c r="JT73" s="2" t="s">
        <v>162</v>
      </c>
      <c r="JU73" s="2" t="s">
        <v>174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172</v>
      </c>
      <c r="KP73" s="2" t="s">
        <v>159</v>
      </c>
      <c r="KQ73" s="2" t="s">
        <v>851</v>
      </c>
      <c r="KR73" s="2" t="s">
        <v>1096</v>
      </c>
      <c r="KS73" s="2" t="s">
        <v>174</v>
      </c>
      <c r="KT73" s="2" t="s">
        <v>162</v>
      </c>
      <c r="KU73" s="4"/>
      <c r="KV73" s="8"/>
      <c r="KW73" s="4"/>
      <c r="KX73" s="8"/>
      <c r="KY73" s="7"/>
      <c r="KZ73" s="7"/>
      <c r="LA73" s="2" t="s">
        <v>193</v>
      </c>
      <c r="LB73" s="2" t="s">
        <v>159</v>
      </c>
      <c r="LC73" s="2" t="s">
        <v>162</v>
      </c>
      <c r="LD73" s="2" t="s">
        <v>162</v>
      </c>
      <c r="LE73" s="2" t="s">
        <v>174</v>
      </c>
      <c r="LF73" s="2" t="s">
        <v>162</v>
      </c>
      <c r="LG73" s="4"/>
      <c r="LH73" s="8"/>
      <c r="LI73" s="4"/>
      <c r="LJ73" s="8"/>
      <c r="LK73" s="7"/>
      <c r="LL73" s="7"/>
      <c r="LM73" s="2" t="s">
        <v>187</v>
      </c>
      <c r="LN73" s="2" t="s">
        <v>195</v>
      </c>
      <c r="LO73" s="2" t="s">
        <v>162</v>
      </c>
      <c r="LP73" s="2" t="s">
        <v>162</v>
      </c>
      <c r="LQ73" s="2" t="s">
        <v>174</v>
      </c>
      <c r="LR73" s="2" t="s">
        <v>162</v>
      </c>
      <c r="LS73" s="4"/>
      <c r="LT73" s="8"/>
      <c r="LU73" s="4"/>
      <c r="LV73" s="8"/>
      <c r="LW73" s="7"/>
      <c r="LX73" s="7"/>
      <c r="LY73" s="2" t="s">
        <v>196</v>
      </c>
      <c r="LZ73" s="2" t="s">
        <v>159</v>
      </c>
      <c r="MA73" s="2" t="s">
        <v>162</v>
      </c>
      <c r="MB73" s="2" t="s">
        <v>162</v>
      </c>
      <c r="MC73" s="2" t="s">
        <v>174</v>
      </c>
      <c r="MD73" s="2" t="s">
        <v>162</v>
      </c>
      <c r="ME73" s="4"/>
      <c r="MF73" s="8"/>
      <c r="MG73" s="4"/>
      <c r="MH73" s="8"/>
      <c r="MI73" s="7"/>
      <c r="MJ73" s="7"/>
      <c r="MK73" s="2" t="s">
        <v>193</v>
      </c>
      <c r="ML73" s="2" t="s">
        <v>159</v>
      </c>
      <c r="MM73" s="2" t="s">
        <v>162</v>
      </c>
      <c r="MN73" s="2" t="s">
        <v>162</v>
      </c>
      <c r="MO73" s="2" t="s">
        <v>174</v>
      </c>
      <c r="MP73" s="2" t="s">
        <v>162</v>
      </c>
      <c r="MQ73" s="4"/>
      <c r="MR73" s="8"/>
      <c r="MS73" s="4"/>
      <c r="MT73" s="8"/>
      <c r="MU73" s="7"/>
      <c r="MV73" s="7"/>
      <c r="MW73" s="2" t="s">
        <v>172</v>
      </c>
      <c r="MX73" s="2" t="s">
        <v>195</v>
      </c>
      <c r="MY73" s="2" t="s">
        <v>1084</v>
      </c>
      <c r="MZ73" s="2" t="s">
        <v>162</v>
      </c>
      <c r="NA73" s="2" t="s">
        <v>174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187</v>
      </c>
      <c r="NV73" s="2" t="s">
        <v>159</v>
      </c>
      <c r="NW73" s="2" t="s">
        <v>162</v>
      </c>
      <c r="NX73" s="2" t="s">
        <v>162</v>
      </c>
      <c r="NY73" s="2" t="s">
        <v>174</v>
      </c>
      <c r="NZ73" s="2" t="s">
        <v>162</v>
      </c>
      <c r="OA73" s="4"/>
      <c r="OB73" s="8"/>
      <c r="OC73" s="4"/>
      <c r="OD73" s="8"/>
      <c r="OE73" s="7"/>
      <c r="OF73" s="7"/>
      <c r="OG73" s="2" t="s">
        <v>172</v>
      </c>
      <c r="OH73" s="2" t="s">
        <v>195</v>
      </c>
      <c r="OI73" s="2" t="s">
        <v>545</v>
      </c>
      <c r="OJ73" s="2" t="s">
        <v>162</v>
      </c>
      <c r="OK73" s="2" t="s">
        <v>174</v>
      </c>
      <c r="OL73" s="2" t="s">
        <v>162</v>
      </c>
      <c r="OM73" s="4"/>
      <c r="ON73" s="8"/>
      <c r="OO73" s="4"/>
      <c r="OP73" s="8"/>
      <c r="OQ73" s="7"/>
      <c r="OR73" s="7"/>
      <c r="OS73" s="2" t="s">
        <v>193</v>
      </c>
      <c r="OT73" s="2" t="s">
        <v>159</v>
      </c>
      <c r="OU73" s="2" t="s">
        <v>162</v>
      </c>
      <c r="OV73" s="2" t="s">
        <v>162</v>
      </c>
      <c r="OW73" s="2" t="s">
        <v>174</v>
      </c>
      <c r="OX73" s="2" t="s">
        <v>162</v>
      </c>
      <c r="OY73" s="4"/>
      <c r="OZ73" s="8"/>
      <c r="PA73" s="4"/>
      <c r="PB73" s="8"/>
      <c r="PC73" s="7"/>
      <c r="PD73" s="7"/>
      <c r="PE73" s="2" t="s">
        <v>187</v>
      </c>
      <c r="PF73" s="2" t="s">
        <v>159</v>
      </c>
      <c r="PG73" s="2" t="s">
        <v>162</v>
      </c>
      <c r="PH73" s="2" t="s">
        <v>162</v>
      </c>
      <c r="PI73" s="2" t="s">
        <v>174</v>
      </c>
      <c r="PJ73" s="2" t="s">
        <v>162</v>
      </c>
      <c r="PK73" s="4"/>
      <c r="PL73" s="8"/>
      <c r="PM73" s="4"/>
      <c r="PN73" s="8"/>
      <c r="PO73" s="7"/>
      <c r="PP73" s="7"/>
      <c r="PQ73" s="2" t="s">
        <v>172</v>
      </c>
      <c r="PR73" s="2" t="s">
        <v>195</v>
      </c>
      <c r="PS73" s="2" t="s">
        <v>1086</v>
      </c>
      <c r="PT73" s="2" t="s">
        <v>1097</v>
      </c>
      <c r="PU73" s="2" t="s">
        <v>174</v>
      </c>
      <c r="PV73" s="2" t="s">
        <v>162</v>
      </c>
      <c r="PW73" s="4">
        <v>47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1098</v>
      </c>
      <c r="B74" s="2" t="s">
        <v>151</v>
      </c>
      <c r="C74" s="2" t="s">
        <v>999</v>
      </c>
      <c r="D74" s="2" t="s">
        <v>1099</v>
      </c>
      <c r="E74" s="2" t="s">
        <v>1100</v>
      </c>
      <c r="F74" s="2" t="s">
        <v>1101</v>
      </c>
      <c r="G74" s="2" t="s">
        <v>1101</v>
      </c>
      <c r="H74" s="2" t="s">
        <v>1101</v>
      </c>
      <c r="I74" s="2" t="s">
        <v>1102</v>
      </c>
      <c r="J74" s="2" t="s">
        <v>1103</v>
      </c>
      <c r="K74" s="2" t="s">
        <v>286</v>
      </c>
      <c r="L74" s="3">
        <v>19.25</v>
      </c>
      <c r="M74" s="3">
        <v>20.21</v>
      </c>
      <c r="N74" s="3">
        <v>54.99</v>
      </c>
      <c r="O74" s="2" t="s">
        <v>159</v>
      </c>
      <c r="P74" s="2" t="s">
        <v>441</v>
      </c>
      <c r="Q74" s="2" t="s">
        <v>161</v>
      </c>
      <c r="R74" s="2" t="s">
        <v>162</v>
      </c>
      <c r="S74" s="2" t="s">
        <v>1104</v>
      </c>
      <c r="T74" s="2" t="s">
        <v>162</v>
      </c>
      <c r="U74" s="2" t="s">
        <v>162</v>
      </c>
      <c r="V74" s="2" t="s">
        <v>623</v>
      </c>
      <c r="W74" s="2" t="s">
        <v>673</v>
      </c>
      <c r="X74" s="2" t="s">
        <v>162</v>
      </c>
      <c r="Y74" s="2" t="s">
        <v>1105</v>
      </c>
      <c r="Z74" s="4">
        <v>253</v>
      </c>
      <c r="AA74" s="4">
        <f>=ROUNDDOWN(42.1666666666667,0)</f>
      </c>
      <c r="AB74" s="5">
        <v>6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10</v>
      </c>
      <c r="AQ74" s="8">
        <v>183.52</v>
      </c>
      <c r="AR74" s="4">
        <v>5</v>
      </c>
      <c r="AS74" s="8">
        <v>94.85</v>
      </c>
      <c r="AT74" s="7">
        <v>1</v>
      </c>
      <c r="AU74" s="7">
        <v>0.9348</v>
      </c>
      <c r="AV74" s="4">
        <v>10</v>
      </c>
      <c r="AW74" s="8">
        <v>183.52</v>
      </c>
      <c r="AX74" s="4">
        <v>5</v>
      </c>
      <c r="AY74" s="8">
        <v>94.85</v>
      </c>
      <c r="AZ74" s="7">
        <v>1</v>
      </c>
      <c r="BA74" s="7">
        <v>0.9348</v>
      </c>
      <c r="BB74" s="7">
        <v>1</v>
      </c>
      <c r="BC74" s="4">
        <v>10</v>
      </c>
      <c r="BD74" s="8">
        <v>183.52</v>
      </c>
      <c r="BE74" s="4">
        <v>5</v>
      </c>
      <c r="BF74" s="8">
        <v>94.85</v>
      </c>
      <c r="BG74" s="7">
        <v>1</v>
      </c>
      <c r="BH74" s="7">
        <v>0.9348</v>
      </c>
      <c r="BI74" s="7">
        <v>1</v>
      </c>
      <c r="BJ74" s="4">
        <v>10</v>
      </c>
      <c r="BK74" s="8">
        <v>183.52</v>
      </c>
      <c r="BL74" s="2" t="s">
        <v>1106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533</v>
      </c>
      <c r="BV74" s="2" t="s">
        <v>195</v>
      </c>
      <c r="BW74" s="2" t="s">
        <v>1079</v>
      </c>
      <c r="BX74" s="2" t="s">
        <v>1027</v>
      </c>
      <c r="BY74" s="2" t="s">
        <v>174</v>
      </c>
      <c r="BZ74" s="2" t="s">
        <v>162</v>
      </c>
      <c r="CA74" s="4">
        <v>6</v>
      </c>
      <c r="CB74" s="8">
        <v>98.64</v>
      </c>
      <c r="CC74" s="4"/>
      <c r="CD74" s="8"/>
      <c r="CE74" s="7"/>
      <c r="CF74" s="7"/>
      <c r="CG74" s="2" t="s">
        <v>172</v>
      </c>
      <c r="CH74" s="2" t="s">
        <v>159</v>
      </c>
      <c r="CI74" s="2" t="s">
        <v>851</v>
      </c>
      <c r="CJ74" s="2" t="s">
        <v>372</v>
      </c>
      <c r="CK74" s="2" t="s">
        <v>174</v>
      </c>
      <c r="CL74" s="2" t="s">
        <v>162</v>
      </c>
      <c r="CM74" s="4"/>
      <c r="CN74" s="8"/>
      <c r="CO74" s="4">
        <v>3</v>
      </c>
      <c r="CP74" s="8">
        <v>52.41</v>
      </c>
      <c r="CQ74" s="7">
        <v>-1</v>
      </c>
      <c r="CR74" s="7">
        <v>-1</v>
      </c>
      <c r="CS74" s="2" t="s">
        <v>172</v>
      </c>
      <c r="CT74" s="2" t="s">
        <v>159</v>
      </c>
      <c r="CU74" s="2" t="s">
        <v>851</v>
      </c>
      <c r="CV74" s="2" t="s">
        <v>1107</v>
      </c>
      <c r="CW74" s="2" t="s">
        <v>174</v>
      </c>
      <c r="CX74" s="2" t="s">
        <v>162</v>
      </c>
      <c r="CY74" s="4"/>
      <c r="CZ74" s="8"/>
      <c r="DA74" s="4"/>
      <c r="DB74" s="8"/>
      <c r="DC74" s="7"/>
      <c r="DD74" s="7"/>
      <c r="DE74" s="2" t="s">
        <v>172</v>
      </c>
      <c r="DF74" s="2" t="s">
        <v>159</v>
      </c>
      <c r="DG74" s="2" t="s">
        <v>851</v>
      </c>
      <c r="DH74" s="2" t="s">
        <v>1108</v>
      </c>
      <c r="DI74" s="2" t="s">
        <v>174</v>
      </c>
      <c r="DJ74" s="2" t="s">
        <v>162</v>
      </c>
      <c r="DK74" s="4"/>
      <c r="DL74" s="8"/>
      <c r="DM74" s="4"/>
      <c r="DN74" s="8"/>
      <c r="DO74" s="7"/>
      <c r="DP74" s="7"/>
      <c r="DQ74" s="2" t="s">
        <v>172</v>
      </c>
      <c r="DR74" s="2" t="s">
        <v>1109</v>
      </c>
      <c r="DS74" s="2" t="s">
        <v>1079</v>
      </c>
      <c r="DT74" s="2" t="s">
        <v>652</v>
      </c>
      <c r="DU74" s="2" t="s">
        <v>174</v>
      </c>
      <c r="DV74" s="2" t="s">
        <v>162</v>
      </c>
      <c r="DW74" s="4"/>
      <c r="DX74" s="8"/>
      <c r="DY74" s="4"/>
      <c r="DZ74" s="8"/>
      <c r="EA74" s="7"/>
      <c r="EB74" s="7"/>
      <c r="EC74" s="2" t="s">
        <v>172</v>
      </c>
      <c r="ED74" s="2" t="s">
        <v>159</v>
      </c>
      <c r="EE74" s="2" t="s">
        <v>539</v>
      </c>
      <c r="EF74" s="2" t="s">
        <v>1110</v>
      </c>
      <c r="EG74" s="2" t="s">
        <v>174</v>
      </c>
      <c r="EH74" s="2" t="s">
        <v>162</v>
      </c>
      <c r="EI74" s="4">
        <v>4</v>
      </c>
      <c r="EJ74" s="8">
        <v>84.88</v>
      </c>
      <c r="EK74" s="4">
        <v>2</v>
      </c>
      <c r="EL74" s="8">
        <v>42.44</v>
      </c>
      <c r="EM74" s="7">
        <v>1</v>
      </c>
      <c r="EN74" s="7">
        <v>1</v>
      </c>
      <c r="EO74" s="2" t="s">
        <v>172</v>
      </c>
      <c r="EP74" s="2" t="s">
        <v>159</v>
      </c>
      <c r="EQ74" s="2" t="s">
        <v>769</v>
      </c>
      <c r="ER74" s="2" t="s">
        <v>1111</v>
      </c>
      <c r="ES74" s="2" t="s">
        <v>174</v>
      </c>
      <c r="ET74" s="2" t="s">
        <v>162</v>
      </c>
      <c r="EU74" s="4"/>
      <c r="EV74" s="8"/>
      <c r="EW74" s="4"/>
      <c r="EX74" s="8"/>
      <c r="EY74" s="7"/>
      <c r="EZ74" s="7"/>
      <c r="FA74" s="2" t="s">
        <v>193</v>
      </c>
      <c r="FB74" s="2" t="s">
        <v>159</v>
      </c>
      <c r="FC74" s="2" t="s">
        <v>162</v>
      </c>
      <c r="FD74" s="2" t="s">
        <v>162</v>
      </c>
      <c r="FE74" s="2" t="s">
        <v>174</v>
      </c>
      <c r="FF74" s="2" t="s">
        <v>378</v>
      </c>
      <c r="FG74" s="4"/>
      <c r="FH74" s="8"/>
      <c r="FI74" s="4"/>
      <c r="FJ74" s="8"/>
      <c r="FK74" s="7"/>
      <c r="FL74" s="7"/>
      <c r="FM74" s="2" t="s">
        <v>193</v>
      </c>
      <c r="FN74" s="2" t="s">
        <v>159</v>
      </c>
      <c r="FO74" s="2" t="s">
        <v>162</v>
      </c>
      <c r="FP74" s="2" t="s">
        <v>162</v>
      </c>
      <c r="FQ74" s="2" t="s">
        <v>174</v>
      </c>
      <c r="FR74" s="2" t="s">
        <v>162</v>
      </c>
      <c r="FS74" s="4"/>
      <c r="FT74" s="8"/>
      <c r="FU74" s="4"/>
      <c r="FV74" s="8"/>
      <c r="FW74" s="7"/>
      <c r="FX74" s="7"/>
      <c r="FY74" s="2" t="s">
        <v>172</v>
      </c>
      <c r="FZ74" s="2" t="s">
        <v>159</v>
      </c>
      <c r="GA74" s="2" t="s">
        <v>1079</v>
      </c>
      <c r="GB74" s="2" t="s">
        <v>1112</v>
      </c>
      <c r="GC74" s="2" t="s">
        <v>174</v>
      </c>
      <c r="GD74" s="2" t="s">
        <v>162</v>
      </c>
      <c r="GE74" s="4"/>
      <c r="GF74" s="8"/>
      <c r="GG74" s="4"/>
      <c r="GH74" s="8"/>
      <c r="GI74" s="7"/>
      <c r="GJ74" s="7"/>
      <c r="GK74" s="2" t="s">
        <v>187</v>
      </c>
      <c r="GL74" s="2" t="s">
        <v>159</v>
      </c>
      <c r="GM74" s="2" t="s">
        <v>162</v>
      </c>
      <c r="GN74" s="2" t="s">
        <v>162</v>
      </c>
      <c r="GO74" s="2" t="s">
        <v>174</v>
      </c>
      <c r="GP74" s="2" t="s">
        <v>162</v>
      </c>
      <c r="GQ74" s="4"/>
      <c r="GR74" s="8"/>
      <c r="GS74" s="4"/>
      <c r="GT74" s="8"/>
      <c r="GU74" s="7"/>
      <c r="GV74" s="7"/>
      <c r="GW74" s="2" t="s">
        <v>196</v>
      </c>
      <c r="GX74" s="2" t="s">
        <v>159</v>
      </c>
      <c r="GY74" s="2" t="s">
        <v>162</v>
      </c>
      <c r="GZ74" s="2" t="s">
        <v>162</v>
      </c>
      <c r="HA74" s="2" t="s">
        <v>174</v>
      </c>
      <c r="HB74" s="2" t="s">
        <v>162</v>
      </c>
      <c r="HC74" s="4"/>
      <c r="HD74" s="8"/>
      <c r="HE74" s="4"/>
      <c r="HF74" s="8"/>
      <c r="HG74" s="7"/>
      <c r="HH74" s="7"/>
      <c r="HI74" s="2" t="s">
        <v>264</v>
      </c>
      <c r="HJ74" s="2" t="s">
        <v>159</v>
      </c>
      <c r="HK74" s="2" t="s">
        <v>162</v>
      </c>
      <c r="HL74" s="2" t="s">
        <v>162</v>
      </c>
      <c r="HM74" s="2" t="s">
        <v>174</v>
      </c>
      <c r="HN74" s="2" t="s">
        <v>162</v>
      </c>
      <c r="HO74" s="4"/>
      <c r="HP74" s="8"/>
      <c r="HQ74" s="4"/>
      <c r="HR74" s="8"/>
      <c r="HS74" s="7"/>
      <c r="HT74" s="7"/>
      <c r="HU74" s="2" t="s">
        <v>196</v>
      </c>
      <c r="HV74" s="2" t="s">
        <v>159</v>
      </c>
      <c r="HW74" s="2" t="s">
        <v>162</v>
      </c>
      <c r="HX74" s="2" t="s">
        <v>162</v>
      </c>
      <c r="HY74" s="2" t="s">
        <v>174</v>
      </c>
      <c r="HZ74" s="2" t="s">
        <v>162</v>
      </c>
      <c r="IA74" s="4"/>
      <c r="IB74" s="8"/>
      <c r="IC74" s="4"/>
      <c r="ID74" s="8"/>
      <c r="IE74" s="7"/>
      <c r="IF74" s="7"/>
      <c r="IG74" s="2" t="s">
        <v>162</v>
      </c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4"/>
      <c r="IN74" s="8"/>
      <c r="IO74" s="4"/>
      <c r="IP74" s="8"/>
      <c r="IQ74" s="7"/>
      <c r="IR74" s="7"/>
      <c r="IS74" s="2" t="s">
        <v>187</v>
      </c>
      <c r="IT74" s="2" t="s">
        <v>159</v>
      </c>
      <c r="IU74" s="2" t="s">
        <v>1079</v>
      </c>
      <c r="IV74" s="2" t="s">
        <v>162</v>
      </c>
      <c r="IW74" s="2" t="s">
        <v>174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187</v>
      </c>
      <c r="JR74" s="2" t="s">
        <v>159</v>
      </c>
      <c r="JS74" s="2" t="s">
        <v>162</v>
      </c>
      <c r="JT74" s="2" t="s">
        <v>162</v>
      </c>
      <c r="JU74" s="2" t="s">
        <v>174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172</v>
      </c>
      <c r="KP74" s="2" t="s">
        <v>159</v>
      </c>
      <c r="KQ74" s="2" t="s">
        <v>851</v>
      </c>
      <c r="KR74" s="2" t="s">
        <v>1113</v>
      </c>
      <c r="KS74" s="2" t="s">
        <v>174</v>
      </c>
      <c r="KT74" s="2" t="s">
        <v>162</v>
      </c>
      <c r="KU74" s="4"/>
      <c r="KV74" s="8"/>
      <c r="KW74" s="4"/>
      <c r="KX74" s="8"/>
      <c r="KY74" s="7"/>
      <c r="KZ74" s="7"/>
      <c r="LA74" s="2" t="s">
        <v>193</v>
      </c>
      <c r="LB74" s="2" t="s">
        <v>159</v>
      </c>
      <c r="LC74" s="2" t="s">
        <v>162</v>
      </c>
      <c r="LD74" s="2" t="s">
        <v>162</v>
      </c>
      <c r="LE74" s="2" t="s">
        <v>174</v>
      </c>
      <c r="LF74" s="2" t="s">
        <v>162</v>
      </c>
      <c r="LG74" s="4"/>
      <c r="LH74" s="8"/>
      <c r="LI74" s="4"/>
      <c r="LJ74" s="8"/>
      <c r="LK74" s="7"/>
      <c r="LL74" s="7"/>
      <c r="LM74" s="2" t="s">
        <v>187</v>
      </c>
      <c r="LN74" s="2" t="s">
        <v>195</v>
      </c>
      <c r="LO74" s="2" t="s">
        <v>162</v>
      </c>
      <c r="LP74" s="2" t="s">
        <v>162</v>
      </c>
      <c r="LQ74" s="2" t="s">
        <v>174</v>
      </c>
      <c r="LR74" s="2" t="s">
        <v>162</v>
      </c>
      <c r="LS74" s="4"/>
      <c r="LT74" s="8"/>
      <c r="LU74" s="4"/>
      <c r="LV74" s="8"/>
      <c r="LW74" s="7"/>
      <c r="LX74" s="7"/>
      <c r="LY74" s="2" t="s">
        <v>197</v>
      </c>
      <c r="LZ74" s="2" t="s">
        <v>159</v>
      </c>
      <c r="MA74" s="2" t="s">
        <v>1079</v>
      </c>
      <c r="MB74" s="2" t="s">
        <v>162</v>
      </c>
      <c r="MC74" s="2" t="s">
        <v>174</v>
      </c>
      <c r="MD74" s="2" t="s">
        <v>162</v>
      </c>
      <c r="ME74" s="4"/>
      <c r="MF74" s="8"/>
      <c r="MG74" s="4"/>
      <c r="MH74" s="8"/>
      <c r="MI74" s="7"/>
      <c r="MJ74" s="7"/>
      <c r="MK74" s="2" t="s">
        <v>193</v>
      </c>
      <c r="ML74" s="2" t="s">
        <v>159</v>
      </c>
      <c r="MM74" s="2" t="s">
        <v>162</v>
      </c>
      <c r="MN74" s="2" t="s">
        <v>162</v>
      </c>
      <c r="MO74" s="2" t="s">
        <v>174</v>
      </c>
      <c r="MP74" s="2" t="s">
        <v>162</v>
      </c>
      <c r="MQ74" s="4"/>
      <c r="MR74" s="8"/>
      <c r="MS74" s="4"/>
      <c r="MT74" s="8"/>
      <c r="MU74" s="7"/>
      <c r="MV74" s="7"/>
      <c r="MW74" s="2" t="s">
        <v>187</v>
      </c>
      <c r="MX74" s="2" t="s">
        <v>195</v>
      </c>
      <c r="MY74" s="2" t="s">
        <v>162</v>
      </c>
      <c r="MZ74" s="2" t="s">
        <v>162</v>
      </c>
      <c r="NA74" s="2" t="s">
        <v>174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187</v>
      </c>
      <c r="NV74" s="2" t="s">
        <v>159</v>
      </c>
      <c r="NW74" s="2" t="s">
        <v>162</v>
      </c>
      <c r="NX74" s="2" t="s">
        <v>162</v>
      </c>
      <c r="NY74" s="2" t="s">
        <v>174</v>
      </c>
      <c r="NZ74" s="2" t="s">
        <v>162</v>
      </c>
      <c r="OA74" s="4"/>
      <c r="OB74" s="8"/>
      <c r="OC74" s="4"/>
      <c r="OD74" s="8"/>
      <c r="OE74" s="7"/>
      <c r="OF74" s="7"/>
      <c r="OG74" s="2" t="s">
        <v>197</v>
      </c>
      <c r="OH74" s="2" t="s">
        <v>195</v>
      </c>
      <c r="OI74" s="2" t="s">
        <v>162</v>
      </c>
      <c r="OJ74" s="2" t="s">
        <v>162</v>
      </c>
      <c r="OK74" s="2" t="s">
        <v>174</v>
      </c>
      <c r="OL74" s="2" t="s">
        <v>162</v>
      </c>
      <c r="OM74" s="4"/>
      <c r="ON74" s="8"/>
      <c r="OO74" s="4"/>
      <c r="OP74" s="8"/>
      <c r="OQ74" s="7"/>
      <c r="OR74" s="7"/>
      <c r="OS74" s="2" t="s">
        <v>193</v>
      </c>
      <c r="OT74" s="2" t="s">
        <v>159</v>
      </c>
      <c r="OU74" s="2" t="s">
        <v>162</v>
      </c>
      <c r="OV74" s="2" t="s">
        <v>162</v>
      </c>
      <c r="OW74" s="2" t="s">
        <v>174</v>
      </c>
      <c r="OX74" s="2" t="s">
        <v>162</v>
      </c>
      <c r="OY74" s="4"/>
      <c r="OZ74" s="8"/>
      <c r="PA74" s="4"/>
      <c r="PB74" s="8"/>
      <c r="PC74" s="7"/>
      <c r="PD74" s="7"/>
      <c r="PE74" s="2" t="s">
        <v>187</v>
      </c>
      <c r="PF74" s="2" t="s">
        <v>159</v>
      </c>
      <c r="PG74" s="2" t="s">
        <v>162</v>
      </c>
      <c r="PH74" s="2" t="s">
        <v>162</v>
      </c>
      <c r="PI74" s="2" t="s">
        <v>174</v>
      </c>
      <c r="PJ74" s="2" t="s">
        <v>162</v>
      </c>
      <c r="PK74" s="4"/>
      <c r="PL74" s="8"/>
      <c r="PM74" s="4"/>
      <c r="PN74" s="8"/>
      <c r="PO74" s="7"/>
      <c r="PP74" s="7"/>
      <c r="PQ74" s="2" t="s">
        <v>193</v>
      </c>
      <c r="PR74" s="2" t="s">
        <v>195</v>
      </c>
      <c r="PS74" s="2" t="s">
        <v>162</v>
      </c>
      <c r="PT74" s="2" t="s">
        <v>162</v>
      </c>
      <c r="PU74" s="2" t="s">
        <v>174</v>
      </c>
      <c r="PV74" s="2" t="s">
        <v>162</v>
      </c>
      <c r="PW74" s="4">
        <v>253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1114</v>
      </c>
      <c r="B75" s="2" t="s">
        <v>151</v>
      </c>
      <c r="C75" s="2" t="s">
        <v>999</v>
      </c>
      <c r="D75" s="2" t="s">
        <v>1115</v>
      </c>
      <c r="E75" s="2" t="s">
        <v>1116</v>
      </c>
      <c r="F75" s="2" t="s">
        <v>1101</v>
      </c>
      <c r="G75" s="2" t="s">
        <v>1101</v>
      </c>
      <c r="H75" s="2" t="s">
        <v>1101</v>
      </c>
      <c r="I75" s="2" t="s">
        <v>1117</v>
      </c>
      <c r="J75" s="2" t="s">
        <v>1118</v>
      </c>
      <c r="K75" s="2" t="s">
        <v>286</v>
      </c>
      <c r="L75" s="3">
        <v>43.75</v>
      </c>
      <c r="M75" s="3">
        <v>45.93</v>
      </c>
      <c r="N75" s="3">
        <v>124.99</v>
      </c>
      <c r="O75" s="2" t="s">
        <v>159</v>
      </c>
      <c r="P75" s="2" t="s">
        <v>441</v>
      </c>
      <c r="Q75" s="2" t="s">
        <v>161</v>
      </c>
      <c r="R75" s="2" t="s">
        <v>162</v>
      </c>
      <c r="S75" s="2" t="s">
        <v>1104</v>
      </c>
      <c r="T75" s="2" t="s">
        <v>162</v>
      </c>
      <c r="U75" s="2" t="s">
        <v>162</v>
      </c>
      <c r="V75" s="2" t="s">
        <v>623</v>
      </c>
      <c r="W75" s="2" t="s">
        <v>673</v>
      </c>
      <c r="X75" s="2" t="s">
        <v>162</v>
      </c>
      <c r="Y75" s="2" t="s">
        <v>1105</v>
      </c>
      <c r="Z75" s="4">
        <v>68</v>
      </c>
      <c r="AA75" s="4">
        <f>=ROUNDDOWN(22.6666666666667,0)</f>
      </c>
      <c r="AB75" s="5">
        <v>3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1</v>
      </c>
      <c r="AQ75" s="8">
        <v>45.94</v>
      </c>
      <c r="AR75" s="4">
        <v>2</v>
      </c>
      <c r="AS75" s="8">
        <v>83.86</v>
      </c>
      <c r="AT75" s="7">
        <v>-0.5</v>
      </c>
      <c r="AU75" s="7">
        <v>-0.4522</v>
      </c>
      <c r="AV75" s="4">
        <v>1</v>
      </c>
      <c r="AW75" s="8">
        <v>45.94</v>
      </c>
      <c r="AX75" s="4">
        <v>2</v>
      </c>
      <c r="AY75" s="8">
        <v>83.86</v>
      </c>
      <c r="AZ75" s="7">
        <v>-0.5</v>
      </c>
      <c r="BA75" s="7">
        <v>-0.4522</v>
      </c>
      <c r="BB75" s="7">
        <v>1</v>
      </c>
      <c r="BC75" s="4">
        <v>1</v>
      </c>
      <c r="BD75" s="8">
        <v>45.94</v>
      </c>
      <c r="BE75" s="4">
        <v>2</v>
      </c>
      <c r="BF75" s="8">
        <v>83.86</v>
      </c>
      <c r="BG75" s="7">
        <v>-0.5</v>
      </c>
      <c r="BH75" s="7">
        <v>-0.4522</v>
      </c>
      <c r="BI75" s="7">
        <v>1</v>
      </c>
      <c r="BJ75" s="4">
        <v>1</v>
      </c>
      <c r="BK75" s="8">
        <v>45.94</v>
      </c>
      <c r="BL75" s="2" t="s">
        <v>770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533</v>
      </c>
      <c r="BV75" s="2" t="s">
        <v>195</v>
      </c>
      <c r="BW75" s="2" t="s">
        <v>1079</v>
      </c>
      <c r="BX75" s="2" t="s">
        <v>1056</v>
      </c>
      <c r="BY75" s="2" t="s">
        <v>174</v>
      </c>
      <c r="BZ75" s="2" t="s">
        <v>162</v>
      </c>
      <c r="CA75" s="4"/>
      <c r="CB75" s="8"/>
      <c r="CC75" s="4"/>
      <c r="CD75" s="8"/>
      <c r="CE75" s="7"/>
      <c r="CF75" s="7"/>
      <c r="CG75" s="2" t="s">
        <v>172</v>
      </c>
      <c r="CH75" s="2" t="s">
        <v>159</v>
      </c>
      <c r="CI75" s="2" t="s">
        <v>851</v>
      </c>
      <c r="CJ75" s="2" t="s">
        <v>1119</v>
      </c>
      <c r="CK75" s="2" t="s">
        <v>174</v>
      </c>
      <c r="CL75" s="2" t="s">
        <v>162</v>
      </c>
      <c r="CM75" s="4"/>
      <c r="CN75" s="8"/>
      <c r="CO75" s="4">
        <v>2</v>
      </c>
      <c r="CP75" s="8">
        <v>83.86</v>
      </c>
      <c r="CQ75" s="7">
        <v>-1</v>
      </c>
      <c r="CR75" s="7">
        <v>-1</v>
      </c>
      <c r="CS75" s="2" t="s">
        <v>172</v>
      </c>
      <c r="CT75" s="2" t="s">
        <v>159</v>
      </c>
      <c r="CU75" s="2" t="s">
        <v>851</v>
      </c>
      <c r="CV75" s="2" t="s">
        <v>1120</v>
      </c>
      <c r="CW75" s="2" t="s">
        <v>174</v>
      </c>
      <c r="CX75" s="2" t="s">
        <v>162</v>
      </c>
      <c r="CY75" s="4"/>
      <c r="CZ75" s="8"/>
      <c r="DA75" s="4"/>
      <c r="DB75" s="8"/>
      <c r="DC75" s="7"/>
      <c r="DD75" s="7"/>
      <c r="DE75" s="2" t="s">
        <v>172</v>
      </c>
      <c r="DF75" s="2" t="s">
        <v>159</v>
      </c>
      <c r="DG75" s="2" t="s">
        <v>851</v>
      </c>
      <c r="DH75" s="2" t="s">
        <v>1121</v>
      </c>
      <c r="DI75" s="2" t="s">
        <v>174</v>
      </c>
      <c r="DJ75" s="2" t="s">
        <v>162</v>
      </c>
      <c r="DK75" s="4"/>
      <c r="DL75" s="8"/>
      <c r="DM75" s="4"/>
      <c r="DN75" s="8"/>
      <c r="DO75" s="7"/>
      <c r="DP75" s="7"/>
      <c r="DQ75" s="2" t="s">
        <v>172</v>
      </c>
      <c r="DR75" s="2" t="s">
        <v>1109</v>
      </c>
      <c r="DS75" s="2" t="s">
        <v>1079</v>
      </c>
      <c r="DT75" s="2" t="s">
        <v>1122</v>
      </c>
      <c r="DU75" s="2" t="s">
        <v>174</v>
      </c>
      <c r="DV75" s="2" t="s">
        <v>162</v>
      </c>
      <c r="DW75" s="4"/>
      <c r="DX75" s="8"/>
      <c r="DY75" s="4"/>
      <c r="DZ75" s="8"/>
      <c r="EA75" s="7"/>
      <c r="EB75" s="7"/>
      <c r="EC75" s="2" t="s">
        <v>172</v>
      </c>
      <c r="ED75" s="2" t="s">
        <v>159</v>
      </c>
      <c r="EE75" s="2" t="s">
        <v>539</v>
      </c>
      <c r="EF75" s="2" t="s">
        <v>1110</v>
      </c>
      <c r="EG75" s="2" t="s">
        <v>174</v>
      </c>
      <c r="EH75" s="2" t="s">
        <v>162</v>
      </c>
      <c r="EI75" s="4"/>
      <c r="EJ75" s="8"/>
      <c r="EK75" s="4"/>
      <c r="EL75" s="8"/>
      <c r="EM75" s="7"/>
      <c r="EN75" s="7"/>
      <c r="EO75" s="2" t="s">
        <v>172</v>
      </c>
      <c r="EP75" s="2" t="s">
        <v>159</v>
      </c>
      <c r="EQ75" s="2" t="s">
        <v>1123</v>
      </c>
      <c r="ER75" s="2" t="s">
        <v>1111</v>
      </c>
      <c r="ES75" s="2" t="s">
        <v>174</v>
      </c>
      <c r="ET75" s="2" t="s">
        <v>162</v>
      </c>
      <c r="EU75" s="4"/>
      <c r="EV75" s="8"/>
      <c r="EW75" s="4"/>
      <c r="EX75" s="8"/>
      <c r="EY75" s="7"/>
      <c r="EZ75" s="7"/>
      <c r="FA75" s="2" t="s">
        <v>193</v>
      </c>
      <c r="FB75" s="2" t="s">
        <v>159</v>
      </c>
      <c r="FC75" s="2" t="s">
        <v>162</v>
      </c>
      <c r="FD75" s="2" t="s">
        <v>162</v>
      </c>
      <c r="FE75" s="2" t="s">
        <v>174</v>
      </c>
      <c r="FF75" s="2" t="s">
        <v>378</v>
      </c>
      <c r="FG75" s="4"/>
      <c r="FH75" s="8"/>
      <c r="FI75" s="4"/>
      <c r="FJ75" s="8"/>
      <c r="FK75" s="7"/>
      <c r="FL75" s="7"/>
      <c r="FM75" s="2" t="s">
        <v>193</v>
      </c>
      <c r="FN75" s="2" t="s">
        <v>159</v>
      </c>
      <c r="FO75" s="2" t="s">
        <v>162</v>
      </c>
      <c r="FP75" s="2" t="s">
        <v>162</v>
      </c>
      <c r="FQ75" s="2" t="s">
        <v>174</v>
      </c>
      <c r="FR75" s="2" t="s">
        <v>162</v>
      </c>
      <c r="FS75" s="4">
        <v>1</v>
      </c>
      <c r="FT75" s="8">
        <v>45.94</v>
      </c>
      <c r="FU75" s="4"/>
      <c r="FV75" s="8"/>
      <c r="FW75" s="7"/>
      <c r="FX75" s="7"/>
      <c r="FY75" s="2" t="s">
        <v>172</v>
      </c>
      <c r="FZ75" s="2" t="s">
        <v>159</v>
      </c>
      <c r="GA75" s="2" t="s">
        <v>1079</v>
      </c>
      <c r="GB75" s="2" t="s">
        <v>1124</v>
      </c>
      <c r="GC75" s="2" t="s">
        <v>174</v>
      </c>
      <c r="GD75" s="2" t="s">
        <v>162</v>
      </c>
      <c r="GE75" s="4"/>
      <c r="GF75" s="8"/>
      <c r="GG75" s="4"/>
      <c r="GH75" s="8"/>
      <c r="GI75" s="7"/>
      <c r="GJ75" s="7"/>
      <c r="GK75" s="2" t="s">
        <v>187</v>
      </c>
      <c r="GL75" s="2" t="s">
        <v>159</v>
      </c>
      <c r="GM75" s="2" t="s">
        <v>162</v>
      </c>
      <c r="GN75" s="2" t="s">
        <v>162</v>
      </c>
      <c r="GO75" s="2" t="s">
        <v>174</v>
      </c>
      <c r="GP75" s="2" t="s">
        <v>162</v>
      </c>
      <c r="GQ75" s="4"/>
      <c r="GR75" s="8"/>
      <c r="GS75" s="4"/>
      <c r="GT75" s="8"/>
      <c r="GU75" s="7"/>
      <c r="GV75" s="7"/>
      <c r="GW75" s="2" t="s">
        <v>196</v>
      </c>
      <c r="GX75" s="2" t="s">
        <v>159</v>
      </c>
      <c r="GY75" s="2" t="s">
        <v>162</v>
      </c>
      <c r="GZ75" s="2" t="s">
        <v>162</v>
      </c>
      <c r="HA75" s="2" t="s">
        <v>174</v>
      </c>
      <c r="HB75" s="2" t="s">
        <v>162</v>
      </c>
      <c r="HC75" s="4"/>
      <c r="HD75" s="8"/>
      <c r="HE75" s="4"/>
      <c r="HF75" s="8"/>
      <c r="HG75" s="7"/>
      <c r="HH75" s="7"/>
      <c r="HI75" s="2" t="s">
        <v>264</v>
      </c>
      <c r="HJ75" s="2" t="s">
        <v>159</v>
      </c>
      <c r="HK75" s="2" t="s">
        <v>162</v>
      </c>
      <c r="HL75" s="2" t="s">
        <v>162</v>
      </c>
      <c r="HM75" s="2" t="s">
        <v>174</v>
      </c>
      <c r="HN75" s="2" t="s">
        <v>162</v>
      </c>
      <c r="HO75" s="4"/>
      <c r="HP75" s="8"/>
      <c r="HQ75" s="4"/>
      <c r="HR75" s="8"/>
      <c r="HS75" s="7"/>
      <c r="HT75" s="7"/>
      <c r="HU75" s="2" t="s">
        <v>196</v>
      </c>
      <c r="HV75" s="2" t="s">
        <v>159</v>
      </c>
      <c r="HW75" s="2" t="s">
        <v>162</v>
      </c>
      <c r="HX75" s="2" t="s">
        <v>162</v>
      </c>
      <c r="HY75" s="2" t="s">
        <v>174</v>
      </c>
      <c r="HZ75" s="2" t="s">
        <v>162</v>
      </c>
      <c r="IA75" s="4"/>
      <c r="IB75" s="8"/>
      <c r="IC75" s="4"/>
      <c r="ID75" s="8"/>
      <c r="IE75" s="7"/>
      <c r="IF75" s="7"/>
      <c r="IG75" s="2" t="s">
        <v>162</v>
      </c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4"/>
      <c r="IN75" s="8"/>
      <c r="IO75" s="4"/>
      <c r="IP75" s="8"/>
      <c r="IQ75" s="7"/>
      <c r="IR75" s="7"/>
      <c r="IS75" s="2" t="s">
        <v>187</v>
      </c>
      <c r="IT75" s="2" t="s">
        <v>159</v>
      </c>
      <c r="IU75" s="2" t="s">
        <v>1079</v>
      </c>
      <c r="IV75" s="2" t="s">
        <v>162</v>
      </c>
      <c r="IW75" s="2" t="s">
        <v>174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187</v>
      </c>
      <c r="JR75" s="2" t="s">
        <v>159</v>
      </c>
      <c r="JS75" s="2" t="s">
        <v>162</v>
      </c>
      <c r="JT75" s="2" t="s">
        <v>162</v>
      </c>
      <c r="JU75" s="2" t="s">
        <v>174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172</v>
      </c>
      <c r="KP75" s="2" t="s">
        <v>159</v>
      </c>
      <c r="KQ75" s="2" t="s">
        <v>851</v>
      </c>
      <c r="KR75" s="2" t="s">
        <v>1125</v>
      </c>
      <c r="KS75" s="2" t="s">
        <v>174</v>
      </c>
      <c r="KT75" s="2" t="s">
        <v>162</v>
      </c>
      <c r="KU75" s="4"/>
      <c r="KV75" s="8"/>
      <c r="KW75" s="4"/>
      <c r="KX75" s="8"/>
      <c r="KY75" s="7"/>
      <c r="KZ75" s="7"/>
      <c r="LA75" s="2" t="s">
        <v>193</v>
      </c>
      <c r="LB75" s="2" t="s">
        <v>159</v>
      </c>
      <c r="LC75" s="2" t="s">
        <v>162</v>
      </c>
      <c r="LD75" s="2" t="s">
        <v>162</v>
      </c>
      <c r="LE75" s="2" t="s">
        <v>174</v>
      </c>
      <c r="LF75" s="2" t="s">
        <v>162</v>
      </c>
      <c r="LG75" s="4"/>
      <c r="LH75" s="8"/>
      <c r="LI75" s="4"/>
      <c r="LJ75" s="8"/>
      <c r="LK75" s="7"/>
      <c r="LL75" s="7"/>
      <c r="LM75" s="2" t="s">
        <v>187</v>
      </c>
      <c r="LN75" s="2" t="s">
        <v>195</v>
      </c>
      <c r="LO75" s="2" t="s">
        <v>162</v>
      </c>
      <c r="LP75" s="2" t="s">
        <v>162</v>
      </c>
      <c r="LQ75" s="2" t="s">
        <v>174</v>
      </c>
      <c r="LR75" s="2" t="s">
        <v>162</v>
      </c>
      <c r="LS75" s="4"/>
      <c r="LT75" s="8"/>
      <c r="LU75" s="4"/>
      <c r="LV75" s="8"/>
      <c r="LW75" s="7"/>
      <c r="LX75" s="7"/>
      <c r="LY75" s="2" t="s">
        <v>196</v>
      </c>
      <c r="LZ75" s="2" t="s">
        <v>159</v>
      </c>
      <c r="MA75" s="2" t="s">
        <v>1079</v>
      </c>
      <c r="MB75" s="2" t="s">
        <v>162</v>
      </c>
      <c r="MC75" s="2" t="s">
        <v>174</v>
      </c>
      <c r="MD75" s="2" t="s">
        <v>162</v>
      </c>
      <c r="ME75" s="4"/>
      <c r="MF75" s="8"/>
      <c r="MG75" s="4"/>
      <c r="MH75" s="8"/>
      <c r="MI75" s="7"/>
      <c r="MJ75" s="7"/>
      <c r="MK75" s="2" t="s">
        <v>193</v>
      </c>
      <c r="ML75" s="2" t="s">
        <v>159</v>
      </c>
      <c r="MM75" s="2" t="s">
        <v>162</v>
      </c>
      <c r="MN75" s="2" t="s">
        <v>162</v>
      </c>
      <c r="MO75" s="2" t="s">
        <v>174</v>
      </c>
      <c r="MP75" s="2" t="s">
        <v>162</v>
      </c>
      <c r="MQ75" s="4"/>
      <c r="MR75" s="8"/>
      <c r="MS75" s="4"/>
      <c r="MT75" s="8"/>
      <c r="MU75" s="7"/>
      <c r="MV75" s="7"/>
      <c r="MW75" s="2" t="s">
        <v>187</v>
      </c>
      <c r="MX75" s="2" t="s">
        <v>195</v>
      </c>
      <c r="MY75" s="2" t="s">
        <v>162</v>
      </c>
      <c r="MZ75" s="2" t="s">
        <v>162</v>
      </c>
      <c r="NA75" s="2" t="s">
        <v>174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187</v>
      </c>
      <c r="NV75" s="2" t="s">
        <v>159</v>
      </c>
      <c r="NW75" s="2" t="s">
        <v>162</v>
      </c>
      <c r="NX75" s="2" t="s">
        <v>162</v>
      </c>
      <c r="NY75" s="2" t="s">
        <v>174</v>
      </c>
      <c r="NZ75" s="2" t="s">
        <v>162</v>
      </c>
      <c r="OA75" s="4"/>
      <c r="OB75" s="8"/>
      <c r="OC75" s="4"/>
      <c r="OD75" s="8"/>
      <c r="OE75" s="7"/>
      <c r="OF75" s="7"/>
      <c r="OG75" s="2" t="s">
        <v>197</v>
      </c>
      <c r="OH75" s="2" t="s">
        <v>195</v>
      </c>
      <c r="OI75" s="2" t="s">
        <v>162</v>
      </c>
      <c r="OJ75" s="2" t="s">
        <v>162</v>
      </c>
      <c r="OK75" s="2" t="s">
        <v>174</v>
      </c>
      <c r="OL75" s="2" t="s">
        <v>162</v>
      </c>
      <c r="OM75" s="4"/>
      <c r="ON75" s="8"/>
      <c r="OO75" s="4"/>
      <c r="OP75" s="8"/>
      <c r="OQ75" s="7"/>
      <c r="OR75" s="7"/>
      <c r="OS75" s="2" t="s">
        <v>193</v>
      </c>
      <c r="OT75" s="2" t="s">
        <v>159</v>
      </c>
      <c r="OU75" s="2" t="s">
        <v>162</v>
      </c>
      <c r="OV75" s="2" t="s">
        <v>162</v>
      </c>
      <c r="OW75" s="2" t="s">
        <v>174</v>
      </c>
      <c r="OX75" s="2" t="s">
        <v>162</v>
      </c>
      <c r="OY75" s="4"/>
      <c r="OZ75" s="8"/>
      <c r="PA75" s="4"/>
      <c r="PB75" s="8"/>
      <c r="PC75" s="7"/>
      <c r="PD75" s="7"/>
      <c r="PE75" s="2" t="s">
        <v>187</v>
      </c>
      <c r="PF75" s="2" t="s">
        <v>159</v>
      </c>
      <c r="PG75" s="2" t="s">
        <v>162</v>
      </c>
      <c r="PH75" s="2" t="s">
        <v>162</v>
      </c>
      <c r="PI75" s="2" t="s">
        <v>174</v>
      </c>
      <c r="PJ75" s="2" t="s">
        <v>162</v>
      </c>
      <c r="PK75" s="4"/>
      <c r="PL75" s="8"/>
      <c r="PM75" s="4"/>
      <c r="PN75" s="8"/>
      <c r="PO75" s="7"/>
      <c r="PP75" s="7"/>
      <c r="PQ75" s="2" t="s">
        <v>193</v>
      </c>
      <c r="PR75" s="2" t="s">
        <v>195</v>
      </c>
      <c r="PS75" s="2" t="s">
        <v>162</v>
      </c>
      <c r="PT75" s="2" t="s">
        <v>162</v>
      </c>
      <c r="PU75" s="2" t="s">
        <v>174</v>
      </c>
      <c r="PV75" s="2" t="s">
        <v>162</v>
      </c>
      <c r="PW75" s="4">
        <v>68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1126</v>
      </c>
      <c r="B76" s="2" t="s">
        <v>151</v>
      </c>
      <c r="C76" s="2" t="s">
        <v>999</v>
      </c>
      <c r="D76" s="2" t="s">
        <v>153</v>
      </c>
      <c r="E76" s="2" t="s">
        <v>154</v>
      </c>
      <c r="F76" s="2" t="s">
        <v>1101</v>
      </c>
      <c r="G76" s="2" t="s">
        <v>162</v>
      </c>
      <c r="H76" s="2" t="s">
        <v>162</v>
      </c>
      <c r="I76" s="2" t="s">
        <v>1127</v>
      </c>
      <c r="J76" s="2" t="s">
        <v>157</v>
      </c>
      <c r="K76" s="2" t="s">
        <v>286</v>
      </c>
      <c r="L76" s="3">
        <v>186.9</v>
      </c>
      <c r="M76" s="3">
        <v>196.24</v>
      </c>
      <c r="N76" s="3">
        <v>534</v>
      </c>
      <c r="O76" s="2" t="s">
        <v>159</v>
      </c>
      <c r="P76" s="2" t="s">
        <v>970</v>
      </c>
      <c r="Q76" s="2" t="s">
        <v>161</v>
      </c>
      <c r="R76" s="2" t="s">
        <v>162</v>
      </c>
      <c r="S76" s="2" t="s">
        <v>1104</v>
      </c>
      <c r="T76" s="2" t="s">
        <v>162</v>
      </c>
      <c r="U76" s="2" t="s">
        <v>203</v>
      </c>
      <c r="V76" s="2" t="s">
        <v>623</v>
      </c>
      <c r="W76" s="2" t="s">
        <v>673</v>
      </c>
      <c r="X76" s="2" t="s">
        <v>1128</v>
      </c>
      <c r="Y76" s="2" t="s">
        <v>365</v>
      </c>
      <c r="Z76" s="4"/>
      <c r="AA76" s="4">
        <f>=ROUNDDOWN({0},0)</f>
      </c>
      <c r="AB76" s="5">
        <v>6</v>
      </c>
      <c r="AC76" s="2" t="s">
        <v>280</v>
      </c>
      <c r="AD76" s="4">
        <v>80</v>
      </c>
      <c r="AE76" s="4">
        <v>140</v>
      </c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3</v>
      </c>
      <c r="AS76" s="8">
        <v>495.71</v>
      </c>
      <c r="AT76" s="7">
        <v>-1</v>
      </c>
      <c r="AU76" s="7">
        <v>-1</v>
      </c>
      <c r="AV76" s="4" t="s">
        <v>162</v>
      </c>
      <c r="AW76" s="8" t="s">
        <v>162</v>
      </c>
      <c r="AX76" s="4">
        <v>6</v>
      </c>
      <c r="AY76" s="8">
        <v>1196.91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>
        <v>6</v>
      </c>
      <c r="BF76" s="8">
        <v>1196.91</v>
      </c>
      <c r="BG76" s="7" t="s">
        <v>162</v>
      </c>
      <c r="BH76" s="7" t="s">
        <v>162</v>
      </c>
      <c r="BI76" s="7"/>
      <c r="BJ76" s="4"/>
      <c r="BK76" s="8"/>
      <c r="BL76" s="2" t="s">
        <v>1129</v>
      </c>
      <c r="BM76" s="7"/>
      <c r="BN76" s="7"/>
      <c r="BO76" s="4"/>
      <c r="BP76" s="8"/>
      <c r="BQ76" s="4">
        <v>1</v>
      </c>
      <c r="BR76" s="8">
        <v>167.21</v>
      </c>
      <c r="BS76" s="7">
        <v>-1</v>
      </c>
      <c r="BT76" s="7">
        <v>-1</v>
      </c>
      <c r="BU76" s="2" t="s">
        <v>172</v>
      </c>
      <c r="BV76" s="2" t="s">
        <v>159</v>
      </c>
      <c r="BW76" s="2" t="s">
        <v>162</v>
      </c>
      <c r="BX76" s="2" t="s">
        <v>1130</v>
      </c>
      <c r="BY76" s="2" t="s">
        <v>174</v>
      </c>
      <c r="BZ76" s="2" t="s">
        <v>162</v>
      </c>
      <c r="CA76" s="4"/>
      <c r="CB76" s="8"/>
      <c r="CC76" s="4"/>
      <c r="CD76" s="8"/>
      <c r="CE76" s="7"/>
      <c r="CF76" s="7"/>
      <c r="CG76" s="2" t="s">
        <v>172</v>
      </c>
      <c r="CH76" s="2" t="s">
        <v>159</v>
      </c>
      <c r="CI76" s="2" t="s">
        <v>851</v>
      </c>
      <c r="CJ76" s="2" t="s">
        <v>1131</v>
      </c>
      <c r="CK76" s="2" t="s">
        <v>174</v>
      </c>
      <c r="CL76" s="2" t="s">
        <v>162</v>
      </c>
      <c r="CM76" s="4"/>
      <c r="CN76" s="8"/>
      <c r="CO76" s="4">
        <v>2</v>
      </c>
      <c r="CP76" s="8">
        <v>328.5</v>
      </c>
      <c r="CQ76" s="7">
        <v>-1</v>
      </c>
      <c r="CR76" s="7">
        <v>-1</v>
      </c>
      <c r="CS76" s="2" t="s">
        <v>172</v>
      </c>
      <c r="CT76" s="2" t="s">
        <v>159</v>
      </c>
      <c r="CU76" s="2" t="s">
        <v>851</v>
      </c>
      <c r="CV76" s="2" t="s">
        <v>1132</v>
      </c>
      <c r="CW76" s="2" t="s">
        <v>174</v>
      </c>
      <c r="CX76" s="2" t="s">
        <v>162</v>
      </c>
      <c r="CY76" s="4"/>
      <c r="CZ76" s="8"/>
      <c r="DA76" s="4"/>
      <c r="DB76" s="8"/>
      <c r="DC76" s="7"/>
      <c r="DD76" s="7"/>
      <c r="DE76" s="2" t="s">
        <v>172</v>
      </c>
      <c r="DF76" s="2" t="s">
        <v>159</v>
      </c>
      <c r="DG76" s="2" t="s">
        <v>851</v>
      </c>
      <c r="DH76" s="2" t="s">
        <v>1092</v>
      </c>
      <c r="DI76" s="2" t="s">
        <v>174</v>
      </c>
      <c r="DJ76" s="2" t="s">
        <v>162</v>
      </c>
      <c r="DK76" s="4"/>
      <c r="DL76" s="8"/>
      <c r="DM76" s="4"/>
      <c r="DN76" s="8"/>
      <c r="DO76" s="7"/>
      <c r="DP76" s="7"/>
      <c r="DQ76" s="2" t="s">
        <v>191</v>
      </c>
      <c r="DR76" s="2" t="s">
        <v>195</v>
      </c>
      <c r="DS76" s="2" t="s">
        <v>374</v>
      </c>
      <c r="DT76" s="2" t="s">
        <v>1085</v>
      </c>
      <c r="DU76" s="2" t="s">
        <v>174</v>
      </c>
      <c r="DV76" s="2" t="s">
        <v>162</v>
      </c>
      <c r="DW76" s="4"/>
      <c r="DX76" s="8"/>
      <c r="DY76" s="4"/>
      <c r="DZ76" s="8"/>
      <c r="EA76" s="7"/>
      <c r="EB76" s="7"/>
      <c r="EC76" s="2" t="s">
        <v>172</v>
      </c>
      <c r="ED76" s="2" t="s">
        <v>159</v>
      </c>
      <c r="EE76" s="2" t="s">
        <v>1079</v>
      </c>
      <c r="EF76" s="2" t="s">
        <v>1133</v>
      </c>
      <c r="EG76" s="2" t="s">
        <v>174</v>
      </c>
      <c r="EH76" s="2" t="s">
        <v>162</v>
      </c>
      <c r="EI76" s="4"/>
      <c r="EJ76" s="8"/>
      <c r="EK76" s="4"/>
      <c r="EL76" s="8"/>
      <c r="EM76" s="7"/>
      <c r="EN76" s="7"/>
      <c r="EO76" s="2" t="s">
        <v>172</v>
      </c>
      <c r="EP76" s="2" t="s">
        <v>159</v>
      </c>
      <c r="EQ76" s="2" t="s">
        <v>1011</v>
      </c>
      <c r="ER76" s="2" t="s">
        <v>328</v>
      </c>
      <c r="ES76" s="2" t="s">
        <v>174</v>
      </c>
      <c r="ET76" s="2" t="s">
        <v>162</v>
      </c>
      <c r="EU76" s="4"/>
      <c r="EV76" s="8"/>
      <c r="EW76" s="4"/>
      <c r="EX76" s="8"/>
      <c r="EY76" s="7"/>
      <c r="EZ76" s="7"/>
      <c r="FA76" s="2" t="s">
        <v>193</v>
      </c>
      <c r="FB76" s="2" t="s">
        <v>159</v>
      </c>
      <c r="FC76" s="2" t="s">
        <v>162</v>
      </c>
      <c r="FD76" s="2" t="s">
        <v>162</v>
      </c>
      <c r="FE76" s="2" t="s">
        <v>174</v>
      </c>
      <c r="FF76" s="2" t="s">
        <v>378</v>
      </c>
      <c r="FG76" s="4"/>
      <c r="FH76" s="8"/>
      <c r="FI76" s="4"/>
      <c r="FJ76" s="8"/>
      <c r="FK76" s="7"/>
      <c r="FL76" s="7"/>
      <c r="FM76" s="2" t="s">
        <v>193</v>
      </c>
      <c r="FN76" s="2" t="s">
        <v>159</v>
      </c>
      <c r="FO76" s="2" t="s">
        <v>162</v>
      </c>
      <c r="FP76" s="2" t="s">
        <v>162</v>
      </c>
      <c r="FQ76" s="2" t="s">
        <v>174</v>
      </c>
      <c r="FR76" s="2" t="s">
        <v>162</v>
      </c>
      <c r="FS76" s="4"/>
      <c r="FT76" s="8"/>
      <c r="FU76" s="4"/>
      <c r="FV76" s="8"/>
      <c r="FW76" s="7"/>
      <c r="FX76" s="7"/>
      <c r="FY76" s="2" t="s">
        <v>172</v>
      </c>
      <c r="FZ76" s="2" t="s">
        <v>159</v>
      </c>
      <c r="GA76" s="2" t="s">
        <v>920</v>
      </c>
      <c r="GB76" s="2" t="s">
        <v>332</v>
      </c>
      <c r="GC76" s="2" t="s">
        <v>174</v>
      </c>
      <c r="GD76" s="2" t="s">
        <v>162</v>
      </c>
      <c r="GE76" s="4"/>
      <c r="GF76" s="8"/>
      <c r="GG76" s="4"/>
      <c r="GH76" s="8"/>
      <c r="GI76" s="7"/>
      <c r="GJ76" s="7"/>
      <c r="GK76" s="2" t="s">
        <v>187</v>
      </c>
      <c r="GL76" s="2" t="s">
        <v>159</v>
      </c>
      <c r="GM76" s="2" t="s">
        <v>162</v>
      </c>
      <c r="GN76" s="2" t="s">
        <v>162</v>
      </c>
      <c r="GO76" s="2" t="s">
        <v>174</v>
      </c>
      <c r="GP76" s="2" t="s">
        <v>162</v>
      </c>
      <c r="GQ76" s="4"/>
      <c r="GR76" s="8"/>
      <c r="GS76" s="4"/>
      <c r="GT76" s="8"/>
      <c r="GU76" s="7"/>
      <c r="GV76" s="7"/>
      <c r="GW76" s="2" t="s">
        <v>196</v>
      </c>
      <c r="GX76" s="2" t="s">
        <v>159</v>
      </c>
      <c r="GY76" s="2" t="s">
        <v>162</v>
      </c>
      <c r="GZ76" s="2" t="s">
        <v>162</v>
      </c>
      <c r="HA76" s="2" t="s">
        <v>174</v>
      </c>
      <c r="HB76" s="2" t="s">
        <v>162</v>
      </c>
      <c r="HC76" s="4"/>
      <c r="HD76" s="8"/>
      <c r="HE76" s="4"/>
      <c r="HF76" s="8"/>
      <c r="HG76" s="7"/>
      <c r="HH76" s="7"/>
      <c r="HI76" s="2" t="s">
        <v>172</v>
      </c>
      <c r="HJ76" s="2" t="s">
        <v>159</v>
      </c>
      <c r="HK76" s="2" t="s">
        <v>1015</v>
      </c>
      <c r="HL76" s="2" t="s">
        <v>1134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172</v>
      </c>
      <c r="HV76" s="2" t="s">
        <v>195</v>
      </c>
      <c r="HW76" s="2" t="s">
        <v>1135</v>
      </c>
      <c r="HX76" s="2" t="s">
        <v>162</v>
      </c>
      <c r="HY76" s="2" t="s">
        <v>174</v>
      </c>
      <c r="HZ76" s="2" t="s">
        <v>162</v>
      </c>
      <c r="IA76" s="4"/>
      <c r="IB76" s="8"/>
      <c r="IC76" s="4"/>
      <c r="ID76" s="8"/>
      <c r="IE76" s="7"/>
      <c r="IF76" s="7"/>
      <c r="IG76" s="2" t="s">
        <v>162</v>
      </c>
      <c r="IH76" s="2" t="s">
        <v>162</v>
      </c>
      <c r="II76" s="2" t="s">
        <v>162</v>
      </c>
      <c r="IJ76" s="2" t="s">
        <v>162</v>
      </c>
      <c r="IK76" s="2" t="s">
        <v>162</v>
      </c>
      <c r="IL76" s="2" t="s">
        <v>162</v>
      </c>
      <c r="IM76" s="4"/>
      <c r="IN76" s="8"/>
      <c r="IO76" s="4"/>
      <c r="IP76" s="8"/>
      <c r="IQ76" s="7"/>
      <c r="IR76" s="7"/>
      <c r="IS76" s="2" t="s">
        <v>197</v>
      </c>
      <c r="IT76" s="2" t="s">
        <v>159</v>
      </c>
      <c r="IU76" s="2" t="s">
        <v>162</v>
      </c>
      <c r="IV76" s="2" t="s">
        <v>162</v>
      </c>
      <c r="IW76" s="2" t="s">
        <v>174</v>
      </c>
      <c r="IX76" s="2" t="s">
        <v>162</v>
      </c>
      <c r="IY76" s="4"/>
      <c r="IZ76" s="8"/>
      <c r="JA76" s="4"/>
      <c r="JB76" s="8"/>
      <c r="JC76" s="7"/>
      <c r="JD76" s="7"/>
      <c r="JE76" s="2" t="s">
        <v>162</v>
      </c>
      <c r="JF76" s="2" t="s">
        <v>162</v>
      </c>
      <c r="JG76" s="2" t="s">
        <v>162</v>
      </c>
      <c r="JH76" s="2" t="s">
        <v>162</v>
      </c>
      <c r="JI76" s="2" t="s">
        <v>162</v>
      </c>
      <c r="JJ76" s="2" t="s">
        <v>162</v>
      </c>
      <c r="JK76" s="4"/>
      <c r="JL76" s="8"/>
      <c r="JM76" s="4"/>
      <c r="JN76" s="8"/>
      <c r="JO76" s="7"/>
      <c r="JP76" s="7"/>
      <c r="JQ76" s="2" t="s">
        <v>187</v>
      </c>
      <c r="JR76" s="2" t="s">
        <v>159</v>
      </c>
      <c r="JS76" s="2" t="s">
        <v>162</v>
      </c>
      <c r="JT76" s="2" t="s">
        <v>162</v>
      </c>
      <c r="JU76" s="2" t="s">
        <v>174</v>
      </c>
      <c r="JV76" s="2" t="s">
        <v>162</v>
      </c>
      <c r="JW76" s="4"/>
      <c r="JX76" s="8"/>
      <c r="JY76" s="4"/>
      <c r="JZ76" s="8"/>
      <c r="KA76" s="7"/>
      <c r="KB76" s="7"/>
      <c r="KC76" s="2" t="s">
        <v>162</v>
      </c>
      <c r="KD76" s="2" t="s">
        <v>162</v>
      </c>
      <c r="KE76" s="2" t="s">
        <v>162</v>
      </c>
      <c r="KF76" s="2" t="s">
        <v>162</v>
      </c>
      <c r="KG76" s="2" t="s">
        <v>162</v>
      </c>
      <c r="KH76" s="2" t="s">
        <v>162</v>
      </c>
      <c r="KI76" s="4"/>
      <c r="KJ76" s="8"/>
      <c r="KK76" s="4"/>
      <c r="KL76" s="8"/>
      <c r="KM76" s="7"/>
      <c r="KN76" s="7"/>
      <c r="KO76" s="2" t="s">
        <v>172</v>
      </c>
      <c r="KP76" s="2" t="s">
        <v>159</v>
      </c>
      <c r="KQ76" s="2" t="s">
        <v>851</v>
      </c>
      <c r="KR76" s="2" t="s">
        <v>1136</v>
      </c>
      <c r="KS76" s="2" t="s">
        <v>174</v>
      </c>
      <c r="KT76" s="2" t="s">
        <v>162</v>
      </c>
      <c r="KU76" s="4"/>
      <c r="KV76" s="8"/>
      <c r="KW76" s="4"/>
      <c r="KX76" s="8"/>
      <c r="KY76" s="7"/>
      <c r="KZ76" s="7"/>
      <c r="LA76" s="2" t="s">
        <v>187</v>
      </c>
      <c r="LB76" s="2" t="s">
        <v>159</v>
      </c>
      <c r="LC76" s="2" t="s">
        <v>162</v>
      </c>
      <c r="LD76" s="2" t="s">
        <v>162</v>
      </c>
      <c r="LE76" s="2" t="s">
        <v>174</v>
      </c>
      <c r="LF76" s="2" t="s">
        <v>162</v>
      </c>
      <c r="LG76" s="4"/>
      <c r="LH76" s="8"/>
      <c r="LI76" s="4"/>
      <c r="LJ76" s="8"/>
      <c r="LK76" s="7"/>
      <c r="LL76" s="7"/>
      <c r="LM76" s="2" t="s">
        <v>172</v>
      </c>
      <c r="LN76" s="2" t="s">
        <v>195</v>
      </c>
      <c r="LO76" s="2" t="s">
        <v>793</v>
      </c>
      <c r="LP76" s="2" t="s">
        <v>162</v>
      </c>
      <c r="LQ76" s="2" t="s">
        <v>174</v>
      </c>
      <c r="LR76" s="2" t="s">
        <v>162</v>
      </c>
      <c r="LS76" s="4"/>
      <c r="LT76" s="8"/>
      <c r="LU76" s="4"/>
      <c r="LV76" s="8"/>
      <c r="LW76" s="7"/>
      <c r="LX76" s="7"/>
      <c r="LY76" s="2" t="s">
        <v>197</v>
      </c>
      <c r="LZ76" s="2" t="s">
        <v>159</v>
      </c>
      <c r="MA76" s="2" t="s">
        <v>162</v>
      </c>
      <c r="MB76" s="2" t="s">
        <v>162</v>
      </c>
      <c r="MC76" s="2" t="s">
        <v>174</v>
      </c>
      <c r="MD76" s="2" t="s">
        <v>162</v>
      </c>
      <c r="ME76" s="4"/>
      <c r="MF76" s="8"/>
      <c r="MG76" s="4"/>
      <c r="MH76" s="8"/>
      <c r="MI76" s="7"/>
      <c r="MJ76" s="7"/>
      <c r="MK76" s="2" t="s">
        <v>187</v>
      </c>
      <c r="ML76" s="2" t="s">
        <v>159</v>
      </c>
      <c r="MM76" s="2" t="s">
        <v>162</v>
      </c>
      <c r="MN76" s="2" t="s">
        <v>162</v>
      </c>
      <c r="MO76" s="2" t="s">
        <v>174</v>
      </c>
      <c r="MP76" s="2" t="s">
        <v>162</v>
      </c>
      <c r="MQ76" s="4"/>
      <c r="MR76" s="8"/>
      <c r="MS76" s="4"/>
      <c r="MT76" s="8"/>
      <c r="MU76" s="7"/>
      <c r="MV76" s="7"/>
      <c r="MW76" s="2" t="s">
        <v>172</v>
      </c>
      <c r="MX76" s="2" t="s">
        <v>195</v>
      </c>
      <c r="MY76" s="2" t="s">
        <v>1137</v>
      </c>
      <c r="MZ76" s="2" t="s">
        <v>1138</v>
      </c>
      <c r="NA76" s="2" t="s">
        <v>174</v>
      </c>
      <c r="NB76" s="2" t="s">
        <v>162</v>
      </c>
      <c r="NC76" s="4"/>
      <c r="ND76" s="8"/>
      <c r="NE76" s="4"/>
      <c r="NF76" s="8"/>
      <c r="NG76" s="7"/>
      <c r="NH76" s="7"/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172</v>
      </c>
      <c r="NV76" s="2" t="s">
        <v>159</v>
      </c>
      <c r="NW76" s="2" t="s">
        <v>198</v>
      </c>
      <c r="NX76" s="2" t="s">
        <v>1139</v>
      </c>
      <c r="NY76" s="2" t="s">
        <v>174</v>
      </c>
      <c r="NZ76" s="2" t="s">
        <v>162</v>
      </c>
      <c r="OA76" s="4"/>
      <c r="OB76" s="8"/>
      <c r="OC76" s="4"/>
      <c r="OD76" s="8"/>
      <c r="OE76" s="7"/>
      <c r="OF76" s="7"/>
      <c r="OG76" s="2" t="s">
        <v>197</v>
      </c>
      <c r="OH76" s="2" t="s">
        <v>195</v>
      </c>
      <c r="OI76" s="2" t="s">
        <v>162</v>
      </c>
      <c r="OJ76" s="2" t="s">
        <v>162</v>
      </c>
      <c r="OK76" s="2" t="s">
        <v>174</v>
      </c>
      <c r="OL76" s="2" t="s">
        <v>162</v>
      </c>
      <c r="OM76" s="4"/>
      <c r="ON76" s="8"/>
      <c r="OO76" s="4"/>
      <c r="OP76" s="8"/>
      <c r="OQ76" s="7"/>
      <c r="OR76" s="7"/>
      <c r="OS76" s="2" t="s">
        <v>193</v>
      </c>
      <c r="OT76" s="2" t="s">
        <v>159</v>
      </c>
      <c r="OU76" s="2" t="s">
        <v>162</v>
      </c>
      <c r="OV76" s="2" t="s">
        <v>162</v>
      </c>
      <c r="OW76" s="2" t="s">
        <v>174</v>
      </c>
      <c r="OX76" s="2" t="s">
        <v>162</v>
      </c>
      <c r="OY76" s="4"/>
      <c r="OZ76" s="8"/>
      <c r="PA76" s="4"/>
      <c r="PB76" s="8"/>
      <c r="PC76" s="7"/>
      <c r="PD76" s="7"/>
      <c r="PE76" s="2" t="s">
        <v>187</v>
      </c>
      <c r="PF76" s="2" t="s">
        <v>159</v>
      </c>
      <c r="PG76" s="2" t="s">
        <v>162</v>
      </c>
      <c r="PH76" s="2" t="s">
        <v>162</v>
      </c>
      <c r="PI76" s="2" t="s">
        <v>174</v>
      </c>
      <c r="PJ76" s="2" t="s">
        <v>162</v>
      </c>
      <c r="PK76" s="4"/>
      <c r="PL76" s="8"/>
      <c r="PM76" s="4"/>
      <c r="PN76" s="8"/>
      <c r="PO76" s="7"/>
      <c r="PP76" s="7"/>
      <c r="PQ76" s="2" t="s">
        <v>172</v>
      </c>
      <c r="PR76" s="2" t="s">
        <v>195</v>
      </c>
      <c r="PS76" s="2" t="s">
        <v>1140</v>
      </c>
      <c r="PT76" s="2" t="s">
        <v>162</v>
      </c>
      <c r="PU76" s="2" t="s">
        <v>174</v>
      </c>
      <c r="PV76" s="2" t="s">
        <v>162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>
        <v>80</v>
      </c>
      <c r="QQ76" s="4"/>
      <c r="QR76" s="4"/>
      <c r="QS76" s="4"/>
      <c r="QT76" s="4"/>
      <c r="QU76" s="4"/>
      <c r="QV76" s="4"/>
      <c r="QW76" s="4"/>
      <c r="QX76" s="4">
        <v>60</v>
      </c>
      <c r="QY76" s="4"/>
      <c r="QZ76" s="4"/>
      <c r="RA76" s="4"/>
      <c r="RB76" s="4"/>
    </row>
    <row r="77">
      <c r="A77" s="2" t="s">
        <v>1141</v>
      </c>
      <c r="B77" s="2" t="s">
        <v>151</v>
      </c>
      <c r="C77" s="2" t="s">
        <v>999</v>
      </c>
      <c r="D77" s="2" t="s">
        <v>153</v>
      </c>
      <c r="E77" s="2" t="s">
        <v>154</v>
      </c>
      <c r="F77" s="2" t="s">
        <v>1101</v>
      </c>
      <c r="G77" s="2" t="s">
        <v>162</v>
      </c>
      <c r="H77" s="2" t="s">
        <v>162</v>
      </c>
      <c r="I77" s="2" t="s">
        <v>1142</v>
      </c>
      <c r="J77" s="2" t="s">
        <v>202</v>
      </c>
      <c r="K77" s="2" t="s">
        <v>286</v>
      </c>
      <c r="L77" s="3">
        <v>210</v>
      </c>
      <c r="M77" s="3">
        <v>220.5</v>
      </c>
      <c r="N77" s="3">
        <v>600</v>
      </c>
      <c r="O77" s="2" t="s">
        <v>159</v>
      </c>
      <c r="P77" s="2" t="s">
        <v>970</v>
      </c>
      <c r="Q77" s="2" t="s">
        <v>161</v>
      </c>
      <c r="R77" s="2" t="s">
        <v>162</v>
      </c>
      <c r="S77" s="2" t="s">
        <v>1104</v>
      </c>
      <c r="T77" s="2" t="s">
        <v>162</v>
      </c>
      <c r="U77" s="2" t="s">
        <v>1143</v>
      </c>
      <c r="V77" s="2" t="s">
        <v>623</v>
      </c>
      <c r="W77" s="2" t="s">
        <v>673</v>
      </c>
      <c r="X77" s="2" t="s">
        <v>1128</v>
      </c>
      <c r="Y77" s="2" t="s">
        <v>1144</v>
      </c>
      <c r="Z77" s="4"/>
      <c r="AA77" s="4">
        <f>=ROUNDDOWN({0},0)</f>
      </c>
      <c r="AB77" s="5">
        <v>8</v>
      </c>
      <c r="AC77" s="2" t="s">
        <v>280</v>
      </c>
      <c r="AD77" s="4">
        <v>100</v>
      </c>
      <c r="AE77" s="4">
        <v>210</v>
      </c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3</v>
      </c>
      <c r="AS77" s="8">
        <v>701.2</v>
      </c>
      <c r="AT77" s="7">
        <v>-1</v>
      </c>
      <c r="AU77" s="7">
        <v>-1</v>
      </c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/>
      <c r="BJ77" s="4"/>
      <c r="BK77" s="8"/>
      <c r="BL77" s="2" t="s">
        <v>1145</v>
      </c>
      <c r="BM77" s="7"/>
      <c r="BN77" s="7"/>
      <c r="BO77" s="4"/>
      <c r="BP77" s="8"/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1130</v>
      </c>
      <c r="BY77" s="2" t="s">
        <v>174</v>
      </c>
      <c r="BZ77" s="2" t="s">
        <v>162</v>
      </c>
      <c r="CA77" s="4"/>
      <c r="CB77" s="8"/>
      <c r="CC77" s="4"/>
      <c r="CD77" s="8"/>
      <c r="CE77" s="7"/>
      <c r="CF77" s="7"/>
      <c r="CG77" s="2" t="s">
        <v>172</v>
      </c>
      <c r="CH77" s="2" t="s">
        <v>159</v>
      </c>
      <c r="CI77" s="2" t="s">
        <v>851</v>
      </c>
      <c r="CJ77" s="2" t="s">
        <v>1092</v>
      </c>
      <c r="CK77" s="2" t="s">
        <v>174</v>
      </c>
      <c r="CL77" s="2" t="s">
        <v>162</v>
      </c>
      <c r="CM77" s="4"/>
      <c r="CN77" s="8"/>
      <c r="CO77" s="4"/>
      <c r="CP77" s="8"/>
      <c r="CQ77" s="7"/>
      <c r="CR77" s="7"/>
      <c r="CS77" s="2" t="s">
        <v>172</v>
      </c>
      <c r="CT77" s="2" t="s">
        <v>159</v>
      </c>
      <c r="CU77" s="2" t="s">
        <v>851</v>
      </c>
      <c r="CV77" s="2" t="s">
        <v>1146</v>
      </c>
      <c r="CW77" s="2" t="s">
        <v>174</v>
      </c>
      <c r="CX77" s="2" t="s">
        <v>162</v>
      </c>
      <c r="CY77" s="4"/>
      <c r="CZ77" s="8"/>
      <c r="DA77" s="4"/>
      <c r="DB77" s="8"/>
      <c r="DC77" s="7"/>
      <c r="DD77" s="7"/>
      <c r="DE77" s="2" t="s">
        <v>172</v>
      </c>
      <c r="DF77" s="2" t="s">
        <v>159</v>
      </c>
      <c r="DG77" s="2" t="s">
        <v>851</v>
      </c>
      <c r="DH77" s="2" t="s">
        <v>1092</v>
      </c>
      <c r="DI77" s="2" t="s">
        <v>174</v>
      </c>
      <c r="DJ77" s="2" t="s">
        <v>162</v>
      </c>
      <c r="DK77" s="4"/>
      <c r="DL77" s="8"/>
      <c r="DM77" s="4"/>
      <c r="DN77" s="8"/>
      <c r="DO77" s="7"/>
      <c r="DP77" s="7"/>
      <c r="DQ77" s="2" t="s">
        <v>191</v>
      </c>
      <c r="DR77" s="2" t="s">
        <v>195</v>
      </c>
      <c r="DS77" s="2" t="s">
        <v>374</v>
      </c>
      <c r="DT77" s="2" t="s">
        <v>314</v>
      </c>
      <c r="DU77" s="2" t="s">
        <v>174</v>
      </c>
      <c r="DV77" s="2" t="s">
        <v>162</v>
      </c>
      <c r="DW77" s="4"/>
      <c r="DX77" s="8"/>
      <c r="DY77" s="4"/>
      <c r="DZ77" s="8"/>
      <c r="EA77" s="7"/>
      <c r="EB77" s="7"/>
      <c r="EC77" s="2" t="s">
        <v>172</v>
      </c>
      <c r="ED77" s="2" t="s">
        <v>159</v>
      </c>
      <c r="EE77" s="2" t="s">
        <v>851</v>
      </c>
      <c r="EF77" s="2" t="s">
        <v>1147</v>
      </c>
      <c r="EG77" s="2" t="s">
        <v>174</v>
      </c>
      <c r="EH77" s="2" t="s">
        <v>162</v>
      </c>
      <c r="EI77" s="4"/>
      <c r="EJ77" s="8"/>
      <c r="EK77" s="4">
        <v>2</v>
      </c>
      <c r="EL77" s="8">
        <v>463.06</v>
      </c>
      <c r="EM77" s="7">
        <v>-1</v>
      </c>
      <c r="EN77" s="7">
        <v>-1</v>
      </c>
      <c r="EO77" s="2" t="s">
        <v>172</v>
      </c>
      <c r="EP77" s="2" t="s">
        <v>159</v>
      </c>
      <c r="EQ77" s="2" t="s">
        <v>1011</v>
      </c>
      <c r="ER77" s="2" t="s">
        <v>1093</v>
      </c>
      <c r="ES77" s="2" t="s">
        <v>174</v>
      </c>
      <c r="ET77" s="2" t="s">
        <v>162</v>
      </c>
      <c r="EU77" s="4"/>
      <c r="EV77" s="8"/>
      <c r="EW77" s="4"/>
      <c r="EX77" s="8"/>
      <c r="EY77" s="7"/>
      <c r="EZ77" s="7"/>
      <c r="FA77" s="2" t="s">
        <v>193</v>
      </c>
      <c r="FB77" s="2" t="s">
        <v>159</v>
      </c>
      <c r="FC77" s="2" t="s">
        <v>162</v>
      </c>
      <c r="FD77" s="2" t="s">
        <v>162</v>
      </c>
      <c r="FE77" s="2" t="s">
        <v>174</v>
      </c>
      <c r="FF77" s="2" t="s">
        <v>378</v>
      </c>
      <c r="FG77" s="4"/>
      <c r="FH77" s="8"/>
      <c r="FI77" s="4"/>
      <c r="FJ77" s="8"/>
      <c r="FK77" s="7"/>
      <c r="FL77" s="7"/>
      <c r="FM77" s="2" t="s">
        <v>193</v>
      </c>
      <c r="FN77" s="2" t="s">
        <v>159</v>
      </c>
      <c r="FO77" s="2" t="s">
        <v>162</v>
      </c>
      <c r="FP77" s="2" t="s">
        <v>162</v>
      </c>
      <c r="FQ77" s="2" t="s">
        <v>174</v>
      </c>
      <c r="FR77" s="2" t="s">
        <v>162</v>
      </c>
      <c r="FS77" s="4"/>
      <c r="FT77" s="8"/>
      <c r="FU77" s="4"/>
      <c r="FV77" s="8"/>
      <c r="FW77" s="7"/>
      <c r="FX77" s="7"/>
      <c r="FY77" s="2" t="s">
        <v>172</v>
      </c>
      <c r="FZ77" s="2" t="s">
        <v>159</v>
      </c>
      <c r="GA77" s="2" t="s">
        <v>1026</v>
      </c>
      <c r="GB77" s="2" t="s">
        <v>1148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187</v>
      </c>
      <c r="GL77" s="2" t="s">
        <v>159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196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>
        <v>1</v>
      </c>
      <c r="HF77" s="8">
        <v>238.14</v>
      </c>
      <c r="HG77" s="7">
        <v>-1</v>
      </c>
      <c r="HH77" s="7">
        <v>-1</v>
      </c>
      <c r="HI77" s="2" t="s">
        <v>172</v>
      </c>
      <c r="HJ77" s="2" t="s">
        <v>159</v>
      </c>
      <c r="HK77" s="2" t="s">
        <v>1015</v>
      </c>
      <c r="HL77" s="2" t="s">
        <v>1149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172</v>
      </c>
      <c r="HV77" s="2" t="s">
        <v>195</v>
      </c>
      <c r="HW77" s="2" t="s">
        <v>1135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162</v>
      </c>
      <c r="IH77" s="2" t="s">
        <v>162</v>
      </c>
      <c r="II77" s="2" t="s">
        <v>162</v>
      </c>
      <c r="IJ77" s="2" t="s">
        <v>162</v>
      </c>
      <c r="IK77" s="2" t="s">
        <v>162</v>
      </c>
      <c r="IL77" s="2" t="s">
        <v>162</v>
      </c>
      <c r="IM77" s="4"/>
      <c r="IN77" s="8"/>
      <c r="IO77" s="4"/>
      <c r="IP77" s="8"/>
      <c r="IQ77" s="7"/>
      <c r="IR77" s="7"/>
      <c r="IS77" s="2" t="s">
        <v>187</v>
      </c>
      <c r="IT77" s="2" t="s">
        <v>159</v>
      </c>
      <c r="IU77" s="2" t="s">
        <v>162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162</v>
      </c>
      <c r="JF77" s="2" t="s">
        <v>162</v>
      </c>
      <c r="JG77" s="2" t="s">
        <v>162</v>
      </c>
      <c r="JH77" s="2" t="s">
        <v>162</v>
      </c>
      <c r="JI77" s="2" t="s">
        <v>162</v>
      </c>
      <c r="JJ77" s="2" t="s">
        <v>162</v>
      </c>
      <c r="JK77" s="4"/>
      <c r="JL77" s="8"/>
      <c r="JM77" s="4"/>
      <c r="JN77" s="8"/>
      <c r="JO77" s="7"/>
      <c r="JP77" s="7"/>
      <c r="JQ77" s="2" t="s">
        <v>187</v>
      </c>
      <c r="JR77" s="2" t="s">
        <v>159</v>
      </c>
      <c r="JS77" s="2" t="s">
        <v>162</v>
      </c>
      <c r="JT77" s="2" t="s">
        <v>162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162</v>
      </c>
      <c r="KD77" s="2" t="s">
        <v>162</v>
      </c>
      <c r="KE77" s="2" t="s">
        <v>162</v>
      </c>
      <c r="KF77" s="2" t="s">
        <v>162</v>
      </c>
      <c r="KG77" s="2" t="s">
        <v>162</v>
      </c>
      <c r="KH77" s="2" t="s">
        <v>162</v>
      </c>
      <c r="KI77" s="4"/>
      <c r="KJ77" s="8"/>
      <c r="KK77" s="4"/>
      <c r="KL77" s="8"/>
      <c r="KM77" s="7"/>
      <c r="KN77" s="7"/>
      <c r="KO77" s="2" t="s">
        <v>172</v>
      </c>
      <c r="KP77" s="2" t="s">
        <v>159</v>
      </c>
      <c r="KQ77" s="2" t="s">
        <v>851</v>
      </c>
      <c r="KR77" s="2" t="s">
        <v>1150</v>
      </c>
      <c r="KS77" s="2" t="s">
        <v>174</v>
      </c>
      <c r="KT77" s="2" t="s">
        <v>162</v>
      </c>
      <c r="KU77" s="4"/>
      <c r="KV77" s="8"/>
      <c r="KW77" s="4"/>
      <c r="KX77" s="8"/>
      <c r="KY77" s="7"/>
      <c r="KZ77" s="7"/>
      <c r="LA77" s="2" t="s">
        <v>187</v>
      </c>
      <c r="LB77" s="2" t="s">
        <v>159</v>
      </c>
      <c r="LC77" s="2" t="s">
        <v>162</v>
      </c>
      <c r="LD77" s="2" t="s">
        <v>162</v>
      </c>
      <c r="LE77" s="2" t="s">
        <v>174</v>
      </c>
      <c r="LF77" s="2" t="s">
        <v>162</v>
      </c>
      <c r="LG77" s="4"/>
      <c r="LH77" s="8"/>
      <c r="LI77" s="4"/>
      <c r="LJ77" s="8"/>
      <c r="LK77" s="7"/>
      <c r="LL77" s="7"/>
      <c r="LM77" s="2" t="s">
        <v>172</v>
      </c>
      <c r="LN77" s="2" t="s">
        <v>195</v>
      </c>
      <c r="LO77" s="2" t="s">
        <v>793</v>
      </c>
      <c r="LP77" s="2" t="s">
        <v>162</v>
      </c>
      <c r="LQ77" s="2" t="s">
        <v>174</v>
      </c>
      <c r="LR77" s="2" t="s">
        <v>162</v>
      </c>
      <c r="LS77" s="4"/>
      <c r="LT77" s="8"/>
      <c r="LU77" s="4"/>
      <c r="LV77" s="8"/>
      <c r="LW77" s="7"/>
      <c r="LX77" s="7"/>
      <c r="LY77" s="2" t="s">
        <v>197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187</v>
      </c>
      <c r="ML77" s="2" t="s">
        <v>159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172</v>
      </c>
      <c r="MX77" s="2" t="s">
        <v>195</v>
      </c>
      <c r="MY77" s="2" t="s">
        <v>1151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172</v>
      </c>
      <c r="NV77" s="2" t="s">
        <v>159</v>
      </c>
      <c r="NW77" s="2" t="s">
        <v>198</v>
      </c>
      <c r="NX77" s="2" t="s">
        <v>162</v>
      </c>
      <c r="NY77" s="2" t="s">
        <v>174</v>
      </c>
      <c r="NZ77" s="2" t="s">
        <v>162</v>
      </c>
      <c r="OA77" s="4"/>
      <c r="OB77" s="8"/>
      <c r="OC77" s="4"/>
      <c r="OD77" s="8"/>
      <c r="OE77" s="7"/>
      <c r="OF77" s="7"/>
      <c r="OG77" s="2" t="s">
        <v>197</v>
      </c>
      <c r="OH77" s="2" t="s">
        <v>195</v>
      </c>
      <c r="OI77" s="2" t="s">
        <v>162</v>
      </c>
      <c r="OJ77" s="2" t="s">
        <v>162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193</v>
      </c>
      <c r="OT77" s="2" t="s">
        <v>159</v>
      </c>
      <c r="OU77" s="2" t="s">
        <v>162</v>
      </c>
      <c r="OV77" s="2" t="s">
        <v>162</v>
      </c>
      <c r="OW77" s="2" t="s">
        <v>174</v>
      </c>
      <c r="OX77" s="2" t="s">
        <v>162</v>
      </c>
      <c r="OY77" s="4"/>
      <c r="OZ77" s="8"/>
      <c r="PA77" s="4"/>
      <c r="PB77" s="8"/>
      <c r="PC77" s="7"/>
      <c r="PD77" s="7"/>
      <c r="PE77" s="2" t="s">
        <v>187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172</v>
      </c>
      <c r="PR77" s="2" t="s">
        <v>195</v>
      </c>
      <c r="PS77" s="2" t="s">
        <v>1140</v>
      </c>
      <c r="PT77" s="2" t="s">
        <v>162</v>
      </c>
      <c r="PU77" s="2" t="s">
        <v>174</v>
      </c>
      <c r="PV77" s="2" t="s">
        <v>162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>
        <v>100</v>
      </c>
      <c r="QQ77" s="4"/>
      <c r="QR77" s="4"/>
      <c r="QS77" s="4"/>
      <c r="QT77" s="4"/>
      <c r="QU77" s="4"/>
      <c r="QV77" s="4"/>
      <c r="QW77" s="4"/>
      <c r="QX77" s="4">
        <v>110</v>
      </c>
      <c r="QY77" s="4"/>
      <c r="QZ77" s="4"/>
      <c r="RA77" s="4"/>
      <c r="RB77" s="4"/>
    </row>
    <row r="78">
      <c r="A78" s="16" t="s">
        <v>1152</v>
      </c>
      <c r="B78" s="9" t="s">
        <v>162</v>
      </c>
      <c r="C78" s="9" t="s">
        <v>162</v>
      </c>
      <c r="D78" s="9" t="s">
        <v>162</v>
      </c>
      <c r="E78" s="9" t="s">
        <v>162</v>
      </c>
      <c r="F78" s="9" t="s">
        <v>162</v>
      </c>
      <c r="G78" s="9" t="s">
        <v>162</v>
      </c>
      <c r="H78" s="9" t="s">
        <v>162</v>
      </c>
      <c r="I78" s="9" t="s">
        <v>162</v>
      </c>
      <c r="J78" s="9" t="s">
        <v>162</v>
      </c>
      <c r="K78" s="9" t="s">
        <v>162</v>
      </c>
      <c r="L78" s="10"/>
      <c r="M78" s="10"/>
      <c r="N78" s="10"/>
      <c r="O78" s="9" t="s">
        <v>162</v>
      </c>
      <c r="P78" s="9" t="s">
        <v>162</v>
      </c>
      <c r="Q78" s="9" t="s">
        <v>162</v>
      </c>
      <c r="R78" s="9" t="s">
        <v>162</v>
      </c>
      <c r="S78" s="9" t="s">
        <v>162</v>
      </c>
      <c r="T78" s="9" t="s">
        <v>162</v>
      </c>
      <c r="U78" s="9" t="s">
        <v>162</v>
      </c>
      <c r="V78" s="9" t="s">
        <v>162</v>
      </c>
      <c r="W78" s="9" t="s">
        <v>162</v>
      </c>
      <c r="X78" s="9" t="s">
        <v>162</v>
      </c>
      <c r="Y78" s="9" t="s">
        <v>162</v>
      </c>
      <c r="Z78" s="11">
        <v>12035</v>
      </c>
      <c r="AA78" s="11">
        <f>=ROUNDDOWN({0},0)</f>
      </c>
      <c r="AB78" s="12">
        <v>602.7</v>
      </c>
      <c r="AC78" s="9" t="s">
        <v>162</v>
      </c>
      <c r="AD78" s="11"/>
      <c r="AE78" s="11">
        <v>9389</v>
      </c>
      <c r="AF78" s="13"/>
      <c r="AG78" s="13"/>
      <c r="AH78" s="14"/>
      <c r="AI78" s="11"/>
      <c r="AJ78" s="11">
        <f>=ROUNDDOWN({0},0)</f>
      </c>
      <c r="AK78" s="12">
        <v>62</v>
      </c>
      <c r="AL78" s="9" t="s">
        <v>162</v>
      </c>
      <c r="AM78" s="11"/>
      <c r="AN78" s="11"/>
      <c r="AO78" s="14"/>
      <c r="AP78" s="11">
        <v>618</v>
      </c>
      <c r="AQ78" s="15">
        <v>110606.68</v>
      </c>
      <c r="AR78" s="11">
        <v>501</v>
      </c>
      <c r="AS78" s="15">
        <v>88496.84</v>
      </c>
      <c r="AT78" s="14">
        <v>0.2335</v>
      </c>
      <c r="AU78" s="14">
        <v>0.2498</v>
      </c>
      <c r="AV78" s="11">
        <v>618</v>
      </c>
      <c r="AW78" s="15">
        <v>110606.68</v>
      </c>
      <c r="AX78" s="11">
        <v>501</v>
      </c>
      <c r="AY78" s="15">
        <v>88496.84</v>
      </c>
      <c r="AZ78" s="14">
        <v>0.2335</v>
      </c>
      <c r="BA78" s="14">
        <v>0.2498</v>
      </c>
      <c r="BB78" s="14"/>
      <c r="BC78" s="11">
        <v>618</v>
      </c>
      <c r="BD78" s="15">
        <v>110606.68</v>
      </c>
      <c r="BE78" s="11">
        <v>501</v>
      </c>
      <c r="BF78" s="15">
        <v>88496.84</v>
      </c>
      <c r="BG78" s="14">
        <v>0.2335</v>
      </c>
      <c r="BH78" s="14">
        <v>0.2498</v>
      </c>
      <c r="BI78" s="14"/>
      <c r="BJ78" s="11"/>
      <c r="BK78" s="15"/>
      <c r="BL78" s="9" t="s">
        <v>162</v>
      </c>
      <c r="BM78" s="14"/>
      <c r="BN78" s="14"/>
      <c r="BO78" s="11">
        <v>172</v>
      </c>
      <c r="BP78" s="15">
        <v>33870.78</v>
      </c>
      <c r="BQ78" s="11">
        <v>30</v>
      </c>
      <c r="BR78" s="15">
        <v>5834.49</v>
      </c>
      <c r="BS78" s="14">
        <v>4.7333</v>
      </c>
      <c r="BT78" s="14">
        <v>4.8053</v>
      </c>
      <c r="BU78" s="9" t="s">
        <v>162</v>
      </c>
      <c r="BV78" s="9" t="s">
        <v>162</v>
      </c>
      <c r="BW78" s="9" t="s">
        <v>162</v>
      </c>
      <c r="BX78" s="9" t="s">
        <v>162</v>
      </c>
      <c r="BY78" s="9" t="s">
        <v>162</v>
      </c>
      <c r="BZ78" s="9" t="s">
        <v>162</v>
      </c>
      <c r="CA78" s="11">
        <v>178</v>
      </c>
      <c r="CB78" s="15">
        <v>30020.78</v>
      </c>
      <c r="CC78" s="11">
        <v>45</v>
      </c>
      <c r="CD78" s="15">
        <v>7774.66</v>
      </c>
      <c r="CE78" s="14">
        <v>2.9556</v>
      </c>
      <c r="CF78" s="14">
        <v>2.8614</v>
      </c>
      <c r="CG78" s="9" t="s">
        <v>162</v>
      </c>
      <c r="CH78" s="9" t="s">
        <v>162</v>
      </c>
      <c r="CI78" s="9" t="s">
        <v>162</v>
      </c>
      <c r="CJ78" s="9" t="s">
        <v>162</v>
      </c>
      <c r="CK78" s="9" t="s">
        <v>162</v>
      </c>
      <c r="CL78" s="9" t="s">
        <v>162</v>
      </c>
      <c r="CM78" s="11">
        <v>138</v>
      </c>
      <c r="CN78" s="15">
        <v>26284.59</v>
      </c>
      <c r="CO78" s="11">
        <v>270</v>
      </c>
      <c r="CP78" s="15">
        <v>50346.95</v>
      </c>
      <c r="CQ78" s="14">
        <v>-0.4889</v>
      </c>
      <c r="CR78" s="14">
        <v>-0.4779</v>
      </c>
      <c r="CS78" s="9" t="s">
        <v>162</v>
      </c>
      <c r="CT78" s="9" t="s">
        <v>162</v>
      </c>
      <c r="CU78" s="9" t="s">
        <v>162</v>
      </c>
      <c r="CV78" s="9" t="s">
        <v>162</v>
      </c>
      <c r="CW78" s="9" t="s">
        <v>162</v>
      </c>
      <c r="CX78" s="9" t="s">
        <v>162</v>
      </c>
      <c r="CY78" s="11">
        <v>73</v>
      </c>
      <c r="CZ78" s="15">
        <v>11716.8</v>
      </c>
      <c r="DA78" s="11">
        <v>54</v>
      </c>
      <c r="DB78" s="15">
        <v>9417.39</v>
      </c>
      <c r="DC78" s="14">
        <v>0.3519</v>
      </c>
      <c r="DD78" s="14">
        <v>0.2442</v>
      </c>
      <c r="DE78" s="9" t="s">
        <v>162</v>
      </c>
      <c r="DF78" s="9" t="s">
        <v>162</v>
      </c>
      <c r="DG78" s="9" t="s">
        <v>162</v>
      </c>
      <c r="DH78" s="9" t="s">
        <v>162</v>
      </c>
      <c r="DI78" s="9" t="s">
        <v>162</v>
      </c>
      <c r="DJ78" s="9" t="s">
        <v>162</v>
      </c>
      <c r="DK78" s="11">
        <v>25</v>
      </c>
      <c r="DL78" s="15">
        <v>3891.35</v>
      </c>
      <c r="DM78" s="11">
        <v>31</v>
      </c>
      <c r="DN78" s="15">
        <v>4149.6</v>
      </c>
      <c r="DO78" s="14">
        <v>-0.1935</v>
      </c>
      <c r="DP78" s="14">
        <v>-0.0622</v>
      </c>
      <c r="DQ78" s="9" t="s">
        <v>162</v>
      </c>
      <c r="DR78" s="9" t="s">
        <v>162</v>
      </c>
      <c r="DS78" s="9" t="s">
        <v>162</v>
      </c>
      <c r="DT78" s="9" t="s">
        <v>162</v>
      </c>
      <c r="DU78" s="9" t="s">
        <v>162</v>
      </c>
      <c r="DV78" s="9" t="s">
        <v>162</v>
      </c>
      <c r="DW78" s="11">
        <v>15</v>
      </c>
      <c r="DX78" s="15">
        <v>2809.58</v>
      </c>
      <c r="DY78" s="11">
        <v>3</v>
      </c>
      <c r="DZ78" s="15">
        <v>389.84</v>
      </c>
      <c r="EA78" s="14">
        <v>4</v>
      </c>
      <c r="EB78" s="14">
        <v>6.207</v>
      </c>
      <c r="EC78" s="9" t="s">
        <v>162</v>
      </c>
      <c r="ED78" s="9" t="s">
        <v>162</v>
      </c>
      <c r="EE78" s="9" t="s">
        <v>162</v>
      </c>
      <c r="EF78" s="9" t="s">
        <v>162</v>
      </c>
      <c r="EG78" s="9" t="s">
        <v>162</v>
      </c>
      <c r="EH78" s="9" t="s">
        <v>162</v>
      </c>
      <c r="EI78" s="11">
        <v>9</v>
      </c>
      <c r="EJ78" s="15">
        <v>692.52</v>
      </c>
      <c r="EK78" s="11">
        <v>23</v>
      </c>
      <c r="EL78" s="15">
        <v>2929.44</v>
      </c>
      <c r="EM78" s="14">
        <v>-0.6087</v>
      </c>
      <c r="EN78" s="14">
        <v>-0.7636</v>
      </c>
      <c r="EO78" s="9" t="s">
        <v>162</v>
      </c>
      <c r="EP78" s="9" t="s">
        <v>162</v>
      </c>
      <c r="EQ78" s="9" t="s">
        <v>162</v>
      </c>
      <c r="ER78" s="9" t="s">
        <v>162</v>
      </c>
      <c r="ES78" s="9" t="s">
        <v>162</v>
      </c>
      <c r="ET78" s="9" t="s">
        <v>162</v>
      </c>
      <c r="EU78" s="11">
        <v>2</v>
      </c>
      <c r="EV78" s="15">
        <v>410.73</v>
      </c>
      <c r="EW78" s="11">
        <v>13</v>
      </c>
      <c r="EX78" s="15">
        <v>2586.3</v>
      </c>
      <c r="EY78" s="14">
        <v>-0.8462</v>
      </c>
      <c r="EZ78" s="14">
        <v>-0.8412</v>
      </c>
      <c r="FA78" s="9" t="s">
        <v>162</v>
      </c>
      <c r="FB78" s="9" t="s">
        <v>162</v>
      </c>
      <c r="FC78" s="9" t="s">
        <v>162</v>
      </c>
      <c r="FD78" s="9" t="s">
        <v>162</v>
      </c>
      <c r="FE78" s="9" t="s">
        <v>162</v>
      </c>
      <c r="FF78" s="9" t="s">
        <v>162</v>
      </c>
      <c r="FG78" s="11">
        <v>2</v>
      </c>
      <c r="FH78" s="15">
        <v>330.34</v>
      </c>
      <c r="FI78" s="11">
        <v>2</v>
      </c>
      <c r="FJ78" s="15">
        <v>218.06</v>
      </c>
      <c r="FK78" s="14"/>
      <c r="FL78" s="14">
        <v>0.5149</v>
      </c>
      <c r="FM78" s="9" t="s">
        <v>162</v>
      </c>
      <c r="FN78" s="9" t="s">
        <v>162</v>
      </c>
      <c r="FO78" s="9" t="s">
        <v>162</v>
      </c>
      <c r="FP78" s="9" t="s">
        <v>162</v>
      </c>
      <c r="FQ78" s="9" t="s">
        <v>162</v>
      </c>
      <c r="FR78" s="9" t="s">
        <v>162</v>
      </c>
      <c r="FS78" s="11">
        <v>2</v>
      </c>
      <c r="FT78" s="15">
        <v>245.47</v>
      </c>
      <c r="FU78" s="11">
        <v>27</v>
      </c>
      <c r="FV78" s="15">
        <v>4202.59</v>
      </c>
      <c r="FW78" s="14">
        <v>-0.9259</v>
      </c>
      <c r="FX78" s="14">
        <v>-0.9416</v>
      </c>
      <c r="FY78" s="9" t="s">
        <v>162</v>
      </c>
      <c r="FZ78" s="9" t="s">
        <v>162</v>
      </c>
      <c r="GA78" s="9" t="s">
        <v>162</v>
      </c>
      <c r="GB78" s="9" t="s">
        <v>162</v>
      </c>
      <c r="GC78" s="9" t="s">
        <v>162</v>
      </c>
      <c r="GD78" s="9" t="s">
        <v>162</v>
      </c>
      <c r="GE78" s="11">
        <v>1</v>
      </c>
      <c r="GF78" s="15">
        <v>170.02</v>
      </c>
      <c r="GG78" s="11">
        <v>1</v>
      </c>
      <c r="GH78" s="15">
        <v>180.81</v>
      </c>
      <c r="GI78" s="14"/>
      <c r="GJ78" s="14">
        <v>-0.0597</v>
      </c>
      <c r="GK78" s="9" t="s">
        <v>162</v>
      </c>
      <c r="GL78" s="9" t="s">
        <v>162</v>
      </c>
      <c r="GM78" s="9" t="s">
        <v>162</v>
      </c>
      <c r="GN78" s="9" t="s">
        <v>162</v>
      </c>
      <c r="GO78" s="9" t="s">
        <v>162</v>
      </c>
      <c r="GP78" s="9" t="s">
        <v>162</v>
      </c>
      <c r="GQ78" s="11">
        <v>1</v>
      </c>
      <c r="GR78" s="15">
        <v>163.72</v>
      </c>
      <c r="GS78" s="11"/>
      <c r="GT78" s="15"/>
      <c r="GU78" s="14"/>
      <c r="GV78" s="14"/>
      <c r="GW78" s="9" t="s">
        <v>162</v>
      </c>
      <c r="GX78" s="9" t="s">
        <v>162</v>
      </c>
      <c r="GY78" s="9" t="s">
        <v>162</v>
      </c>
      <c r="GZ78" s="9" t="s">
        <v>162</v>
      </c>
      <c r="HA78" s="9" t="s">
        <v>162</v>
      </c>
      <c r="HB78" s="9" t="s">
        <v>162</v>
      </c>
      <c r="HC78" s="11"/>
      <c r="HD78" s="15"/>
      <c r="HE78" s="11">
        <v>1</v>
      </c>
      <c r="HF78" s="15">
        <v>238.14</v>
      </c>
      <c r="HG78" s="14">
        <v>-1</v>
      </c>
      <c r="HH78" s="14">
        <v>-1</v>
      </c>
      <c r="HI78" s="9" t="s">
        <v>162</v>
      </c>
      <c r="HJ78" s="9" t="s">
        <v>162</v>
      </c>
      <c r="HK78" s="9" t="s">
        <v>162</v>
      </c>
      <c r="HL78" s="9" t="s">
        <v>162</v>
      </c>
      <c r="HM78" s="9" t="s">
        <v>162</v>
      </c>
      <c r="HN78" s="9" t="s">
        <v>162</v>
      </c>
      <c r="HO78" s="11"/>
      <c r="HP78" s="15"/>
      <c r="HQ78" s="11">
        <v>1</v>
      </c>
      <c r="HR78" s="15">
        <v>228.57</v>
      </c>
      <c r="HS78" s="14">
        <v>-1</v>
      </c>
      <c r="HT78" s="14">
        <v>-1</v>
      </c>
      <c r="HU78" s="9" t="s">
        <v>162</v>
      </c>
      <c r="HV78" s="9" t="s">
        <v>162</v>
      </c>
      <c r="HW78" s="9" t="s">
        <v>162</v>
      </c>
      <c r="HX78" s="9" t="s">
        <v>162</v>
      </c>
      <c r="HY78" s="9" t="s">
        <v>162</v>
      </c>
      <c r="HZ78" s="9" t="s">
        <v>162</v>
      </c>
      <c r="IA78" s="11"/>
      <c r="IB78" s="15"/>
      <c r="IC78" s="11"/>
      <c r="ID78" s="15"/>
      <c r="IE78" s="14"/>
      <c r="IF78" s="14"/>
      <c r="IG78" s="9" t="s">
        <v>162</v>
      </c>
      <c r="IH78" s="9" t="s">
        <v>162</v>
      </c>
      <c r="II78" s="9" t="s">
        <v>162</v>
      </c>
      <c r="IJ78" s="9" t="s">
        <v>162</v>
      </c>
      <c r="IK78" s="9" t="s">
        <v>162</v>
      </c>
      <c r="IL78" s="9" t="s">
        <v>162</v>
      </c>
      <c r="IM78" s="11"/>
      <c r="IN78" s="15"/>
      <c r="IO78" s="11"/>
      <c r="IP78" s="15"/>
      <c r="IQ78" s="14"/>
      <c r="IR78" s="14"/>
      <c r="IS78" s="9" t="s">
        <v>162</v>
      </c>
      <c r="IT78" s="9" t="s">
        <v>162</v>
      </c>
      <c r="IU78" s="9" t="s">
        <v>162</v>
      </c>
      <c r="IV78" s="9" t="s">
        <v>162</v>
      </c>
      <c r="IW78" s="9" t="s">
        <v>162</v>
      </c>
      <c r="IX78" s="9" t="s">
        <v>162</v>
      </c>
      <c r="IY78" s="11"/>
      <c r="IZ78" s="15"/>
      <c r="JA78" s="11"/>
      <c r="JB78" s="15"/>
      <c r="JC78" s="14"/>
      <c r="JD78" s="14"/>
      <c r="JE78" s="9" t="s">
        <v>162</v>
      </c>
      <c r="JF78" s="9" t="s">
        <v>162</v>
      </c>
      <c r="JG78" s="9" t="s">
        <v>162</v>
      </c>
      <c r="JH78" s="9" t="s">
        <v>162</v>
      </c>
      <c r="JI78" s="9" t="s">
        <v>162</v>
      </c>
      <c r="JJ78" s="9" t="s">
        <v>162</v>
      </c>
      <c r="JK78" s="11"/>
      <c r="JL78" s="15"/>
      <c r="JM78" s="11"/>
      <c r="JN78" s="15"/>
      <c r="JO78" s="14"/>
      <c r="JP78" s="14"/>
      <c r="JQ78" s="9" t="s">
        <v>162</v>
      </c>
      <c r="JR78" s="9" t="s">
        <v>162</v>
      </c>
      <c r="JS78" s="9" t="s">
        <v>162</v>
      </c>
      <c r="JT78" s="9" t="s">
        <v>162</v>
      </c>
      <c r="JU78" s="9" t="s">
        <v>162</v>
      </c>
      <c r="JV78" s="9" t="s">
        <v>162</v>
      </c>
      <c r="JW78" s="11"/>
      <c r="JX78" s="15"/>
      <c r="JY78" s="11"/>
      <c r="JZ78" s="15"/>
      <c r="KA78" s="14"/>
      <c r="KB78" s="14"/>
      <c r="KC78" s="9" t="s">
        <v>162</v>
      </c>
      <c r="KD78" s="9" t="s">
        <v>162</v>
      </c>
      <c r="KE78" s="9" t="s">
        <v>162</v>
      </c>
      <c r="KF78" s="9" t="s">
        <v>162</v>
      </c>
      <c r="KG78" s="9" t="s">
        <v>162</v>
      </c>
      <c r="KH78" s="9" t="s">
        <v>162</v>
      </c>
      <c r="KI78" s="11"/>
      <c r="KJ78" s="15"/>
      <c r="KK78" s="11"/>
      <c r="KL78" s="15"/>
      <c r="KM78" s="14"/>
      <c r="KN78" s="14"/>
      <c r="KO78" s="9" t="s">
        <v>162</v>
      </c>
      <c r="KP78" s="9" t="s">
        <v>162</v>
      </c>
      <c r="KQ78" s="9" t="s">
        <v>162</v>
      </c>
      <c r="KR78" s="9" t="s">
        <v>162</v>
      </c>
      <c r="KS78" s="9" t="s">
        <v>162</v>
      </c>
      <c r="KT78" s="9" t="s">
        <v>162</v>
      </c>
      <c r="KU78" s="11"/>
      <c r="KV78" s="15"/>
      <c r="KW78" s="11"/>
      <c r="KX78" s="15"/>
      <c r="KY78" s="14"/>
      <c r="KZ78" s="14"/>
      <c r="LA78" s="9" t="s">
        <v>162</v>
      </c>
      <c r="LB78" s="9" t="s">
        <v>162</v>
      </c>
      <c r="LC78" s="9" t="s">
        <v>162</v>
      </c>
      <c r="LD78" s="9" t="s">
        <v>162</v>
      </c>
      <c r="LE78" s="9" t="s">
        <v>162</v>
      </c>
      <c r="LF78" s="9" t="s">
        <v>162</v>
      </c>
      <c r="LG78" s="11"/>
      <c r="LH78" s="15"/>
      <c r="LI78" s="11"/>
      <c r="LJ78" s="15"/>
      <c r="LK78" s="14"/>
      <c r="LL78" s="14"/>
      <c r="LM78" s="9" t="s">
        <v>162</v>
      </c>
      <c r="LN78" s="9" t="s">
        <v>162</v>
      </c>
      <c r="LO78" s="9" t="s">
        <v>162</v>
      </c>
      <c r="LP78" s="9" t="s">
        <v>162</v>
      </c>
      <c r="LQ78" s="9" t="s">
        <v>162</v>
      </c>
      <c r="LR78" s="9" t="s">
        <v>162</v>
      </c>
      <c r="LS78" s="11"/>
      <c r="LT78" s="15"/>
      <c r="LU78" s="11"/>
      <c r="LV78" s="15"/>
      <c r="LW78" s="14"/>
      <c r="LX78" s="14"/>
      <c r="LY78" s="9" t="s">
        <v>162</v>
      </c>
      <c r="LZ78" s="9" t="s">
        <v>162</v>
      </c>
      <c r="MA78" s="9" t="s">
        <v>162</v>
      </c>
      <c r="MB78" s="9" t="s">
        <v>162</v>
      </c>
      <c r="MC78" s="9" t="s">
        <v>162</v>
      </c>
      <c r="MD78" s="9" t="s">
        <v>162</v>
      </c>
      <c r="ME78" s="11"/>
      <c r="MF78" s="15"/>
      <c r="MG78" s="11"/>
      <c r="MH78" s="15"/>
      <c r="MI78" s="14"/>
      <c r="MJ78" s="14"/>
      <c r="MK78" s="9" t="s">
        <v>162</v>
      </c>
      <c r="ML78" s="9" t="s">
        <v>162</v>
      </c>
      <c r="MM78" s="9" t="s">
        <v>162</v>
      </c>
      <c r="MN78" s="9" t="s">
        <v>162</v>
      </c>
      <c r="MO78" s="9" t="s">
        <v>162</v>
      </c>
      <c r="MP78" s="9" t="s">
        <v>162</v>
      </c>
      <c r="MQ78" s="11"/>
      <c r="MR78" s="15"/>
      <c r="MS78" s="11"/>
      <c r="MT78" s="15"/>
      <c r="MU78" s="14"/>
      <c r="MV78" s="14"/>
      <c r="MW78" s="9" t="s">
        <v>162</v>
      </c>
      <c r="MX78" s="9" t="s">
        <v>162</v>
      </c>
      <c r="MY78" s="9" t="s">
        <v>162</v>
      </c>
      <c r="MZ78" s="9" t="s">
        <v>162</v>
      </c>
      <c r="NA78" s="9" t="s">
        <v>162</v>
      </c>
      <c r="NB78" s="9" t="s">
        <v>162</v>
      </c>
      <c r="NC78" s="11"/>
      <c r="ND78" s="15"/>
      <c r="NE78" s="11"/>
      <c r="NF78" s="15"/>
      <c r="NG78" s="14"/>
      <c r="NH78" s="14"/>
      <c r="NI78" s="9" t="s">
        <v>162</v>
      </c>
      <c r="NJ78" s="9" t="s">
        <v>162</v>
      </c>
      <c r="NK78" s="9" t="s">
        <v>162</v>
      </c>
      <c r="NL78" s="9" t="s">
        <v>162</v>
      </c>
      <c r="NM78" s="9" t="s">
        <v>162</v>
      </c>
      <c r="NN78" s="9" t="s">
        <v>162</v>
      </c>
      <c r="NO78" s="11"/>
      <c r="NP78" s="15"/>
      <c r="NQ78" s="11"/>
      <c r="NR78" s="15"/>
      <c r="NS78" s="14"/>
      <c r="NT78" s="14"/>
      <c r="NU78" s="9" t="s">
        <v>162</v>
      </c>
      <c r="NV78" s="9" t="s">
        <v>162</v>
      </c>
      <c r="NW78" s="9" t="s">
        <v>162</v>
      </c>
      <c r="NX78" s="9" t="s">
        <v>162</v>
      </c>
      <c r="NY78" s="9" t="s">
        <v>162</v>
      </c>
      <c r="NZ78" s="9" t="s">
        <v>162</v>
      </c>
      <c r="OA78" s="11"/>
      <c r="OB78" s="15"/>
      <c r="OC78" s="11"/>
      <c r="OD78" s="15"/>
      <c r="OE78" s="14"/>
      <c r="OF78" s="14"/>
      <c r="OG78" s="9" t="s">
        <v>162</v>
      </c>
      <c r="OH78" s="9" t="s">
        <v>162</v>
      </c>
      <c r="OI78" s="9" t="s">
        <v>162</v>
      </c>
      <c r="OJ78" s="9" t="s">
        <v>162</v>
      </c>
      <c r="OK78" s="9" t="s">
        <v>162</v>
      </c>
      <c r="OL78" s="9" t="s">
        <v>162</v>
      </c>
      <c r="OM78" s="11"/>
      <c r="ON78" s="15"/>
      <c r="OO78" s="11"/>
      <c r="OP78" s="15"/>
      <c r="OQ78" s="14"/>
      <c r="OR78" s="14"/>
      <c r="OS78" s="9" t="s">
        <v>162</v>
      </c>
      <c r="OT78" s="9" t="s">
        <v>162</v>
      </c>
      <c r="OU78" s="9" t="s">
        <v>162</v>
      </c>
      <c r="OV78" s="9" t="s">
        <v>162</v>
      </c>
      <c r="OW78" s="9" t="s">
        <v>162</v>
      </c>
      <c r="OX78" s="9" t="s">
        <v>162</v>
      </c>
      <c r="OY78" s="11"/>
      <c r="OZ78" s="15"/>
      <c r="PA78" s="11"/>
      <c r="PB78" s="15"/>
      <c r="PC78" s="14"/>
      <c r="PD78" s="14"/>
      <c r="PE78" s="9" t="s">
        <v>162</v>
      </c>
      <c r="PF78" s="9" t="s">
        <v>162</v>
      </c>
      <c r="PG78" s="9" t="s">
        <v>162</v>
      </c>
      <c r="PH78" s="9" t="s">
        <v>162</v>
      </c>
      <c r="PI78" s="9" t="s">
        <v>162</v>
      </c>
      <c r="PJ78" s="9" t="s">
        <v>162</v>
      </c>
      <c r="PK78" s="11"/>
      <c r="PL78" s="15"/>
      <c r="PM78" s="11"/>
      <c r="PN78" s="15"/>
      <c r="PO78" s="14"/>
      <c r="PP78" s="14"/>
      <c r="PQ78" s="9" t="s">
        <v>162</v>
      </c>
      <c r="PR78" s="9" t="s">
        <v>162</v>
      </c>
      <c r="PS78" s="9" t="s">
        <v>162</v>
      </c>
      <c r="PT78" s="9" t="s">
        <v>162</v>
      </c>
      <c r="PU78" s="9" t="s">
        <v>162</v>
      </c>
      <c r="PV78" s="9" t="s">
        <v>162</v>
      </c>
      <c r="PW78" s="11">
        <v>11129</v>
      </c>
      <c r="PX78" s="11">
        <v>183</v>
      </c>
      <c r="PY78" s="11"/>
      <c r="PZ78" s="11">
        <v>721</v>
      </c>
      <c r="QA78" s="11"/>
      <c r="QB78" s="11"/>
      <c r="QC78" s="11"/>
      <c r="QD78" s="11">
        <v>2</v>
      </c>
      <c r="QE78" s="11"/>
      <c r="QF78" s="11"/>
      <c r="QG78" s="11"/>
      <c r="QH78" s="11"/>
      <c r="QI78" s="11"/>
      <c r="QJ78" s="11"/>
      <c r="QK78" s="11"/>
      <c r="QL78" s="11">
        <v>280</v>
      </c>
      <c r="QM78" s="11">
        <v>2880</v>
      </c>
      <c r="QN78" s="11">
        <v>150</v>
      </c>
      <c r="QO78" s="11">
        <v>160</v>
      </c>
      <c r="QP78" s="11">
        <v>1260</v>
      </c>
      <c r="QQ78" s="11">
        <v>200</v>
      </c>
      <c r="QR78" s="11">
        <v>669</v>
      </c>
      <c r="QS78" s="11">
        <v>186</v>
      </c>
      <c r="QT78" s="11">
        <v>247</v>
      </c>
      <c r="QU78" s="11">
        <v>245</v>
      </c>
      <c r="QV78" s="11">
        <v>350</v>
      </c>
      <c r="QW78" s="11">
        <v>902</v>
      </c>
      <c r="QX78" s="11">
        <v>170</v>
      </c>
      <c r="QY78" s="11">
        <v>190</v>
      </c>
      <c r="QZ78" s="11">
        <v>200</v>
      </c>
      <c r="RA78" s="11">
        <v>250</v>
      </c>
      <c r="RB78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3"/>
    <mergeCell ref="BD66:BD73"/>
    <mergeCell ref="BE66:BE73"/>
    <mergeCell ref="BF66:BF73"/>
    <mergeCell ref="BG66:BG73"/>
    <mergeCell ref="BH66:BH73"/>
    <mergeCell ref="BC76:BC77"/>
    <mergeCell ref="BD76:BD77"/>
    <mergeCell ref="BE76:BE77"/>
    <mergeCell ref="BF76:BF77"/>
    <mergeCell ref="BG76:BG77"/>
    <mergeCell ref="BH76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6:AV77"/>
    <mergeCell ref="AW76:AW77"/>
    <mergeCell ref="AX76:AX77"/>
    <mergeCell ref="AY76:AY77"/>
    <mergeCell ref="AZ76:AZ77"/>
    <mergeCell ref="BA76:BA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1153</v>
      </c>
      <c r="D2" s="0" t="s">
        <v>1154</v>
      </c>
      <c r="E2" s="0" t="s">
        <v>1155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1156</v>
      </c>
      <c r="J4" s="1" t="s">
        <v>1157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1158</v>
      </c>
      <c r="P4" s="1" t="s">
        <v>1159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1160</v>
      </c>
      <c r="F5" s="1" t="s">
        <v>1161</v>
      </c>
      <c r="G5" s="1" t="s">
        <v>1160</v>
      </c>
      <c r="H5" s="1" t="s">
        <v>1161</v>
      </c>
      <c r="I5" s="1" t="s">
        <v>1156</v>
      </c>
      <c r="J5" s="1" t="s">
        <v>1157</v>
      </c>
      <c r="K5" s="1" t="s">
        <v>1162</v>
      </c>
      <c r="L5" s="1" t="s">
        <v>1163</v>
      </c>
      <c r="M5" s="1" t="s">
        <v>1162</v>
      </c>
      <c r="N5" s="1" t="s">
        <v>1163</v>
      </c>
      <c r="O5" s="1" t="s">
        <v>1158</v>
      </c>
      <c r="P5" s="1" t="s">
        <v>1159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535</v>
      </c>
      <c r="F6" s="8">
        <v>103305.64</v>
      </c>
      <c r="G6" s="4">
        <v>405</v>
      </c>
      <c r="H6" s="8">
        <v>79106.3</v>
      </c>
      <c r="I6" s="7">
        <v>0.321</v>
      </c>
      <c r="J6" s="7">
        <v>0.3059</v>
      </c>
      <c r="K6" s="4">
        <v>535</v>
      </c>
      <c r="L6" s="8">
        <v>103305.64</v>
      </c>
      <c r="M6" s="4">
        <v>405</v>
      </c>
      <c r="N6" s="8">
        <v>79106.3</v>
      </c>
      <c r="O6" s="7">
        <v>0.321</v>
      </c>
      <c r="P6" s="7">
        <v>0.3059</v>
      </c>
    </row>
    <row r="7">
      <c r="A7" s="2" t="s">
        <v>151</v>
      </c>
      <c r="B7" s="2" t="s">
        <v>152</v>
      </c>
      <c r="C7" s="2" t="s">
        <v>885</v>
      </c>
      <c r="D7" s="2" t="s">
        <v>886</v>
      </c>
      <c r="E7" s="4">
        <v>60</v>
      </c>
      <c r="F7" s="8">
        <v>5991.02</v>
      </c>
      <c r="G7" s="4">
        <v>62</v>
      </c>
      <c r="H7" s="8">
        <v>6144.23</v>
      </c>
      <c r="I7" s="7">
        <v>-0.0323</v>
      </c>
      <c r="J7" s="7">
        <v>-0.0249</v>
      </c>
      <c r="K7" s="4">
        <v>60</v>
      </c>
      <c r="L7" s="8">
        <v>5991.02</v>
      </c>
      <c r="M7" s="4">
        <v>62</v>
      </c>
      <c r="N7" s="8">
        <v>6144.23</v>
      </c>
      <c r="O7" s="7">
        <v>-0.0323</v>
      </c>
      <c r="P7" s="7">
        <v>-0.0249</v>
      </c>
    </row>
    <row r="8">
      <c r="A8" s="2" t="s">
        <v>151</v>
      </c>
      <c r="B8" s="2" t="s">
        <v>999</v>
      </c>
      <c r="C8" s="2" t="s">
        <v>885</v>
      </c>
      <c r="D8" s="2" t="s">
        <v>886</v>
      </c>
      <c r="E8" s="4">
        <v>12</v>
      </c>
      <c r="F8" s="8">
        <v>1080.56</v>
      </c>
      <c r="G8" s="4">
        <v>21</v>
      </c>
      <c r="H8" s="8">
        <v>1870.69</v>
      </c>
      <c r="I8" s="7">
        <v>-0.4286</v>
      </c>
      <c r="J8" s="7">
        <v>-0.4224</v>
      </c>
      <c r="K8" s="4">
        <v>12</v>
      </c>
      <c r="L8" s="8">
        <v>1080.56</v>
      </c>
      <c r="M8" s="4">
        <v>21</v>
      </c>
      <c r="N8" s="8">
        <v>1870.69</v>
      </c>
      <c r="O8" s="7">
        <v>-0.4286</v>
      </c>
      <c r="P8" s="7">
        <v>-0.4224</v>
      </c>
    </row>
    <row r="9">
      <c r="A9" s="2" t="s">
        <v>151</v>
      </c>
      <c r="B9" s="2" t="s">
        <v>999</v>
      </c>
      <c r="C9" s="2" t="s">
        <v>1099</v>
      </c>
      <c r="D9" s="2" t="s">
        <v>1100</v>
      </c>
      <c r="E9" s="4">
        <v>10</v>
      </c>
      <c r="F9" s="8">
        <v>183.52</v>
      </c>
      <c r="G9" s="4">
        <v>5</v>
      </c>
      <c r="H9" s="8">
        <v>94.85</v>
      </c>
      <c r="I9" s="7">
        <v>1</v>
      </c>
      <c r="J9" s="7">
        <v>0.9348</v>
      </c>
      <c r="K9" s="4">
        <v>10</v>
      </c>
      <c r="L9" s="8">
        <v>183.52</v>
      </c>
      <c r="M9" s="4">
        <v>5</v>
      </c>
      <c r="N9" s="8">
        <v>94.85</v>
      </c>
      <c r="O9" s="7">
        <v>1</v>
      </c>
      <c r="P9" s="7">
        <v>0.9348</v>
      </c>
    </row>
    <row r="10">
      <c r="A10" s="2" t="s">
        <v>151</v>
      </c>
      <c r="B10" s="2" t="s">
        <v>999</v>
      </c>
      <c r="C10" s="2" t="s">
        <v>1115</v>
      </c>
      <c r="D10" s="2" t="s">
        <v>1116</v>
      </c>
      <c r="E10" s="4">
        <v>1</v>
      </c>
      <c r="F10" s="8">
        <v>45.94</v>
      </c>
      <c r="G10" s="4">
        <v>2</v>
      </c>
      <c r="H10" s="8">
        <v>83.86</v>
      </c>
      <c r="I10" s="7">
        <v>-0.5</v>
      </c>
      <c r="J10" s="7">
        <v>-0.4522</v>
      </c>
      <c r="K10" s="4">
        <v>1</v>
      </c>
      <c r="L10" s="8">
        <v>45.94</v>
      </c>
      <c r="M10" s="4">
        <v>2</v>
      </c>
      <c r="N10" s="8">
        <v>83.86</v>
      </c>
      <c r="O10" s="7">
        <v>-0.5</v>
      </c>
      <c r="P10" s="7">
        <v>-0.4522</v>
      </c>
    </row>
    <row r="11">
      <c r="A11" s="2" t="s">
        <v>151</v>
      </c>
      <c r="B11" s="2" t="s">
        <v>999</v>
      </c>
      <c r="C11" s="2" t="s">
        <v>153</v>
      </c>
      <c r="D11" s="2" t="s">
        <v>154</v>
      </c>
      <c r="E11" s="4"/>
      <c r="F11" s="8"/>
      <c r="G11" s="4">
        <v>6</v>
      </c>
      <c r="H11" s="8">
        <v>1196.91</v>
      </c>
      <c r="I11" s="7"/>
      <c r="J11" s="7"/>
      <c r="K11" s="4"/>
      <c r="L11" s="8"/>
      <c r="M11" s="4">
        <v>6</v>
      </c>
      <c r="N11" s="8">
        <v>1196.91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1153</v>
      </c>
      <c r="D2" s="0" t="s">
        <v>1154</v>
      </c>
      <c r="E2" s="0" t="s">
        <v>1155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1156</v>
      </c>
      <c r="I4" s="1" t="s">
        <v>1157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1158</v>
      </c>
      <c r="O4" s="1" t="s">
        <v>1159</v>
      </c>
    </row>
    <row r="5">
      <c r="A5" s="1" t="s">
        <v>84</v>
      </c>
      <c r="B5" s="1" t="s">
        <v>86</v>
      </c>
      <c r="C5" s="1" t="s">
        <v>87</v>
      </c>
      <c r="D5" s="1" t="s">
        <v>1160</v>
      </c>
      <c r="E5" s="1" t="s">
        <v>1161</v>
      </c>
      <c r="F5" s="1" t="s">
        <v>1160</v>
      </c>
      <c r="G5" s="1" t="s">
        <v>1161</v>
      </c>
      <c r="H5" s="1" t="s">
        <v>1156</v>
      </c>
      <c r="I5" s="1" t="s">
        <v>1157</v>
      </c>
      <c r="J5" s="1" t="s">
        <v>1162</v>
      </c>
      <c r="K5" s="1" t="s">
        <v>1163</v>
      </c>
      <c r="L5" s="1" t="s">
        <v>1162</v>
      </c>
      <c r="M5" s="1" t="s">
        <v>1163</v>
      </c>
      <c r="N5" s="1" t="s">
        <v>1158</v>
      </c>
      <c r="O5" s="1" t="s">
        <v>1159</v>
      </c>
    </row>
    <row r="6">
      <c r="A6" s="2" t="s">
        <v>151</v>
      </c>
      <c r="B6" s="2" t="s">
        <v>153</v>
      </c>
      <c r="C6" s="2" t="s">
        <v>154</v>
      </c>
      <c r="D6" s="4">
        <v>535</v>
      </c>
      <c r="E6" s="8">
        <v>103305.64</v>
      </c>
      <c r="F6" s="4">
        <v>411</v>
      </c>
      <c r="G6" s="8">
        <v>80303.21</v>
      </c>
      <c r="H6" s="7">
        <v>0.3017</v>
      </c>
      <c r="I6" s="7">
        <v>0.2864</v>
      </c>
      <c r="J6" s="4">
        <v>535</v>
      </c>
      <c r="K6" s="8">
        <v>103305.64</v>
      </c>
      <c r="L6" s="4">
        <v>411</v>
      </c>
      <c r="M6" s="8">
        <v>80303.21</v>
      </c>
      <c r="N6" s="7">
        <v>0.3017</v>
      </c>
      <c r="O6" s="7">
        <v>0.2864</v>
      </c>
    </row>
    <row r="7">
      <c r="A7" s="2" t="s">
        <v>151</v>
      </c>
      <c r="B7" s="2" t="s">
        <v>885</v>
      </c>
      <c r="C7" s="2" t="s">
        <v>886</v>
      </c>
      <c r="D7" s="4">
        <v>72</v>
      </c>
      <c r="E7" s="8">
        <v>7071.58</v>
      </c>
      <c r="F7" s="4">
        <v>83</v>
      </c>
      <c r="G7" s="8">
        <v>8014.92</v>
      </c>
      <c r="H7" s="7">
        <v>-0.1325</v>
      </c>
      <c r="I7" s="7">
        <v>-0.1177</v>
      </c>
      <c r="J7" s="4">
        <v>72</v>
      </c>
      <c r="K7" s="8">
        <v>7071.58</v>
      </c>
      <c r="L7" s="4">
        <v>83</v>
      </c>
      <c r="M7" s="8">
        <v>8014.92</v>
      </c>
      <c r="N7" s="7">
        <v>-0.1325</v>
      </c>
      <c r="O7" s="7">
        <v>-0.1177</v>
      </c>
    </row>
    <row r="8">
      <c r="A8" s="2" t="s">
        <v>151</v>
      </c>
      <c r="B8" s="2" t="s">
        <v>1099</v>
      </c>
      <c r="C8" s="2" t="s">
        <v>1100</v>
      </c>
      <c r="D8" s="4">
        <v>10</v>
      </c>
      <c r="E8" s="8">
        <v>183.52</v>
      </c>
      <c r="F8" s="4">
        <v>5</v>
      </c>
      <c r="G8" s="8">
        <v>94.85</v>
      </c>
      <c r="H8" s="7">
        <v>1</v>
      </c>
      <c r="I8" s="7">
        <v>0.9348</v>
      </c>
      <c r="J8" s="4">
        <v>10</v>
      </c>
      <c r="K8" s="8">
        <v>183.52</v>
      </c>
      <c r="L8" s="4">
        <v>5</v>
      </c>
      <c r="M8" s="8">
        <v>94.85</v>
      </c>
      <c r="N8" s="7">
        <v>1</v>
      </c>
      <c r="O8" s="7">
        <v>0.9348</v>
      </c>
    </row>
    <row r="9">
      <c r="A9" s="2" t="s">
        <v>151</v>
      </c>
      <c r="B9" s="2" t="s">
        <v>1115</v>
      </c>
      <c r="C9" s="2" t="s">
        <v>1116</v>
      </c>
      <c r="D9" s="4">
        <v>1</v>
      </c>
      <c r="E9" s="8">
        <v>45.94</v>
      </c>
      <c r="F9" s="4">
        <v>2</v>
      </c>
      <c r="G9" s="8">
        <v>83.86</v>
      </c>
      <c r="H9" s="7">
        <v>-0.5</v>
      </c>
      <c r="I9" s="7">
        <v>-0.4522</v>
      </c>
      <c r="J9" s="4">
        <v>1</v>
      </c>
      <c r="K9" s="8">
        <v>45.94</v>
      </c>
      <c r="L9" s="4">
        <v>2</v>
      </c>
      <c r="M9" s="8">
        <v>83.86</v>
      </c>
      <c r="N9" s="7">
        <v>-0.5</v>
      </c>
      <c r="O9" s="7">
        <v>-0.4522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