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Sheet set and Pillow case\2025\20250207 ROSS BR Satin Pillowcse July WOD\PO and Commitment\"/>
    </mc:Choice>
  </mc:AlternateContent>
  <xr:revisionPtr revIDLastSave="0" documentId="13_ncr:1_{9245E002-423E-42E1-A50C-9A304FBAEB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90g satin PC 11.05.2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 localSheetId="1">#REF!</definedName>
    <definedName name="ACC">#REF!</definedName>
    <definedName name="Acol" localSheetId="1">#REF!</definedName>
    <definedName name="Acol">#REF!</definedName>
    <definedName name="AD">'[1]other data'!$T$2:$T$5</definedName>
    <definedName name="ADUL" localSheetId="1">#REF!</definedName>
    <definedName name="ADUL">#REF!</definedName>
    <definedName name="ALLOCATE">[2]comments!$F$3:$F$21</definedName>
    <definedName name="APL" localSheetId="1">#REF!</definedName>
    <definedName name="APL">#REF!</definedName>
    <definedName name="ART" localSheetId="1">#REF!</definedName>
    <definedName name="ART">#REF!</definedName>
    <definedName name="Artwork" localSheetId="1">#REF!</definedName>
    <definedName name="Artwork">#REF!</definedName>
    <definedName name="as">'[3]1-Import Product Data Sheet'!$X$2</definedName>
    <definedName name="AssortedSKU_Range">[4]Mapping!$J$2:$J$3</definedName>
    <definedName name="ATotalsPos" localSheetId="1">#REF!</definedName>
    <definedName name="ATotalsPos">#REF!</definedName>
    <definedName name="BASI" localSheetId="1">#REF!</definedName>
    <definedName name="BASI">#REF!</definedName>
    <definedName name="Bath" localSheetId="1">#REF!</definedName>
    <definedName name="Bath">#REF!</definedName>
    <definedName name="Bath_Accessories" localSheetId="1">#REF!</definedName>
    <definedName name="Bath_Accessories">#REF!</definedName>
    <definedName name="Bath_Rugs" localSheetId="1">#REF!</definedName>
    <definedName name="Bath_Rugs">#REF!</definedName>
    <definedName name="Bed_in_a_bag_Full_Queen_King" localSheetId="1">#REF!</definedName>
    <definedName name="Bed_in_a_bag_Full_Queen_King">#REF!</definedName>
    <definedName name="Bed_in_a_bag_Twin" localSheetId="1">#REF!</definedName>
    <definedName name="Bed_in_a_bag_Twin">#REF!</definedName>
    <definedName name="Bed_Pillows" localSheetId="1">#REF!</definedName>
    <definedName name="Bed_Pillows">#REF!</definedName>
    <definedName name="Bedding" localSheetId="1">#REF!</definedName>
    <definedName name="Bedding">#REF!</definedName>
    <definedName name="Bedding." localSheetId="1">#REF!</definedName>
    <definedName name="Bedding.">#REF!</definedName>
    <definedName name="Bedspreads_Coverlets" localSheetId="1">#REF!</definedName>
    <definedName name="Bedspreads_Coverlets">#REF!</definedName>
    <definedName name="bigidea">[5]Lists!$I$6:$I$29</definedName>
    <definedName name="Blankets_Throws" localSheetId="1">#REF!</definedName>
    <definedName name="Blankets_Throws">#REF!</definedName>
    <definedName name="BLK" localSheetId="1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1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1">#REF!</definedName>
    <definedName name="DDEmsg">#REF!</definedName>
    <definedName name="dealPricing_Range">[4]Mapping!$BD$2:$BD$3</definedName>
    <definedName name="Decorative_Accessories" localSheetId="1">#REF!</definedName>
    <definedName name="Decorative_Accessories">#REF!</definedName>
    <definedName name="Decorative_Pillows_Inserts_Covers" localSheetId="1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1">#REF!</definedName>
    <definedName name="Down_Comforters">#REF!</definedName>
    <definedName name="Duvet_Covers" localSheetId="1">#REF!</definedName>
    <definedName name="Duvet_Covers">#REF!</definedName>
    <definedName name="Electrics" localSheetId="1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1">#REF!</definedName>
    <definedName name="FOBCostPerPiece">#REF!</definedName>
    <definedName name="freight">'[1]other data'!$AC$3:$AC$14</definedName>
    <definedName name="FUR" localSheetId="1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1">#REF!</definedName>
    <definedName name="gridActPctRow">#REF!</definedName>
    <definedName name="gridActUnitsRow" localSheetId="1">#REF!</definedName>
    <definedName name="gridActUnitsRow">#REF!</definedName>
    <definedName name="gridRetailRow" localSheetId="1">#REF!</definedName>
    <definedName name="gridRetailRow">#REF!</definedName>
    <definedName name="gridTargetPctRow" localSheetId="1">#REF!</definedName>
    <definedName name="gridTargetPctRow">#REF!</definedName>
    <definedName name="gridTargetUnitsRow" localSheetId="1">#REF!</definedName>
    <definedName name="gridTargetUnitsRow">#REF!</definedName>
    <definedName name="HANGER">[1]hangers!$B$3:$B$42</definedName>
    <definedName name="hanger2">[1]hangers!$G$3:$G$42</definedName>
    <definedName name="Home_Décor" localSheetId="1">#REF!</definedName>
    <definedName name="Home_Décor">#REF!</definedName>
    <definedName name="Home_Décor." localSheetId="1">#REF!</definedName>
    <definedName name="Home_Décor.">#REF!</definedName>
    <definedName name="INITIALBUY">'[12]X-LIST'!$G$2:$G$7</definedName>
    <definedName name="KD">[7]Sheet1!$DS$2:$DS$2</definedName>
    <definedName name="Kids_Bath" localSheetId="1">#REF!</definedName>
    <definedName name="Kids_Bath">#REF!</definedName>
    <definedName name="Kids_or_Teen" localSheetId="1">#REF!</definedName>
    <definedName name="Kids_or_Teen">#REF!</definedName>
    <definedName name="LGT" localSheetId="1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1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1">#REF!</definedName>
    <definedName name="Mattress_Pads_Full_Queen_King">#REF!</definedName>
    <definedName name="Mattress_Pads_Twin" localSheetId="1">#REF!</definedName>
    <definedName name="Mattress_Pads_Twin">#REF!</definedName>
    <definedName name="Mattress_Toppers_Full_Queen_King" localSheetId="1">#REF!</definedName>
    <definedName name="Mattress_Toppers_Full_Queen_King">#REF!</definedName>
    <definedName name="Mattress_Toppers_Twin" localSheetId="1">#REF!</definedName>
    <definedName name="Mattress_Toppers_Twin">#REF!</definedName>
    <definedName name="Non_Down_Comforters_Full_Queen_King" localSheetId="1">#REF!</definedName>
    <definedName name="Non_Down_Comforters_Full_Queen_King">#REF!</definedName>
    <definedName name="Non_Down_Comforters_Twin" localSheetId="1">#REF!</definedName>
    <definedName name="Non_Down_Comforters_Twin">#REF!</definedName>
    <definedName name="NumberOfGroups">12</definedName>
    <definedName name="Ocol" localSheetId="1">#REF!</definedName>
    <definedName name="Ocol">#REF!</definedName>
    <definedName name="ORDERTYPE">'[1]other data'!$AN$2:$AN$6</definedName>
    <definedName name="OTB">'[1]other data'!$R$2:$R$14</definedName>
    <definedName name="Outdoor" localSheetId="1">#REF!</definedName>
    <definedName name="Outdoor">#REF!</definedName>
    <definedName name="OwnedCol" localSheetId="1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1">#REF!</definedName>
    <definedName name="PackCol">#REF!</definedName>
    <definedName name="PDQList">'[6]1-Import Product Data Sheet'!$AR$1:$AR$24</definedName>
    <definedName name="PET" localSheetId="1">#REF!</definedName>
    <definedName name="PET">#REF!</definedName>
    <definedName name="Pet_Care" localSheetId="1">#REF!</definedName>
    <definedName name="Pet_Care">#REF!</definedName>
    <definedName name="PETB" localSheetId="1">#REF!</definedName>
    <definedName name="PETB">#REF!</definedName>
    <definedName name="Pillow_Shams" localSheetId="1">#REF!</definedName>
    <definedName name="Pillow_Shams">#REF!</definedName>
    <definedName name="Pillowcases" localSheetId="1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1">#REF!</definedName>
    <definedName name="PortSeqLCL">#REF!</definedName>
    <definedName name="POtype" localSheetId="1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1">#REF!</definedName>
    <definedName name="Prints">#REF!</definedName>
    <definedName name="ProfileDesc" localSheetId="1">#REF!</definedName>
    <definedName name="ProfileDesc">#REF!</definedName>
    <definedName name="QSFOB">[14]Q1!$C$38</definedName>
    <definedName name="Quilts" localSheetId="1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1">#REF!</definedName>
    <definedName name="Seasonal">#REF!</definedName>
    <definedName name="SellUnits_Range">[4]Mapping!$D$2:$D$53</definedName>
    <definedName name="Sheets_Full_Queen_King" localSheetId="1">#REF!</definedName>
    <definedName name="Sheets_Full_Queen_King">#REF!</definedName>
    <definedName name="Sheets_Twin" localSheetId="1">#REF!</definedName>
    <definedName name="Sheets_Twin">#REF!</definedName>
    <definedName name="SHET" localSheetId="1">#REF!</definedName>
    <definedName name="SHET">#REF!</definedName>
    <definedName name="Shower_Curtains" localSheetId="1">#REF!</definedName>
    <definedName name="Shower_Curtains">#REF!</definedName>
    <definedName name="size1" localSheetId="1">#REF!</definedName>
    <definedName name="size1">#REF!</definedName>
    <definedName name="size1a" localSheetId="1">#REF!</definedName>
    <definedName name="size1a">#REF!</definedName>
    <definedName name="Slipcovers_Chair_Pads" localSheetId="1">#REF!</definedName>
    <definedName name="Slipcovers_Chair_Pads">#REF!</definedName>
    <definedName name="Slipcovers_Chair_Pads." localSheetId="1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1">#REF!</definedName>
    <definedName name="StoreCount">#REF!</definedName>
    <definedName name="StoreGrid0" localSheetId="1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1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1">#REF!</definedName>
    <definedName name="TotalCostValue">#REF!</definedName>
    <definedName name="TotalMarkup" localSheetId="1">#REF!</definedName>
    <definedName name="TotalMarkup">#REF!</definedName>
    <definedName name="TotalRetailValue" localSheetId="1">#REF!</definedName>
    <definedName name="TotalRetailValue">#REF!</definedName>
    <definedName name="TotalUnits" localSheetId="1">#REF!</definedName>
    <definedName name="TotalUnits">#REF!</definedName>
    <definedName name="totalUnitsCol" localSheetId="1">#REF!</definedName>
    <definedName name="totalUnitsCol">#REF!</definedName>
    <definedName name="Towels_Bath_Sheets" localSheetId="1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1">#REF!</definedName>
    <definedName name="User1Col">#REF!</definedName>
    <definedName name="User3Col" localSheetId="1">#REF!</definedName>
    <definedName name="User3Col">#REF!</definedName>
    <definedName name="WAREHOUSE">'[1]other data'!$BL$2:$BL$24</definedName>
    <definedName name="WIN" localSheetId="1">#REF!</definedName>
    <definedName name="WIN">#REF!</definedName>
    <definedName name="Window_Treatments_Hardware_Accessories" localSheetId="1">#REF!</definedName>
    <definedName name="Window_Treatments_Hardware_Accessories">#REF!</definedName>
    <definedName name="Window_Treatments_Hardware_Accessories." localSheetId="1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1">#REF!</definedName>
    <definedName name="YOU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I14" i="1" l="1"/>
  <c r="I16" i="1" s="1"/>
  <c r="I13" i="1"/>
  <c r="I15" i="1" s="1"/>
  <c r="J14" i="1"/>
  <c r="J13" i="1"/>
  <c r="J16" i="1" l="1"/>
  <c r="J18" i="1" s="1"/>
  <c r="J20" i="1" s="1"/>
  <c r="J15" i="1"/>
  <c r="J17" i="1" s="1"/>
  <c r="J19" i="1" s="1"/>
  <c r="I17" i="1"/>
  <c r="I19" i="1" s="1"/>
  <c r="I18" i="1"/>
  <c r="I20" i="1" s="1"/>
  <c r="D3" i="1"/>
  <c r="Q16" i="1" l="1"/>
  <c r="Q17" i="1"/>
  <c r="Q18" i="1"/>
  <c r="Q19" i="1"/>
  <c r="Q20" i="1"/>
  <c r="Q12" i="1"/>
  <c r="Q15" i="1"/>
  <c r="Q11" i="1"/>
  <c r="Q14" i="1" l="1"/>
  <c r="Q13" i="1"/>
  <c r="Q21" i="1" l="1"/>
  <c r="D5" i="1" s="1"/>
  <c r="R20" i="1" l="1"/>
  <c r="R19" i="1"/>
  <c r="A13" i="1"/>
  <c r="R13" i="1" l="1"/>
  <c r="R14" i="1"/>
  <c r="A15" i="1" l="1"/>
  <c r="A17" i="1" s="1"/>
  <c r="A19" i="1" l="1"/>
  <c r="R17" i="1" l="1"/>
  <c r="R16" i="1"/>
  <c r="R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R18" i="1" l="1"/>
  <c r="A11" i="1"/>
  <c r="R12" i="1" l="1"/>
  <c r="R11" i="1"/>
  <c r="R21" i="1" l="1"/>
  <c r="S21" i="1" s="1"/>
</calcChain>
</file>

<file path=xl/sharedStrings.xml><?xml version="1.0" encoding="utf-8"?>
<sst xmlns="http://schemas.openxmlformats.org/spreadsheetml/2006/main" count="357" uniqueCount="264">
  <si>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</si>
  <si>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</si>
  <si>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</si>
  <si>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</si>
  <si>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</si>
  <si>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</si>
  <si>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</si>
  <si>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</si>
  <si>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</si>
  <si>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</si>
  <si>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</si>
  <si>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</si>
  <si>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</si>
  <si>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</si>
  <si>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</si>
  <si>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</si>
  <si>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</si>
  <si>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</si>
  <si>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</si>
  <si>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</si>
  <si>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</si>
  <si>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</si>
  <si>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</si>
  <si>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</si>
  <si>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</si>
  <si>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</si>
  <si>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</si>
  <si>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</si>
  <si>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</si>
  <si>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</si>
  <si>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</si>
  <si>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</si>
  <si>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</si>
  <si>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</si>
  <si>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</si>
  <si>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</si>
  <si>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</si>
  <si>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</si>
  <si>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</si>
  <si>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</si>
  <si>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</si>
  <si>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</si>
  <si>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</si>
  <si>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</si>
  <si>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</si>
  <si>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</si>
  <si>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</si>
  <si>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</si>
  <si>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</si>
  <si>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</si>
  <si>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</si>
  <si>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</si>
  <si>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</si>
  <si>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</si>
  <si>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</si>
  <si>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</si>
  <si>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</si>
  <si>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</si>
  <si>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</si>
  <si>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</si>
  <si>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</si>
  <si>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</si>
  <si>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</si>
  <si>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</si>
  <si>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</si>
  <si>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</si>
  <si>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</si>
  <si>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</si>
  <si>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</si>
  <si>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</si>
  <si>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</si>
  <si>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</si>
  <si>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</si>
  <si>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</si>
  <si>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</si>
  <si>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</si>
  <si>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</si>
  <si>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</si>
  <si>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</si>
  <si>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</si>
  <si>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</si>
  <si>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</si>
  <si>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</si>
  <si>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</si>
  <si>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</si>
  <si>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</si>
  <si>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</si>
  <si>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</si>
  <si>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</si>
  <si>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</si>
  <si>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</si>
  <si>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</si>
  <si>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</si>
  <si>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</si>
  <si>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</si>
  <si>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</si>
  <si>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</si>
  <si>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</si>
  <si>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</si>
  <si>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</si>
  <si>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</si>
  <si>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</si>
  <si>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</si>
  <si>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</si>
  <si>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</si>
  <si>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</si>
  <si>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</si>
  <si>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</si>
  <si>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</si>
  <si>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</si>
  <si>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</si>
  <si>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</si>
  <si>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</si>
  <si>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</si>
  <si>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</si>
  <si>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</si>
  <si>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</si>
  <si>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</si>
  <si>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</si>
  <si>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</si>
  <si>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</si>
  <si>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</si>
  <si>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</si>
  <si>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</si>
  <si>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</si>
  <si>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</si>
  <si>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</si>
  <si>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</si>
  <si>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</si>
  <si>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</si>
  <si>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</si>
  <si>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</si>
  <si>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</si>
  <si>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</si>
  <si>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</si>
  <si>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</si>
  <si>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</si>
  <si>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</si>
  <si>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</si>
  <si>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</si>
  <si>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</si>
  <si>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</si>
  <si>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</si>
  <si>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</si>
  <si>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</si>
  <si>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</si>
  <si>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</si>
  <si>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</si>
  <si>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</si>
  <si>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</si>
  <si>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</si>
  <si>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</si>
  <si>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</si>
  <si>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</si>
  <si>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</si>
  <si>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</si>
  <si>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</si>
  <si>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</si>
  <si>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</si>
  <si>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</si>
  <si>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</si>
  <si>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</si>
  <si>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</si>
  <si>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</si>
  <si>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</si>
  <si>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</si>
  <si>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</si>
  <si>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</si>
  <si>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</si>
  <si>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</si>
  <si>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</si>
  <si>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</si>
  <si>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</si>
  <si>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</si>
  <si>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</si>
  <si>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</si>
  <si>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</si>
  <si>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</si>
  <si>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</si>
  <si>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</si>
  <si>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</si>
  <si>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</si>
  <si>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</si>
  <si>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</si>
  <si>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</si>
  <si>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</si>
  <si>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</si>
  <si>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</si>
  <si>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</si>
  <si>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</si>
  <si>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</si>
  <si>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</si>
  <si>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</si>
  <si>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</si>
  <si>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</si>
  <si>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</si>
  <si>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</si>
  <si>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90gsm solid satin pillowcase 2pc, PVC Bag</t>
  </si>
  <si>
    <t>100% polyester</t>
    <phoneticPr fontId="23" type="noConversion"/>
  </si>
  <si>
    <t>20x30"(2)</t>
  </si>
  <si>
    <t>20x40"(2)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</si>
  <si>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</si>
  <si>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</si>
  <si>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</si>
  <si>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</si>
  <si>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</si>
  <si>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</si>
  <si>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</si>
  <si>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</si>
  <si>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</si>
  <si>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</si>
  <si>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</si>
  <si>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</si>
  <si>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</si>
  <si>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</si>
  <si>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</si>
  <si>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</si>
  <si>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</si>
  <si>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</si>
  <si>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</si>
  <si>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</si>
  <si>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</si>
  <si>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</si>
  <si>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</si>
  <si>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</si>
  <si>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>Units</t>
  </si>
  <si>
    <t>90gsm solid satin pillowcase 2pc, PVC Bag</t>
    <phoneticPr fontId="23" type="noConversion"/>
  </si>
  <si>
    <t>Moonbeam</t>
    <phoneticPr fontId="23" type="noConversion"/>
  </si>
  <si>
    <t>2pc PC - Beautyrest Brand 90gsm Solid Statin Pillowcase</t>
    <phoneticPr fontId="23" type="noConversion"/>
  </si>
  <si>
    <t>Jet Black</t>
    <phoneticPr fontId="23" type="noConversion"/>
  </si>
  <si>
    <t>Foxglove</t>
    <phoneticPr fontId="23" type="noConversion"/>
  </si>
  <si>
    <t>Bright White</t>
    <phoneticPr fontId="23" type="noConversion"/>
  </si>
  <si>
    <t>Microchip</t>
    <phoneticPr fontId="23" type="noConversion"/>
  </si>
  <si>
    <t>Ship date: 5/16-2025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</si>
  <si>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</si>
  <si>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6%</t>
    <phoneticPr fontId="14" type="noConversion"/>
  </si>
  <si>
    <t>19-0303 TCX</t>
  </si>
  <si>
    <t>BR21-4971</t>
  </si>
  <si>
    <t>022164512144</t>
  </si>
  <si>
    <t>BR21-4972</t>
  </si>
  <si>
    <t>022164512151</t>
  </si>
  <si>
    <t>11-0601 TCX</t>
  </si>
  <si>
    <t>BR21-4969</t>
  </si>
  <si>
    <t>022164512120</t>
  </si>
  <si>
    <t>BR21-4970</t>
  </si>
  <si>
    <t>022164512137</t>
  </si>
  <si>
    <t>14-4105TCX</t>
    <phoneticPr fontId="23" type="noConversion"/>
  </si>
  <si>
    <t>BR21-5116</t>
  </si>
  <si>
    <t>022164576337</t>
  </si>
  <si>
    <t>BR21-5117</t>
  </si>
  <si>
    <t>022164576344</t>
  </si>
  <si>
    <t>13-0000TCX</t>
    <phoneticPr fontId="23" type="noConversion"/>
  </si>
  <si>
    <t>BR21-5120</t>
  </si>
  <si>
    <t>022164576375</t>
  </si>
  <si>
    <t>BR21-5121</t>
  </si>
  <si>
    <t>022164576382</t>
  </si>
  <si>
    <t>BR21-5162</t>
  </si>
  <si>
    <t>BR21-5163</t>
  </si>
  <si>
    <t>90gsm solid satin pillowcase 2pc, PVC Bag</t>
    <phoneticPr fontId="23" type="noConversion"/>
  </si>
  <si>
    <t>022164585476</t>
  </si>
  <si>
    <t>022164585483</t>
  </si>
  <si>
    <t>Customer PO: 11217327</t>
    <phoneticPr fontId="14" type="noConversion"/>
  </si>
  <si>
    <t>EEC PO: RS-250218</t>
    <phoneticPr fontId="23" type="noConversion"/>
  </si>
  <si>
    <t>16-1710 TCX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</si>
</sst>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_-[$$-409]* #,##0.00_ ;_-[$$-409]* \-#,##0.00\ ;_-[$$-409]* &quot;-&quot;??_ ;_-@_ "/>
    <numFmt numFmtId="187" formatCode="\$#,##0.00;\-\$#,##0.00"/>
    <numFmt numFmtId="188" formatCode="[$¥-804]#,##0.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0">
    <xf numFmtId="188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5" fontId="20" fillId="0" borderId="0" applyFont="0" applyFill="0" applyBorder="0" applyAlignment="0" applyProtection="0">
      <alignment vertical="center"/>
    </xf>
    <xf numFmtId="188" fontId="1" fillId="0" borderId="0"/>
    <xf numFmtId="188" fontId="1" fillId="0" borderId="0"/>
    <xf numFmtId="188" fontId="26" fillId="0" borderId="0"/>
    <xf numFmtId="188" fontId="27" fillId="0" borderId="0"/>
    <xf numFmtId="188" fontId="28" fillId="0" borderId="0"/>
  </cellStyleXfs>
  <cellXfs count="157">
    <xf numFmtId="188" fontId="0" fillId="0" borderId="0" xfId="0"/>
    <xf numFmtId="188" fontId="1" fillId="0" borderId="0" xfId="5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 wrapText="1"/>
    </xf>
    <xf numFmtId="188" fontId="1" fillId="0" borderId="0" xfId="5" applyAlignment="1">
      <alignment horizontal="center" vertical="center" wrapText="1"/>
    </xf>
    <xf numFmtId="188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88" fontId="3" fillId="2" borderId="8" xfId="6" applyFont="1" applyFill="1" applyBorder="1" applyAlignment="1">
      <alignment horizontal="center" vertical="center" wrapText="1"/>
    </xf>
    <xf numFmtId="188" fontId="1" fillId="0" borderId="0" xfId="6" applyAlignment="1">
      <alignment wrapText="1"/>
    </xf>
    <xf numFmtId="188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8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188" fontId="1" fillId="0" borderId="0" xfId="5"/>
    <xf numFmtId="188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88" fontId="13" fillId="0" borderId="12" xfId="11" applyFont="1" applyBorder="1" applyAlignment="1">
      <alignment horizontal="left"/>
    </xf>
    <xf numFmtId="188" fontId="13" fillId="0" borderId="13" xfId="11" applyFont="1" applyBorder="1" applyAlignment="1">
      <alignment horizontal="left"/>
    </xf>
    <xf numFmtId="188" fontId="13" fillId="0" borderId="14" xfId="11" applyFont="1" applyBorder="1" applyAlignment="1">
      <alignment horizontal="left"/>
    </xf>
    <xf numFmtId="188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3" fontId="14" fillId="0" borderId="0" xfId="11" applyNumberFormat="1" applyFont="1" applyAlignment="1">
      <alignment horizontal="left"/>
    </xf>
    <xf numFmtId="188" fontId="14" fillId="0" borderId="0" xfId="11" applyFont="1" applyAlignment="1">
      <alignment horizontal="center"/>
    </xf>
    <xf numFmtId="188" fontId="15" fillId="0" borderId="0" xfId="11" applyFont="1" applyAlignment="1">
      <alignment horizontal="left"/>
    </xf>
    <xf numFmtId="188" fontId="16" fillId="0" borderId="0" xfId="11" applyFont="1" applyAlignment="1">
      <alignment horizontal="left"/>
    </xf>
    <xf numFmtId="188" fontId="14" fillId="0" borderId="0" xfId="11" applyFont="1" applyAlignment="1">
      <alignment horizontal="left"/>
    </xf>
    <xf numFmtId="188" fontId="1" fillId="0" borderId="0" xfId="12"/>
    <xf numFmtId="188" fontId="13" fillId="0" borderId="18" xfId="11" applyFont="1" applyBorder="1" applyAlignment="1">
      <alignment horizontal="left" wrapText="1"/>
    </xf>
    <xf numFmtId="188" fontId="13" fillId="0" borderId="19" xfId="11" applyFont="1" applyBorder="1" applyAlignment="1">
      <alignment horizontal="right" wrapText="1"/>
    </xf>
    <xf numFmtId="188" fontId="4" fillId="0" borderId="8" xfId="12" applyFont="1" applyBorder="1"/>
    <xf numFmtId="188" fontId="1" fillId="0" borderId="20" xfId="12" applyBorder="1"/>
    <xf numFmtId="183" fontId="13" fillId="0" borderId="7" xfId="11" applyNumberFormat="1" applyFont="1" applyBorder="1" applyAlignment="1">
      <alignment horizontal="center" wrapText="1"/>
    </xf>
    <xf numFmtId="188" fontId="13" fillId="0" borderId="10" xfId="11" applyFont="1" applyBorder="1" applyAlignment="1">
      <alignment horizontal="left" wrapText="1"/>
    </xf>
    <xf numFmtId="188" fontId="13" fillId="0" borderId="8" xfId="11" applyFont="1" applyBorder="1" applyAlignment="1">
      <alignment horizontal="left" wrapText="1"/>
    </xf>
    <xf numFmtId="188" fontId="1" fillId="0" borderId="21" xfId="12" applyBorder="1"/>
    <xf numFmtId="188" fontId="13" fillId="4" borderId="8" xfId="11" applyFont="1" applyFill="1" applyBorder="1" applyAlignment="1">
      <alignment vertical="center"/>
    </xf>
    <xf numFmtId="188" fontId="13" fillId="4" borderId="8" xfId="11" applyFont="1" applyFill="1" applyBorder="1" applyAlignment="1">
      <alignment horizontal="center" wrapText="1"/>
    </xf>
    <xf numFmtId="183" fontId="13" fillId="4" borderId="7" xfId="11" applyNumberFormat="1" applyFont="1" applyFill="1" applyBorder="1" applyAlignment="1">
      <alignment horizontal="center" wrapText="1"/>
    </xf>
    <xf numFmtId="188" fontId="17" fillId="4" borderId="7" xfId="11" applyFont="1" applyFill="1" applyBorder="1" applyAlignment="1">
      <alignment horizontal="center" wrapText="1"/>
    </xf>
    <xf numFmtId="188" fontId="13" fillId="4" borderId="10" xfId="11" applyFont="1" applyFill="1" applyBorder="1" applyAlignment="1">
      <alignment horizontal="left" wrapText="1"/>
    </xf>
    <xf numFmtId="188" fontId="13" fillId="4" borderId="8" xfId="11" applyFont="1" applyFill="1" applyBorder="1" applyAlignment="1">
      <alignment horizontal="left" wrapText="1"/>
    </xf>
    <xf numFmtId="188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188" fontId="1" fillId="0" borderId="7" xfId="12" applyBorder="1"/>
    <xf numFmtId="188" fontId="14" fillId="0" borderId="8" xfId="11" applyFont="1" applyBorder="1" applyAlignment="1">
      <alignment wrapText="1"/>
    </xf>
    <xf numFmtId="183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188" fontId="5" fillId="3" borderId="10" xfId="13" applyFont="1" applyFill="1" applyBorder="1" applyAlignment="1">
      <alignment horizontal="center" vertical="center" wrapText="1"/>
    </xf>
    <xf numFmtId="188" fontId="5" fillId="3" borderId="8" xfId="13" applyFont="1" applyFill="1" applyBorder="1" applyAlignment="1">
      <alignment horizontal="center" vertical="center" wrapText="1"/>
    </xf>
    <xf numFmtId="184" fontId="1" fillId="5" borderId="8" xfId="13" applyNumberFormat="1" applyFill="1" applyBorder="1" applyAlignment="1">
      <alignment horizontal="center" vertical="center" wrapText="1"/>
    </xf>
    <xf numFmtId="188" fontId="0" fillId="3" borderId="8" xfId="13" applyFont="1" applyFill="1" applyBorder="1" applyAlignment="1">
      <alignment horizontal="center" vertical="center" wrapText="1"/>
    </xf>
    <xf numFmtId="181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188" fontId="0" fillId="0" borderId="8" xfId="0" applyBorder="1"/>
    <xf numFmtId="188" fontId="1" fillId="0" borderId="8" xfId="0" applyFont="1" applyBorder="1" applyAlignment="1">
      <alignment horizontal="center" vertical="center"/>
    </xf>
    <xf numFmtId="188" fontId="0" fillId="0" borderId="8" xfId="0" applyBorder="1" applyAlignment="1">
      <alignment horizontal="center" vertical="center"/>
    </xf>
    <xf numFmtId="188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188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7" fillId="0" borderId="1" xfId="15" applyFont="1" applyBorder="1" applyAlignment="1" applyProtection="1">
      <alignment horizontal="left"/>
      <protection locked="0"/>
    </xf>
    <xf numFmtId="188" fontId="7" fillId="0" borderId="2" xfId="15" applyFont="1" applyBorder="1" applyAlignment="1" applyProtection="1">
      <alignment horizontal="left"/>
      <protection locked="0"/>
    </xf>
    <xf numFmtId="188" fontId="8" fillId="0" borderId="2" xfId="15" applyFont="1" applyBorder="1" applyAlignment="1" applyProtection="1">
      <alignment horizontal="left"/>
      <protection locked="0"/>
    </xf>
    <xf numFmtId="188" fontId="1" fillId="0" borderId="0" xfId="15" applyAlignment="1" applyProtection="1">
      <alignment horizontal="center"/>
      <protection locked="0"/>
    </xf>
    <xf numFmtId="188" fontId="7" fillId="0" borderId="22" xfId="15" applyFont="1" applyBorder="1" applyAlignment="1" applyProtection="1">
      <alignment horizontal="left"/>
      <protection locked="0"/>
    </xf>
    <xf numFmtId="188" fontId="8" fillId="0" borderId="8" xfId="15" applyFont="1" applyBorder="1" applyAlignment="1" applyProtection="1">
      <alignment horizontal="left"/>
      <protection locked="0"/>
    </xf>
    <xf numFmtId="188" fontId="7" fillId="0" borderId="0" xfId="15" applyFont="1" applyAlignment="1" applyProtection="1">
      <alignment wrapText="1"/>
      <protection locked="0"/>
    </xf>
    <xf numFmtId="188" fontId="7" fillId="0" borderId="4" xfId="15" applyFont="1" applyBorder="1" applyAlignment="1" applyProtection="1">
      <alignment horizontal="left"/>
      <protection locked="0"/>
    </xf>
    <xf numFmtId="188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182" fontId="3" fillId="0" borderId="0" xfId="3" applyNumberFormat="1" applyFont="1"/>
    <xf numFmtId="188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188" fontId="24" fillId="0" borderId="0" xfId="0" applyFont="1"/>
    <xf numFmtId="188" fontId="25" fillId="0" borderId="0" xfId="15" applyFont="1" applyAlignment="1" applyProtection="1">
      <alignment horizontal="left"/>
      <protection locked="0"/>
    </xf>
    <xf numFmtId="188" fontId="25" fillId="0" borderId="0" xfId="15" applyFont="1" applyAlignment="1">
      <alignment horizontal="left"/>
    </xf>
    <xf numFmtId="188" fontId="7" fillId="0" borderId="8" xfId="15" applyFont="1" applyBorder="1" applyAlignment="1" applyProtection="1">
      <alignment horizontal="left"/>
      <protection locked="0"/>
    </xf>
    <xf numFmtId="188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188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188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188" fontId="1" fillId="0" borderId="8" xfId="0" quotePrefix="1" applyFont="1" applyBorder="1"/>
    <xf numFmtId="188" fontId="1" fillId="0" borderId="8" xfId="0" applyFont="1" applyBorder="1"/>
    <xf numFmtId="188" fontId="0" fillId="2" borderId="0" xfId="5" applyFont="1" applyFill="1"/>
    <xf numFmtId="188" fontId="0" fillId="0" borderId="0" xfId="5" applyFont="1"/>
    <xf numFmtId="188" fontId="0" fillId="0" borderId="8" xfId="0" applyBorder="1" applyAlignment="1">
      <alignment wrapText="1"/>
    </xf>
    <xf numFmtId="184" fontId="1" fillId="3" borderId="8" xfId="6" applyNumberFormat="1" applyFill="1" applyBorder="1" applyAlignment="1">
      <alignment horizontal="center" vertical="center" wrapText="1"/>
    </xf>
    <xf numFmtId="188" fontId="1" fillId="0" borderId="8" xfId="5" applyBorder="1" applyAlignment="1">
      <alignment horizontal="center" vertical="center" wrapText="1"/>
    </xf>
    <xf numFmtId="188" fontId="0" fillId="0" borderId="8" xfId="5" applyFont="1" applyBorder="1" applyAlignment="1">
      <alignment horizontal="center" vertical="center" wrapText="1"/>
    </xf>
    <xf numFmtId="188" fontId="0" fillId="0" borderId="20" xfId="9" applyFont="1" applyBorder="1" applyAlignment="1">
      <alignment horizontal="center" vertical="center" wrapText="1"/>
    </xf>
    <xf numFmtId="188" fontId="0" fillId="0" borderId="7" xfId="9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188" fontId="0" fillId="0" borderId="8" xfId="5" applyFont="1" applyBorder="1" applyAlignment="1">
      <alignment horizontal="center" vertical="center"/>
    </xf>
    <xf numFmtId="188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188" fontId="4" fillId="0" borderId="8" xfId="5" applyFont="1" applyBorder="1" applyAlignment="1">
      <alignment horizontal="center" vertical="center" wrapText="1"/>
    </xf>
    <xf numFmtId="188" fontId="4" fillId="0" borderId="8" xfId="5" applyFont="1" applyBorder="1" applyAlignment="1">
      <alignment horizontal="center" vertical="center"/>
    </xf>
    <xf numFmtId="188" fontId="7" fillId="0" borderId="2" xfId="15" applyFont="1" applyBorder="1" applyAlignment="1" applyProtection="1">
      <alignment horizontal="left"/>
      <protection locked="0"/>
    </xf>
    <xf numFmtId="188" fontId="4" fillId="0" borderId="20" xfId="5" applyFont="1" applyBorder="1" applyAlignment="1">
      <alignment horizontal="center" vertical="center" wrapText="1"/>
    </xf>
    <xf numFmtId="188" fontId="4" fillId="0" borderId="21" xfId="5" applyFont="1" applyBorder="1" applyAlignment="1">
      <alignment horizontal="center" vertical="center" wrapText="1"/>
    </xf>
    <xf numFmtId="188" fontId="4" fillId="0" borderId="7" xfId="5" applyFont="1" applyBorder="1" applyAlignment="1">
      <alignment horizontal="center" vertical="center" wrapText="1"/>
    </xf>
    <xf numFmtId="188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188" fontId="7" fillId="0" borderId="8" xfId="15" applyFont="1" applyBorder="1" applyAlignment="1" applyProtection="1">
      <alignment horizontal="left"/>
      <protection locked="0"/>
    </xf>
    <xf numFmtId="188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188" fontId="4" fillId="0" borderId="5" xfId="15" applyFont="1" applyBorder="1" applyAlignment="1" applyProtection="1">
      <alignment horizontal="left"/>
      <protection locked="0"/>
    </xf>
    <xf numFmtId="188" fontId="8" fillId="0" borderId="5" xfId="15" applyFont="1" applyBorder="1" applyAlignment="1" applyProtection="1">
      <alignment horizontal="left"/>
      <protection locked="0"/>
    </xf>
    <xf numFmtId="188" fontId="7" fillId="0" borderId="5" xfId="15" applyFont="1" applyBorder="1" applyAlignment="1" applyProtection="1">
      <alignment horizontal="left"/>
      <protection locked="0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188" fontId="11" fillId="2" borderId="9" xfId="5" applyFont="1" applyFill="1" applyBorder="1" applyAlignment="1">
      <alignment horizontal="left"/>
    </xf>
    <xf numFmtId="188" fontId="11" fillId="2" borderId="11" xfId="5" applyFont="1" applyFill="1" applyBorder="1" applyAlignment="1">
      <alignment horizontal="left"/>
    </xf>
    <xf numFmtId="188" fontId="11" fillId="2" borderId="10" xfId="5" applyFont="1" applyFill="1" applyBorder="1" applyAlignment="1">
      <alignment horizontal="left"/>
    </xf>
    <xf numFmtId="188" fontId="9" fillId="0" borderId="8" xfId="5" applyFont="1" applyBorder="1" applyAlignment="1">
      <alignment horizontal="center" vertical="center" wrapText="1"/>
    </xf>
    <xf numFmtId="188" fontId="1" fillId="0" borderId="20" xfId="9" applyBorder="1" applyAlignment="1">
      <alignment horizontal="center" vertical="center" wrapText="1"/>
    </xf>
    <xf numFmtId="188" fontId="1" fillId="0" borderId="7" xfId="9" applyBorder="1" applyAlignment="1">
      <alignment horizontal="center" vertical="center" wrapText="1"/>
    </xf>
    <xf numFmtId="188" fontId="8" fillId="0" borderId="8" xfId="15" applyFont="1" applyBorder="1" applyAlignment="1" applyProtection="1">
      <alignment horizontal="left"/>
      <protection locked="0"/>
    </xf>
    <xf numFmtId="188" fontId="8" fillId="0" borderId="23" xfId="15" applyFont="1" applyBorder="1" applyAlignment="1" applyProtection="1">
      <alignment horizontal="left"/>
      <protection locked="0"/>
    </xf>
    <xf numFmtId="188" fontId="13" fillId="0" borderId="8" xfId="11" applyFont="1" applyBorder="1" applyAlignment="1">
      <alignment horizontal="center" wrapText="1"/>
    </xf>
    <xf numFmtId="188" fontId="13" fillId="0" borderId="17" xfId="11" applyFont="1" applyBorder="1" applyAlignment="1">
      <alignment horizontal="left"/>
    </xf>
    <xf numFmtId="188" fontId="1" fillId="0" borderId="11" xfId="12" applyBorder="1" applyAlignment="1">
      <alignment horizontal="left"/>
    </xf>
    <xf numFmtId="188" fontId="1" fillId="0" borderId="10" xfId="12" applyBorder="1" applyAlignment="1">
      <alignment horizontal="left"/>
    </xf>
    <xf numFmtId="183" fontId="13" fillId="0" borderId="20" xfId="11" applyNumberFormat="1" applyFont="1" applyBorder="1" applyAlignment="1">
      <alignment horizontal="center" wrapText="1"/>
    </xf>
    <xf numFmtId="183" fontId="13" fillId="0" borderId="21" xfId="11" applyNumberFormat="1" applyFont="1" applyBorder="1" applyAlignment="1">
      <alignment horizontal="center" wrapText="1"/>
    </xf>
    <xf numFmtId="188" fontId="17" fillId="0" borderId="20" xfId="11" applyFont="1" applyBorder="1" applyAlignment="1">
      <alignment horizontal="center" wrapText="1"/>
    </xf>
    <xf numFmtId="188" fontId="17" fillId="0" borderId="21" xfId="11" applyFont="1" applyBorder="1" applyAlignment="1">
      <alignment horizontal="center" wrapText="1"/>
    </xf>
    <xf numFmtId="188" fontId="17" fillId="0" borderId="7" xfId="11" applyFont="1" applyBorder="1" applyAlignment="1">
      <alignment horizontal="center" wrapText="1"/>
    </xf>
    <xf numFmtId="188" fontId="13" fillId="0" borderId="9" xfId="11" applyFont="1" applyBorder="1" applyAlignment="1">
      <alignment horizontal="center"/>
    </xf>
    <xf numFmtId="188" fontId="13" fillId="0" borderId="11" xfId="11" applyFont="1" applyBorder="1" applyAlignment="1">
      <alignment horizontal="center"/>
    </xf>
    <xf numFmtId="188" fontId="13" fillId="0" borderId="10" xfId="11" applyFont="1" applyBorder="1" applyAlignment="1">
      <alignment horizontal="center"/>
    </xf>
    <xf numFmtId="188" fontId="13" fillId="0" borderId="8" xfId="11" applyFont="1" applyBorder="1" applyAlignment="1">
      <alignment horizontal="center"/>
    </xf>
    <xf numFmtId="188" fontId="17" fillId="0" borderId="8" xfId="11" applyFont="1" applyBorder="1" applyAlignment="1">
      <alignment horizontal="center" wrapText="1"/>
    </xf>
    <xf numFmtId="188" fontId="14" fillId="0" borderId="8" xfId="11" applyFont="1" applyBorder="1" applyAlignment="1">
      <alignment horizontal="center" vertical="center" wrapText="1"/>
    </xf>
    <xf numFmtId="188" fontId="18" fillId="0" borderId="8" xfId="11" applyFont="1" applyBorder="1" applyAlignment="1">
      <alignment horizontal="center" vertical="center" wrapText="1"/>
    </xf>
    <xf numFmtId="188" fontId="21" fillId="0" borderId="20" xfId="12" applyFont="1" applyBorder="1" applyAlignment="1">
      <alignment horizontal="center" wrapText="1"/>
    </xf>
    <xf numFmtId="188" fontId="21" fillId="0" borderId="7" xfId="12" applyFont="1" applyBorder="1" applyAlignment="1">
      <alignment horizontal="center" wrapText="1"/>
    </xf>
    <xf numFmtId="188" fontId="22" fillId="0" borderId="20" xfId="0" applyFont="1" applyBorder="1" applyAlignment="1">
      <alignment horizontal="center" vertical="center"/>
    </xf>
    <xf numFmtId="188" fontId="22" fillId="0" borderId="7" xfId="0" applyFont="1" applyBorder="1" applyAlignment="1">
      <alignment horizontal="center" vertical="center"/>
    </xf>
    <xf numFmtId="188" fontId="1" fillId="0" borderId="20" xfId="0" applyFont="1" applyBorder="1" applyAlignment="1">
      <alignment horizontal="center" vertical="center"/>
    </xf>
    <xf numFmtId="188" fontId="0" fillId="0" borderId="7" xfId="0" applyBorder="1" applyAlignment="1">
      <alignment horizontal="center" vertical="center"/>
    </xf>
    <xf numFmtId="187" fontId="1" fillId="0" borderId="0" xfId="5" applyNumberFormat="1"/>
  </cellXfs>
  <cellStyles count="20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 3" xfId="19" xr:uid="{00000000-0005-0000-0000-000010000000}"/>
    <cellStyle name="常规_Sheet1 2" xfId="13" xr:uid="{00000000-0005-0000-0000-000011000000}"/>
    <cellStyle name="货币" xfId="2" builtinId="4"/>
    <cellStyle name="千位分隔" xfId="1" builtinId="3"/>
    <cellStyle name="样式 1" xfId="4" xr:uid="{00000000-0005-0000-0000-000014000000}"/>
    <cellStyle name="样式 1 2 2" xfId="1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600075</xdr:colOff>
      <xdr:row>9</xdr:row>
      <xdr:rowOff>0</xdr:rowOff>
    </xdr:from>
    <xdr:to>
      <xdr:col>17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A27"/>
  <sheetViews>
    <sheetView tabSelected="1" zoomScale="80" zoomScaleNormal="80" workbookViewId="0">
      <selection activeCell="P23" sqref="P23"/>
    </sheetView>
  </sheetViews>
  <sheetFormatPr defaultColWidth="9.33203125" defaultRowHeight="13.2" outlineLevelCol="2" x14ac:dyDescent="0.25"/>
  <cols>
    <col min="1" max="1" width="23.6640625" style="16" customWidth="1"/>
    <col min="2" max="2" width="28.6640625" style="16" customWidth="1"/>
    <col min="3" max="3" width="18.6640625" style="17" customWidth="1"/>
    <col min="4" max="4" width="21.109375" style="16" customWidth="1"/>
    <col min="5" max="5" width="16.33203125" style="16" customWidth="1"/>
    <col min="6" max="6" width="18" style="16" customWidth="1"/>
    <col min="7" max="7" width="18.44140625" style="16" customWidth="1"/>
    <col min="8" max="8" width="15.44140625" style="16" customWidth="1"/>
    <col min="9" max="9" width="11.33203125" style="16" customWidth="1"/>
    <col min="10" max="10" width="8.5546875" style="16" customWidth="1" outlineLevel="1"/>
    <col min="11" max="11" width="5.6640625" style="18" customWidth="1" outlineLevel="1" collapsed="1"/>
    <col min="12" max="12" width="7.44140625" style="19" customWidth="1" outlineLevel="2"/>
    <col min="13" max="13" width="5.6640625" style="19" customWidth="1" outlineLevel="2"/>
    <col min="14" max="14" width="6.6640625" style="16" customWidth="1" outlineLevel="2"/>
    <col min="15" max="15" width="12.5546875" style="15" customWidth="1" outlineLevel="1"/>
    <col min="16" max="16" width="12.5546875" style="16" customWidth="1"/>
    <col min="17" max="17" width="17.33203125" style="16" customWidth="1"/>
    <col min="18" max="18" width="13.44140625" style="16" customWidth="1"/>
    <col min="19" max="16384" width="9.33203125" style="16"/>
  </cols>
  <sheetData>
    <row r="1" spans="1:209" s="63" customFormat="1" ht="31.5" customHeight="1" thickBot="1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  <c r="N1" s="83" t="s">
        <v>1</v>
      </c>
      <c r="T1" s="72"/>
      <c r="U1" s="72"/>
      <c r="V1" s="72"/>
      <c r="FJ1" s="65"/>
      <c r="HA1" s="64"/>
    </row>
    <row r="2" spans="1:209" s="63" customFormat="1" ht="22.5" customHeight="1" x14ac:dyDescent="0.3">
      <c r="A2" s="69" t="s">
        <v>2</v>
      </c>
      <c r="B2" s="71" t="s">
        <v>3</v>
      </c>
      <c r="C2" s="70" t="s">
        <v>4</v>
      </c>
      <c r="D2" s="71" t="s">
        <v>1</v>
      </c>
      <c r="E2" s="110" t="s">
        <v>5</v>
      </c>
      <c r="F2" s="110"/>
      <c r="G2" s="114" t="s">
        <v>6</v>
      </c>
      <c r="H2" s="114"/>
      <c r="I2" s="110" t="s">
        <v>7</v>
      </c>
      <c r="J2" s="110"/>
      <c r="K2" s="115" t="s">
        <v>8</v>
      </c>
      <c r="L2" s="116"/>
      <c r="N2" s="84" t="s">
        <v>9</v>
      </c>
      <c r="T2" s="72"/>
      <c r="U2" s="72"/>
      <c r="V2" s="72"/>
      <c r="CT2" s="83" t="s">
        <v>10</v>
      </c>
      <c r="CU2" s="83" t="s">
        <v>11</v>
      </c>
      <c r="CV2" s="83" t="s">
        <v>12</v>
      </c>
      <c r="CW2" s="83" t="s">
        <v>13</v>
      </c>
      <c r="CX2" s="83" t="s">
        <v>14</v>
      </c>
      <c r="CY2" s="83" t="s">
        <v>15</v>
      </c>
      <c r="CZ2" s="83" t="s">
        <v>16</v>
      </c>
      <c r="DA2" s="83" t="s">
        <v>17</v>
      </c>
      <c r="DB2" s="83" t="s">
        <v>18</v>
      </c>
      <c r="DC2" s="83" t="s">
        <v>19</v>
      </c>
      <c r="DD2" s="83" t="s">
        <v>20</v>
      </c>
      <c r="DE2" s="83" t="s">
        <v>1</v>
      </c>
      <c r="DF2" s="83" t="s">
        <v>21</v>
      </c>
      <c r="DG2" s="83" t="s">
        <v>22</v>
      </c>
      <c r="DH2" s="84"/>
      <c r="DI2" s="85" t="s">
        <v>23</v>
      </c>
      <c r="DJ2" s="85" t="s">
        <v>24</v>
      </c>
      <c r="DK2" s="85" t="s">
        <v>25</v>
      </c>
      <c r="DL2" s="85" t="s">
        <v>26</v>
      </c>
      <c r="DM2" s="85" t="s">
        <v>27</v>
      </c>
      <c r="DN2" s="85" t="s">
        <v>28</v>
      </c>
      <c r="DO2" s="85" t="s">
        <v>29</v>
      </c>
      <c r="DP2" s="85" t="s">
        <v>30</v>
      </c>
      <c r="DQ2" s="85" t="s">
        <v>31</v>
      </c>
      <c r="DR2" s="85" t="s">
        <v>32</v>
      </c>
      <c r="DS2" s="85" t="s">
        <v>33</v>
      </c>
      <c r="DT2" s="85" t="s">
        <v>34</v>
      </c>
      <c r="DU2" s="85" t="s">
        <v>35</v>
      </c>
      <c r="DV2" s="85" t="s">
        <v>36</v>
      </c>
      <c r="DW2" s="85" t="s">
        <v>37</v>
      </c>
      <c r="DX2" s="85" t="s">
        <v>38</v>
      </c>
      <c r="DY2" s="85" t="s">
        <v>39</v>
      </c>
      <c r="DZ2" s="85" t="s">
        <v>40</v>
      </c>
      <c r="EA2" s="85" t="s">
        <v>41</v>
      </c>
      <c r="EB2" s="85" t="s">
        <v>42</v>
      </c>
      <c r="EC2" s="85" t="s">
        <v>43</v>
      </c>
      <c r="ED2" s="85" t="s">
        <v>44</v>
      </c>
      <c r="EE2" s="85" t="s">
        <v>45</v>
      </c>
      <c r="EF2" s="85" t="s">
        <v>46</v>
      </c>
      <c r="EG2" s="85" t="s">
        <v>47</v>
      </c>
      <c r="EH2" s="85" t="s">
        <v>48</v>
      </c>
      <c r="EI2" s="85" t="s">
        <v>49</v>
      </c>
      <c r="EJ2" s="85" t="s">
        <v>50</v>
      </c>
      <c r="EK2" s="85" t="s">
        <v>51</v>
      </c>
      <c r="EL2" s="85" t="s">
        <v>52</v>
      </c>
      <c r="EM2" s="85" t="s">
        <v>53</v>
      </c>
      <c r="EN2" s="85" t="s">
        <v>54</v>
      </c>
      <c r="EO2" s="85" t="s">
        <v>55</v>
      </c>
      <c r="EP2" s="85" t="s">
        <v>56</v>
      </c>
      <c r="EQ2" s="85" t="s">
        <v>57</v>
      </c>
      <c r="ER2" s="85" t="s">
        <v>58</v>
      </c>
      <c r="ES2" s="85" t="s">
        <v>59</v>
      </c>
      <c r="ET2" s="85" t="s">
        <v>60</v>
      </c>
      <c r="EU2" s="85" t="s">
        <v>61</v>
      </c>
      <c r="EV2" s="85" t="s">
        <v>62</v>
      </c>
      <c r="EW2" s="85" t="s">
        <v>63</v>
      </c>
      <c r="EX2" s="85" t="s">
        <v>64</v>
      </c>
      <c r="EY2" s="85" t="s">
        <v>65</v>
      </c>
      <c r="EZ2" s="85" t="s">
        <v>66</v>
      </c>
      <c r="FA2" s="85" t="s">
        <v>67</v>
      </c>
      <c r="FB2" s="85" t="s">
        <v>68</v>
      </c>
      <c r="FC2" s="85" t="s">
        <v>69</v>
      </c>
      <c r="FD2" s="85" t="s">
        <v>70</v>
      </c>
      <c r="FE2" s="85" t="s">
        <v>71</v>
      </c>
      <c r="FF2" s="85" t="s">
        <v>72</v>
      </c>
      <c r="FG2" s="85" t="s">
        <v>73</v>
      </c>
      <c r="FH2" s="85" t="s">
        <v>74</v>
      </c>
      <c r="FI2" s="85" t="s">
        <v>75</v>
      </c>
    </row>
    <row r="3" spans="1:209" s="63" customFormat="1" ht="22.5" customHeight="1" x14ac:dyDescent="0.25">
      <c r="A3" s="73" t="s">
        <v>76</v>
      </c>
      <c r="B3" s="74" t="s">
        <v>77</v>
      </c>
      <c r="C3" s="86" t="s">
        <v>78</v>
      </c>
      <c r="D3" s="87" t="str">
        <f>B2&amp;" "&amp;B3&amp;" "&amp;B4&amp;" "&amp;"Pillowcase Pair"</f>
        <v>ROSS Beautyrest 90gsm solid satin Pillowcase Pair</v>
      </c>
      <c r="E3" s="117" t="s">
        <v>79</v>
      </c>
      <c r="F3" s="117"/>
      <c r="G3" s="118" t="s">
        <v>80</v>
      </c>
      <c r="H3" s="118"/>
      <c r="I3" s="117" t="s">
        <v>81</v>
      </c>
      <c r="J3" s="117"/>
      <c r="K3" s="119" t="s">
        <v>82</v>
      </c>
      <c r="L3" s="120"/>
      <c r="N3" s="84" t="s">
        <v>83</v>
      </c>
      <c r="T3" s="72"/>
      <c r="U3" s="72"/>
      <c r="V3" s="72"/>
      <c r="CT3" s="84" t="s">
        <v>84</v>
      </c>
      <c r="CU3" s="84" t="s">
        <v>85</v>
      </c>
      <c r="CV3" s="84" t="s">
        <v>9</v>
      </c>
      <c r="CW3" s="84" t="s">
        <v>9</v>
      </c>
      <c r="CX3" s="84" t="s">
        <v>85</v>
      </c>
      <c r="CY3" s="84" t="s">
        <v>9</v>
      </c>
      <c r="CZ3" s="84" t="s">
        <v>84</v>
      </c>
      <c r="DA3" s="84" t="s">
        <v>85</v>
      </c>
      <c r="DB3" s="84" t="s">
        <v>85</v>
      </c>
      <c r="DC3" s="84" t="s">
        <v>9</v>
      </c>
      <c r="DD3" s="84" t="s">
        <v>85</v>
      </c>
      <c r="DE3" s="84" t="s">
        <v>9</v>
      </c>
      <c r="DF3" s="84" t="s">
        <v>85</v>
      </c>
      <c r="DG3" s="84" t="s">
        <v>9</v>
      </c>
      <c r="DH3" s="84"/>
      <c r="DI3" s="85" t="s">
        <v>86</v>
      </c>
      <c r="DJ3" s="85" t="s">
        <v>87</v>
      </c>
      <c r="DK3" s="85" t="s">
        <v>88</v>
      </c>
      <c r="DL3" s="85" t="s">
        <v>89</v>
      </c>
      <c r="DM3" s="85" t="s">
        <v>90</v>
      </c>
      <c r="DN3" s="85" t="s">
        <v>91</v>
      </c>
      <c r="DO3" s="85" t="s">
        <v>92</v>
      </c>
      <c r="DP3" s="85" t="s">
        <v>93</v>
      </c>
      <c r="DQ3" s="85" t="s">
        <v>94</v>
      </c>
      <c r="DR3" s="85" t="s">
        <v>95</v>
      </c>
      <c r="DS3" s="85" t="s">
        <v>96</v>
      </c>
      <c r="DT3" s="85" t="s">
        <v>97</v>
      </c>
      <c r="DU3" s="85" t="s">
        <v>98</v>
      </c>
      <c r="DV3" s="85" t="s">
        <v>99</v>
      </c>
      <c r="DW3" s="85" t="s">
        <v>100</v>
      </c>
      <c r="DX3" s="85" t="s">
        <v>101</v>
      </c>
      <c r="DY3" s="85" t="s">
        <v>102</v>
      </c>
      <c r="DZ3" s="85" t="s">
        <v>103</v>
      </c>
      <c r="EA3" s="85" t="s">
        <v>104</v>
      </c>
      <c r="EB3" s="85" t="s">
        <v>105</v>
      </c>
      <c r="EC3" s="85" t="s">
        <v>106</v>
      </c>
      <c r="ED3" s="85" t="s">
        <v>107</v>
      </c>
      <c r="EE3" s="85" t="s">
        <v>108</v>
      </c>
      <c r="EF3" s="85" t="s">
        <v>109</v>
      </c>
      <c r="EG3" s="85" t="s">
        <v>58</v>
      </c>
      <c r="EH3" s="85" t="s">
        <v>110</v>
      </c>
      <c r="EI3" s="85" t="s">
        <v>111</v>
      </c>
      <c r="EJ3" s="85" t="s">
        <v>112</v>
      </c>
      <c r="EK3" s="85" t="s">
        <v>113</v>
      </c>
      <c r="EL3" s="85" t="s">
        <v>114</v>
      </c>
      <c r="EM3" s="85" t="s">
        <v>115</v>
      </c>
      <c r="EN3" s="85" t="s">
        <v>116</v>
      </c>
      <c r="EO3" s="85" t="s">
        <v>117</v>
      </c>
      <c r="EP3" s="85" t="s">
        <v>118</v>
      </c>
      <c r="EQ3" s="85" t="s">
        <v>119</v>
      </c>
      <c r="ER3" s="85" t="s">
        <v>120</v>
      </c>
      <c r="ES3" s="85" t="s">
        <v>65</v>
      </c>
      <c r="ET3" s="85" t="s">
        <v>121</v>
      </c>
      <c r="EU3" s="85" t="s">
        <v>122</v>
      </c>
      <c r="EV3" s="85" t="s">
        <v>123</v>
      </c>
      <c r="EW3" s="85" t="s">
        <v>124</v>
      </c>
      <c r="EX3" s="85" t="s">
        <v>125</v>
      </c>
      <c r="EY3" s="85" t="s">
        <v>126</v>
      </c>
      <c r="EZ3" s="85" t="s">
        <v>127</v>
      </c>
      <c r="FA3" s="85" t="s">
        <v>128</v>
      </c>
      <c r="FB3" s="85" t="s">
        <v>129</v>
      </c>
      <c r="FC3" s="85" t="s">
        <v>130</v>
      </c>
      <c r="FD3" s="85" t="s">
        <v>131</v>
      </c>
      <c r="FE3" s="85" t="s">
        <v>132</v>
      </c>
      <c r="FF3" s="85" t="s">
        <v>133</v>
      </c>
      <c r="FG3" s="85"/>
      <c r="FH3" s="84"/>
      <c r="FI3" s="84"/>
    </row>
    <row r="4" spans="1:209" s="63" customFormat="1" ht="22.5" customHeight="1" x14ac:dyDescent="0.25">
      <c r="A4" s="73" t="s">
        <v>134</v>
      </c>
      <c r="B4" s="74" t="s">
        <v>135</v>
      </c>
      <c r="C4" s="86" t="s">
        <v>136</v>
      </c>
      <c r="D4" s="74" t="s">
        <v>137</v>
      </c>
      <c r="E4" s="117" t="s">
        <v>138</v>
      </c>
      <c r="F4" s="117"/>
      <c r="G4" s="118" t="s">
        <v>139</v>
      </c>
      <c r="H4" s="118"/>
      <c r="I4" s="117" t="s">
        <v>140</v>
      </c>
      <c r="J4" s="117"/>
      <c r="K4" s="132" t="s">
        <v>141</v>
      </c>
      <c r="L4" s="133"/>
      <c r="N4" s="84" t="s">
        <v>142</v>
      </c>
      <c r="T4" s="72"/>
      <c r="U4" s="72"/>
      <c r="V4" s="72"/>
      <c r="CT4" s="84" t="s">
        <v>143</v>
      </c>
      <c r="CU4" s="84" t="s">
        <v>144</v>
      </c>
      <c r="CV4" s="84" t="s">
        <v>83</v>
      </c>
      <c r="CW4" s="84" t="s">
        <v>83</v>
      </c>
      <c r="CX4" s="84" t="s">
        <v>144</v>
      </c>
      <c r="CY4" s="84" t="s">
        <v>83</v>
      </c>
      <c r="CZ4" s="84" t="s">
        <v>143</v>
      </c>
      <c r="DA4" s="84" t="s">
        <v>144</v>
      </c>
      <c r="DB4" s="84" t="s">
        <v>144</v>
      </c>
      <c r="DC4" s="84" t="s">
        <v>83</v>
      </c>
      <c r="DD4" s="84" t="s">
        <v>144</v>
      </c>
      <c r="DE4" s="84" t="s">
        <v>83</v>
      </c>
      <c r="DF4" s="84" t="s">
        <v>144</v>
      </c>
      <c r="DG4" s="84" t="s">
        <v>83</v>
      </c>
      <c r="DH4" s="84"/>
      <c r="DI4" s="85" t="s">
        <v>6</v>
      </c>
      <c r="DJ4" s="85" t="s">
        <v>145</v>
      </c>
      <c r="DK4" s="84"/>
      <c r="DL4" s="84" t="s">
        <v>146</v>
      </c>
      <c r="DM4" s="84" t="s">
        <v>147</v>
      </c>
      <c r="DN4" s="84" t="s">
        <v>148</v>
      </c>
      <c r="DO4" s="84" t="s">
        <v>149</v>
      </c>
      <c r="DP4" s="85" t="s">
        <v>150</v>
      </c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</row>
    <row r="5" spans="1:209" s="63" customFormat="1" ht="22.5" customHeight="1" x14ac:dyDescent="0.25">
      <c r="A5" s="73" t="s">
        <v>151</v>
      </c>
      <c r="B5" s="74"/>
      <c r="C5" s="86" t="s">
        <v>152</v>
      </c>
      <c r="D5" s="88">
        <f>Q21</f>
        <v>42895.200000000004</v>
      </c>
      <c r="E5" s="117" t="s">
        <v>153</v>
      </c>
      <c r="F5" s="117"/>
      <c r="G5" s="132" t="s">
        <v>34</v>
      </c>
      <c r="H5" s="132"/>
      <c r="I5" s="117" t="s">
        <v>154</v>
      </c>
      <c r="J5" s="117"/>
      <c r="K5" s="119" t="s">
        <v>155</v>
      </c>
      <c r="L5" s="120"/>
      <c r="N5" s="84" t="s">
        <v>156</v>
      </c>
      <c r="T5" s="72"/>
      <c r="U5" s="72"/>
      <c r="V5" s="72"/>
      <c r="CT5" s="84" t="s">
        <v>157</v>
      </c>
      <c r="CU5" s="84" t="s">
        <v>158</v>
      </c>
      <c r="CV5" s="84" t="s">
        <v>142</v>
      </c>
      <c r="CW5" s="84" t="s">
        <v>142</v>
      </c>
      <c r="CX5" s="84" t="s">
        <v>158</v>
      </c>
      <c r="CY5" s="84" t="s">
        <v>142</v>
      </c>
      <c r="CZ5" s="84" t="s">
        <v>157</v>
      </c>
      <c r="DA5" s="84" t="s">
        <v>158</v>
      </c>
      <c r="DB5" s="84" t="s">
        <v>158</v>
      </c>
      <c r="DC5" s="84" t="s">
        <v>142</v>
      </c>
      <c r="DD5" s="84" t="s">
        <v>158</v>
      </c>
      <c r="DE5" s="84" t="s">
        <v>142</v>
      </c>
      <c r="DF5" s="84" t="s">
        <v>158</v>
      </c>
      <c r="DG5" s="84" t="s">
        <v>142</v>
      </c>
      <c r="DH5" s="84"/>
      <c r="DI5" s="89" t="s">
        <v>159</v>
      </c>
      <c r="DJ5" s="89" t="s">
        <v>160</v>
      </c>
      <c r="DK5" s="90" t="s">
        <v>80</v>
      </c>
      <c r="DL5" s="89" t="s">
        <v>161</v>
      </c>
      <c r="DM5" s="91"/>
      <c r="DN5" s="85" t="s">
        <v>162</v>
      </c>
      <c r="DO5" s="85" t="s">
        <v>155</v>
      </c>
      <c r="DP5" s="84" t="s">
        <v>141</v>
      </c>
      <c r="DQ5" s="84" t="s">
        <v>163</v>
      </c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</row>
    <row r="6" spans="1:209" s="63" customFormat="1" ht="22.5" customHeight="1" thickBot="1" x14ac:dyDescent="0.3">
      <c r="A6" s="76" t="s">
        <v>164</v>
      </c>
      <c r="B6" s="92" t="s">
        <v>155</v>
      </c>
      <c r="C6" s="77" t="s">
        <v>165</v>
      </c>
      <c r="D6" s="93">
        <v>45695</v>
      </c>
      <c r="E6" s="121" t="s">
        <v>166</v>
      </c>
      <c r="F6" s="121"/>
      <c r="G6" s="122" t="s">
        <v>123</v>
      </c>
      <c r="H6" s="122"/>
      <c r="I6" s="123" t="s">
        <v>167</v>
      </c>
      <c r="J6" s="123"/>
      <c r="K6" s="124"/>
      <c r="L6" s="125"/>
      <c r="N6" s="75"/>
      <c r="T6" s="72"/>
      <c r="U6" s="72"/>
      <c r="V6" s="72"/>
      <c r="CT6" s="84" t="s">
        <v>137</v>
      </c>
      <c r="CU6" s="84" t="s">
        <v>168</v>
      </c>
      <c r="CV6" s="84" t="s">
        <v>156</v>
      </c>
      <c r="CW6" s="84" t="s">
        <v>156</v>
      </c>
      <c r="CX6" s="84" t="s">
        <v>168</v>
      </c>
      <c r="CY6" s="84" t="s">
        <v>156</v>
      </c>
      <c r="CZ6" s="84" t="s">
        <v>137</v>
      </c>
      <c r="DA6" s="84" t="s">
        <v>168</v>
      </c>
      <c r="DB6" s="84" t="s">
        <v>168</v>
      </c>
      <c r="DC6" s="84" t="s">
        <v>156</v>
      </c>
      <c r="DD6" s="84" t="s">
        <v>168</v>
      </c>
      <c r="DE6" s="84" t="s">
        <v>156</v>
      </c>
      <c r="DF6" s="84" t="s">
        <v>168</v>
      </c>
      <c r="DG6" s="84" t="s">
        <v>156</v>
      </c>
      <c r="DH6" s="84"/>
      <c r="DI6" s="85" t="s">
        <v>169</v>
      </c>
      <c r="DJ6" s="85" t="s">
        <v>170</v>
      </c>
      <c r="DK6" s="85" t="s">
        <v>171</v>
      </c>
      <c r="DL6" s="85" t="s">
        <v>172</v>
      </c>
      <c r="DM6" s="85" t="s">
        <v>173</v>
      </c>
      <c r="DN6" s="84" t="s">
        <v>139</v>
      </c>
      <c r="DO6" s="85" t="s">
        <v>174</v>
      </c>
      <c r="DP6" s="84" t="s">
        <v>175</v>
      </c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</row>
    <row r="7" spans="1:209" s="1" customFormat="1" x14ac:dyDescent="0.25">
      <c r="A7" s="113" t="s">
        <v>176</v>
      </c>
      <c r="B7" s="113" t="s">
        <v>177</v>
      </c>
      <c r="C7" s="113" t="s">
        <v>178</v>
      </c>
      <c r="D7" s="113" t="s">
        <v>179</v>
      </c>
      <c r="E7" s="108" t="s">
        <v>180</v>
      </c>
      <c r="F7" s="108" t="s">
        <v>181</v>
      </c>
      <c r="G7" s="111" t="s">
        <v>182</v>
      </c>
      <c r="H7" s="111" t="s">
        <v>183</v>
      </c>
      <c r="I7" s="108" t="s">
        <v>81</v>
      </c>
      <c r="J7" s="129" t="s">
        <v>184</v>
      </c>
      <c r="K7" s="109" t="s">
        <v>185</v>
      </c>
      <c r="L7" s="109"/>
      <c r="M7" s="109"/>
      <c r="N7" s="109"/>
      <c r="O7" s="107" t="s">
        <v>186</v>
      </c>
      <c r="P7" s="101" t="s">
        <v>225</v>
      </c>
      <c r="Q7" s="105" t="s">
        <v>187</v>
      </c>
      <c r="R7" s="105" t="s">
        <v>188</v>
      </c>
    </row>
    <row r="8" spans="1:209" s="1" customFormat="1" ht="19.5" customHeight="1" x14ac:dyDescent="0.25">
      <c r="A8" s="108"/>
      <c r="B8" s="108"/>
      <c r="C8" s="108"/>
      <c r="D8" s="108"/>
      <c r="E8" s="108"/>
      <c r="F8" s="108"/>
      <c r="G8" s="112"/>
      <c r="H8" s="112"/>
      <c r="I8" s="108"/>
      <c r="J8" s="129"/>
      <c r="K8" s="104" t="s">
        <v>189</v>
      </c>
      <c r="L8" s="104"/>
      <c r="M8" s="104"/>
      <c r="N8" s="108" t="s">
        <v>190</v>
      </c>
      <c r="O8" s="107"/>
      <c r="P8" s="100"/>
      <c r="Q8" s="106"/>
      <c r="R8" s="106"/>
    </row>
    <row r="9" spans="1:209" s="3" customFormat="1" ht="18.75" customHeight="1" x14ac:dyDescent="0.25">
      <c r="A9" s="108"/>
      <c r="B9" s="108"/>
      <c r="C9" s="108"/>
      <c r="D9" s="108"/>
      <c r="E9" s="108"/>
      <c r="F9" s="108"/>
      <c r="G9" s="113"/>
      <c r="H9" s="113"/>
      <c r="I9" s="108"/>
      <c r="J9" s="129"/>
      <c r="K9" s="2" t="s">
        <v>194</v>
      </c>
      <c r="L9" s="2" t="s">
        <v>195</v>
      </c>
      <c r="M9" s="2" t="s">
        <v>196</v>
      </c>
      <c r="N9" s="108"/>
      <c r="O9" s="107"/>
      <c r="P9" s="100"/>
      <c r="Q9" s="106"/>
      <c r="R9" s="106"/>
    </row>
    <row r="10" spans="1:209" s="8" customFormat="1" ht="22.5" customHeight="1" x14ac:dyDescent="0.25">
      <c r="A10" s="126" t="s">
        <v>228</v>
      </c>
      <c r="B10" s="127"/>
      <c r="C10" s="128"/>
      <c r="D10" s="4"/>
      <c r="E10" s="4"/>
      <c r="F10" s="4"/>
      <c r="G10" s="4"/>
      <c r="H10" s="4"/>
      <c r="I10" s="4"/>
      <c r="J10" s="5"/>
      <c r="K10" s="6"/>
      <c r="L10" s="6"/>
      <c r="M10" s="6"/>
      <c r="N10" s="7"/>
      <c r="O10" s="14"/>
      <c r="P10" s="14"/>
      <c r="Q10" s="14"/>
      <c r="R10" s="14"/>
    </row>
    <row r="11" spans="1:209" s="13" customFormat="1" ht="22.5" customHeight="1" x14ac:dyDescent="0.25">
      <c r="A11" s="100" t="str">
        <f>A10</f>
        <v>2pc PC - Beautyrest Brand 90gsm Solid Statin Pillowcase</v>
      </c>
      <c r="B11" s="101" t="s">
        <v>197</v>
      </c>
      <c r="C11" s="101" t="s">
        <v>198</v>
      </c>
      <c r="D11" s="9" t="s">
        <v>199</v>
      </c>
      <c r="E11" s="102" t="s">
        <v>229</v>
      </c>
      <c r="F11" s="102" t="s">
        <v>236</v>
      </c>
      <c r="G11" s="60" t="s">
        <v>237</v>
      </c>
      <c r="H11" s="94" t="s">
        <v>238</v>
      </c>
      <c r="I11" s="66">
        <v>1.1499999999999999</v>
      </c>
      <c r="J11" s="10">
        <v>1.21</v>
      </c>
      <c r="K11" s="11">
        <v>25</v>
      </c>
      <c r="L11" s="12">
        <v>17</v>
      </c>
      <c r="M11" s="11">
        <v>24</v>
      </c>
      <c r="N11" s="99">
        <v>8</v>
      </c>
      <c r="O11" s="79">
        <v>2.4500000000000002</v>
      </c>
      <c r="P11" s="68">
        <v>1904</v>
      </c>
      <c r="Q11" s="67">
        <f>O11*P11</f>
        <v>4664.8</v>
      </c>
      <c r="R11" s="68" t="e">
        <f>P11*#REF!</f>
        <v>#REF!</v>
      </c>
    </row>
    <row r="12" spans="1:209" s="13" customFormat="1" ht="22.5" customHeight="1" x14ac:dyDescent="0.25">
      <c r="A12" s="100"/>
      <c r="B12" s="100"/>
      <c r="C12" s="100"/>
      <c r="D12" s="9" t="s">
        <v>200</v>
      </c>
      <c r="E12" s="103"/>
      <c r="F12" s="103"/>
      <c r="G12" s="60" t="s">
        <v>239</v>
      </c>
      <c r="H12" s="94" t="s">
        <v>240</v>
      </c>
      <c r="I12" s="66">
        <v>1.3</v>
      </c>
      <c r="J12" s="10">
        <v>1.38</v>
      </c>
      <c r="K12" s="11">
        <v>25</v>
      </c>
      <c r="L12" s="12">
        <v>17</v>
      </c>
      <c r="M12" s="11">
        <v>26</v>
      </c>
      <c r="N12" s="99">
        <v>8</v>
      </c>
      <c r="O12" s="79">
        <v>2.78</v>
      </c>
      <c r="P12" s="68">
        <v>1408</v>
      </c>
      <c r="Q12" s="67">
        <f t="shared" ref="Q12:Q20" si="0">O12*P12</f>
        <v>3914.24</v>
      </c>
      <c r="R12" s="68" t="e">
        <f>P12*#REF!</f>
        <v>#REF!</v>
      </c>
    </row>
    <row r="13" spans="1:209" s="13" customFormat="1" ht="22.5" customHeight="1" x14ac:dyDescent="0.25">
      <c r="A13" s="100" t="str">
        <f>A10</f>
        <v>2pc PC - Beautyrest Brand 90gsm Solid Statin Pillowcase</v>
      </c>
      <c r="B13" s="101" t="s">
        <v>258</v>
      </c>
      <c r="C13" s="101" t="s">
        <v>198</v>
      </c>
      <c r="D13" s="9" t="s">
        <v>199</v>
      </c>
      <c r="E13" s="102" t="s">
        <v>230</v>
      </c>
      <c r="F13" s="102" t="s">
        <v>263</v>
      </c>
      <c r="G13" s="95" t="s">
        <v>256</v>
      </c>
      <c r="H13" s="98" t="s">
        <v>259</v>
      </c>
      <c r="I13" s="66">
        <f t="shared" ref="I13:J16" si="1">I11</f>
        <v>1.1499999999999999</v>
      </c>
      <c r="J13" s="10">
        <f t="shared" si="1"/>
        <v>1.21</v>
      </c>
      <c r="K13" s="11">
        <v>25</v>
      </c>
      <c r="L13" s="12">
        <v>17</v>
      </c>
      <c r="M13" s="11">
        <v>24</v>
      </c>
      <c r="N13" s="99">
        <v>8</v>
      </c>
      <c r="O13" s="79">
        <v>2.4500000000000002</v>
      </c>
      <c r="P13" s="68">
        <v>1904</v>
      </c>
      <c r="Q13" s="67">
        <f t="shared" si="0"/>
        <v>4664.8</v>
      </c>
      <c r="R13" s="68" t="e">
        <f>P13*#REF!</f>
        <v>#REF!</v>
      </c>
    </row>
    <row r="14" spans="1:209" s="13" customFormat="1" ht="22.5" customHeight="1" x14ac:dyDescent="0.25">
      <c r="A14" s="100"/>
      <c r="B14" s="100"/>
      <c r="C14" s="100"/>
      <c r="D14" s="9" t="s">
        <v>200</v>
      </c>
      <c r="E14" s="103"/>
      <c r="F14" s="103"/>
      <c r="G14" s="95" t="s">
        <v>257</v>
      </c>
      <c r="H14" s="98" t="s">
        <v>260</v>
      </c>
      <c r="I14" s="66">
        <f t="shared" si="1"/>
        <v>1.3</v>
      </c>
      <c r="J14" s="10">
        <f t="shared" si="1"/>
        <v>1.38</v>
      </c>
      <c r="K14" s="11">
        <v>25</v>
      </c>
      <c r="L14" s="12">
        <v>17</v>
      </c>
      <c r="M14" s="11">
        <v>26</v>
      </c>
      <c r="N14" s="99">
        <v>8</v>
      </c>
      <c r="O14" s="79">
        <v>2.78</v>
      </c>
      <c r="P14" s="68">
        <v>1408</v>
      </c>
      <c r="Q14" s="67">
        <f t="shared" si="0"/>
        <v>3914.24</v>
      </c>
      <c r="R14" s="68" t="e">
        <f>P14*#REF!</f>
        <v>#REF!</v>
      </c>
    </row>
    <row r="15" spans="1:209" s="13" customFormat="1" ht="22.5" customHeight="1" x14ac:dyDescent="0.25">
      <c r="A15" s="100" t="str">
        <f>A10</f>
        <v>2pc PC - Beautyrest Brand 90gsm Solid Statin Pillowcase</v>
      </c>
      <c r="B15" s="101" t="s">
        <v>226</v>
      </c>
      <c r="C15" s="101" t="s">
        <v>201</v>
      </c>
      <c r="D15" s="9" t="s">
        <v>199</v>
      </c>
      <c r="E15" s="102" t="s">
        <v>231</v>
      </c>
      <c r="F15" s="102" t="s">
        <v>241</v>
      </c>
      <c r="G15" s="60" t="s">
        <v>242</v>
      </c>
      <c r="H15" s="94" t="s">
        <v>243</v>
      </c>
      <c r="I15" s="66">
        <f t="shared" si="1"/>
        <v>1.1499999999999999</v>
      </c>
      <c r="J15" s="10">
        <f t="shared" si="1"/>
        <v>1.21</v>
      </c>
      <c r="K15" s="11">
        <v>25</v>
      </c>
      <c r="L15" s="12">
        <v>17</v>
      </c>
      <c r="M15" s="11">
        <v>24</v>
      </c>
      <c r="N15" s="99">
        <v>8</v>
      </c>
      <c r="O15" s="79">
        <v>2.4500000000000002</v>
      </c>
      <c r="P15" s="68">
        <v>1904</v>
      </c>
      <c r="Q15" s="67">
        <f t="shared" si="0"/>
        <v>4664.8</v>
      </c>
      <c r="R15" s="68" t="e">
        <f>P15*#REF!</f>
        <v>#REF!</v>
      </c>
    </row>
    <row r="16" spans="1:209" s="13" customFormat="1" ht="22.5" customHeight="1" x14ac:dyDescent="0.25">
      <c r="A16" s="100"/>
      <c r="B16" s="100"/>
      <c r="C16" s="100"/>
      <c r="D16" s="9" t="s">
        <v>200</v>
      </c>
      <c r="E16" s="103"/>
      <c r="F16" s="103"/>
      <c r="G16" s="60" t="s">
        <v>244</v>
      </c>
      <c r="H16" s="94" t="s">
        <v>245</v>
      </c>
      <c r="I16" s="66">
        <f t="shared" si="1"/>
        <v>1.3</v>
      </c>
      <c r="J16" s="10">
        <f t="shared" si="1"/>
        <v>1.38</v>
      </c>
      <c r="K16" s="11">
        <v>25</v>
      </c>
      <c r="L16" s="12">
        <v>17</v>
      </c>
      <c r="M16" s="11">
        <v>26</v>
      </c>
      <c r="N16" s="99">
        <v>8</v>
      </c>
      <c r="O16" s="79">
        <v>2.78</v>
      </c>
      <c r="P16" s="68">
        <v>1408</v>
      </c>
      <c r="Q16" s="67">
        <f t="shared" si="0"/>
        <v>3914.24</v>
      </c>
      <c r="R16" s="68" t="e">
        <f>P16*#REF!</f>
        <v>#REF!</v>
      </c>
    </row>
    <row r="17" spans="1:19" s="13" customFormat="1" ht="22.5" customHeight="1" x14ac:dyDescent="0.25">
      <c r="A17" s="100" t="str">
        <f>A15</f>
        <v>2pc PC - Beautyrest Brand 90gsm Solid Statin Pillowcase</v>
      </c>
      <c r="B17" s="101" t="s">
        <v>197</v>
      </c>
      <c r="C17" s="101" t="s">
        <v>201</v>
      </c>
      <c r="D17" s="9" t="s">
        <v>199</v>
      </c>
      <c r="E17" s="130" t="s">
        <v>232</v>
      </c>
      <c r="F17" s="102" t="s">
        <v>246</v>
      </c>
      <c r="G17" s="95" t="s">
        <v>247</v>
      </c>
      <c r="H17" s="95" t="s">
        <v>248</v>
      </c>
      <c r="I17" s="66">
        <f>I15</f>
        <v>1.1499999999999999</v>
      </c>
      <c r="J17" s="10">
        <f>J15</f>
        <v>1.21</v>
      </c>
      <c r="K17" s="11">
        <v>25</v>
      </c>
      <c r="L17" s="12">
        <v>17</v>
      </c>
      <c r="M17" s="11">
        <v>24</v>
      </c>
      <c r="N17" s="99">
        <v>8</v>
      </c>
      <c r="O17" s="79">
        <v>2.4500000000000002</v>
      </c>
      <c r="P17" s="68">
        <v>1904</v>
      </c>
      <c r="Q17" s="67">
        <f t="shared" si="0"/>
        <v>4664.8</v>
      </c>
      <c r="R17" s="68" t="e">
        <f>P17*#REF!</f>
        <v>#REF!</v>
      </c>
    </row>
    <row r="18" spans="1:19" s="13" customFormat="1" ht="22.5" customHeight="1" x14ac:dyDescent="0.25">
      <c r="A18" s="100"/>
      <c r="B18" s="100"/>
      <c r="C18" s="100"/>
      <c r="D18" s="9" t="s">
        <v>200</v>
      </c>
      <c r="E18" s="131"/>
      <c r="F18" s="103"/>
      <c r="G18" s="95" t="s">
        <v>249</v>
      </c>
      <c r="H18" s="95" t="s">
        <v>250</v>
      </c>
      <c r="I18" s="66">
        <f>I16</f>
        <v>1.3</v>
      </c>
      <c r="J18" s="10">
        <f>J16</f>
        <v>1.38</v>
      </c>
      <c r="K18" s="11">
        <v>25</v>
      </c>
      <c r="L18" s="12">
        <v>17</v>
      </c>
      <c r="M18" s="11">
        <v>26</v>
      </c>
      <c r="N18" s="99">
        <v>8</v>
      </c>
      <c r="O18" s="79">
        <v>2.78</v>
      </c>
      <c r="P18" s="68">
        <v>1408</v>
      </c>
      <c r="Q18" s="67">
        <f t="shared" si="0"/>
        <v>3914.24</v>
      </c>
      <c r="R18" s="68" t="e">
        <f>P18*#REF!</f>
        <v>#REF!</v>
      </c>
    </row>
    <row r="19" spans="1:19" s="13" customFormat="1" ht="22.5" customHeight="1" x14ac:dyDescent="0.25">
      <c r="A19" s="100" t="str">
        <f>A17</f>
        <v>2pc PC - Beautyrest Brand 90gsm Solid Statin Pillowcase</v>
      </c>
      <c r="B19" s="101" t="s">
        <v>197</v>
      </c>
      <c r="C19" s="101" t="s">
        <v>201</v>
      </c>
      <c r="D19" s="9" t="s">
        <v>199</v>
      </c>
      <c r="E19" s="102" t="s">
        <v>227</v>
      </c>
      <c r="F19" s="102" t="s">
        <v>251</v>
      </c>
      <c r="G19" s="95" t="s">
        <v>252</v>
      </c>
      <c r="H19" s="95" t="s">
        <v>253</v>
      </c>
      <c r="I19" s="66">
        <f t="shared" ref="I19:J20" si="2">I17</f>
        <v>1.1499999999999999</v>
      </c>
      <c r="J19" s="10">
        <f t="shared" si="2"/>
        <v>1.21</v>
      </c>
      <c r="K19" s="11">
        <v>25</v>
      </c>
      <c r="L19" s="12">
        <v>17</v>
      </c>
      <c r="M19" s="11">
        <v>24</v>
      </c>
      <c r="N19" s="99">
        <v>8</v>
      </c>
      <c r="O19" s="79">
        <v>2.4500000000000002</v>
      </c>
      <c r="P19" s="68">
        <v>1904</v>
      </c>
      <c r="Q19" s="67">
        <f t="shared" si="0"/>
        <v>4664.8</v>
      </c>
      <c r="R19" s="68" t="e">
        <f>P19*#REF!</f>
        <v>#REF!</v>
      </c>
    </row>
    <row r="20" spans="1:19" s="13" customFormat="1" ht="22.5" customHeight="1" x14ac:dyDescent="0.25">
      <c r="A20" s="100"/>
      <c r="B20" s="100"/>
      <c r="C20" s="100"/>
      <c r="D20" s="9" t="s">
        <v>200</v>
      </c>
      <c r="E20" s="103"/>
      <c r="F20" s="103"/>
      <c r="G20" s="95" t="s">
        <v>254</v>
      </c>
      <c r="H20" s="95" t="s">
        <v>255</v>
      </c>
      <c r="I20" s="66">
        <f t="shared" si="2"/>
        <v>1.3</v>
      </c>
      <c r="J20" s="10">
        <f t="shared" si="2"/>
        <v>1.38</v>
      </c>
      <c r="K20" s="11">
        <v>25</v>
      </c>
      <c r="L20" s="12">
        <v>17</v>
      </c>
      <c r="M20" s="11">
        <v>26</v>
      </c>
      <c r="N20" s="99">
        <v>8</v>
      </c>
      <c r="O20" s="79">
        <v>2.78</v>
      </c>
      <c r="P20" s="68">
        <v>1408</v>
      </c>
      <c r="Q20" s="67">
        <f t="shared" si="0"/>
        <v>3914.24</v>
      </c>
      <c r="R20" s="68" t="e">
        <f>P20*#REF!</f>
        <v>#REF!</v>
      </c>
    </row>
    <row r="21" spans="1:19" x14ac:dyDescent="0.25">
      <c r="A21" s="17"/>
      <c r="C21" s="16"/>
      <c r="I21" s="18"/>
      <c r="J21" s="19"/>
      <c r="K21" s="19"/>
      <c r="L21" s="16"/>
      <c r="M21" s="16"/>
      <c r="O21" s="16"/>
      <c r="P21" s="156">
        <f>SUM(P11:P20)</f>
        <v>16560</v>
      </c>
      <c r="Q21" s="78">
        <f>SUM(Q11:Q20)</f>
        <v>42895.200000000004</v>
      </c>
      <c r="R21" s="78" t="e">
        <f>SUM(R11:R20)</f>
        <v>#REF!</v>
      </c>
      <c r="S21" s="80" t="e">
        <f>(Q21-R21)/Q21</f>
        <v>#REF!</v>
      </c>
    </row>
    <row r="23" spans="1:19" x14ac:dyDescent="0.25">
      <c r="A23" s="96" t="s">
        <v>262</v>
      </c>
    </row>
    <row r="24" spans="1:19" x14ac:dyDescent="0.25">
      <c r="A24" s="97" t="s">
        <v>261</v>
      </c>
    </row>
    <row r="25" spans="1:19" x14ac:dyDescent="0.25">
      <c r="A25" s="97" t="s">
        <v>233</v>
      </c>
    </row>
    <row r="26" spans="1:19" x14ac:dyDescent="0.25">
      <c r="A26" s="97" t="s">
        <v>234</v>
      </c>
    </row>
    <row r="27" spans="1:19" x14ac:dyDescent="0.25">
      <c r="A27" s="97" t="s">
        <v>235</v>
      </c>
    </row>
  </sheetData>
  <protectedRanges>
    <protectedRange password="F78C" sqref="DO6 DP4 DI4:DJ6 DK5:DL6 DM5:DO5 DM6" name="区域1_1"/>
  </protectedRanges>
  <mergeCells count="63">
    <mergeCell ref="K4:L4"/>
    <mergeCell ref="E5:F5"/>
    <mergeCell ref="G5:H5"/>
    <mergeCell ref="I5:J5"/>
    <mergeCell ref="K5:L5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K6:L6"/>
    <mergeCell ref="B11:B12"/>
    <mergeCell ref="C11:C12"/>
    <mergeCell ref="A7:A9"/>
    <mergeCell ref="B7:B9"/>
    <mergeCell ref="A10:C10"/>
    <mergeCell ref="A11:A12"/>
    <mergeCell ref="F11:F12"/>
    <mergeCell ref="C7:C9"/>
    <mergeCell ref="D7:D9"/>
    <mergeCell ref="J7:J9"/>
    <mergeCell ref="I7:I9"/>
    <mergeCell ref="E7:E9"/>
    <mergeCell ref="F7:F9"/>
    <mergeCell ref="E11:E12"/>
    <mergeCell ref="K2:L2"/>
    <mergeCell ref="E3:F3"/>
    <mergeCell ref="G3:H3"/>
    <mergeCell ref="I3:J3"/>
    <mergeCell ref="K3:L3"/>
    <mergeCell ref="E2:F2"/>
    <mergeCell ref="G7:G9"/>
    <mergeCell ref="H7:H9"/>
    <mergeCell ref="G2:H2"/>
    <mergeCell ref="I2:J2"/>
    <mergeCell ref="E6:F6"/>
    <mergeCell ref="G6:H6"/>
    <mergeCell ref="I6:J6"/>
    <mergeCell ref="E4:F4"/>
    <mergeCell ref="G4:H4"/>
    <mergeCell ref="I4:J4"/>
    <mergeCell ref="K8:M8"/>
    <mergeCell ref="R7:R9"/>
    <mergeCell ref="O7:O9"/>
    <mergeCell ref="P7:P9"/>
    <mergeCell ref="Q7:Q9"/>
    <mergeCell ref="N8:N9"/>
    <mergeCell ref="K7:N7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$CT$2:$DG$2</formula1>
    </dataValidation>
    <dataValidation type="list" allowBlank="1" showInputMessage="1" showErrorMessage="1" sqref="G5:H5" xr:uid="{00000000-0002-0000-0000-000003000000}">
      <formula1>$DI$2:$FI$2</formula1>
    </dataValidation>
    <dataValidation type="list" allowBlank="1" showInputMessage="1" showErrorMessage="1" sqref="G2:H2" xr:uid="{00000000-0002-0000-0000-000004000000}">
      <formula1>$DI$4:$DJ$4</formula1>
    </dataValidation>
    <dataValidation type="list" allowBlank="1" showInputMessage="1" showErrorMessage="1" sqref="K5" xr:uid="{00000000-0002-0000-0000-000005000000}">
      <formula1>$DN$5:$DO$5</formula1>
    </dataValidation>
    <dataValidation type="list" allowBlank="1" showInputMessage="1" showErrorMessage="1" sqref="K4:L4" xr:uid="{00000000-0002-0000-0000-000006000000}">
      <formula1>$DP$5:$DQ$5</formula1>
    </dataValidation>
    <dataValidation type="list" allowBlank="1" showInputMessage="1" showErrorMessage="1" sqref="G4:H4" xr:uid="{00000000-0002-0000-0000-000007000000}">
      <formula1>$DI$6:$DP$6</formula1>
    </dataValidation>
    <dataValidation type="list" allowBlank="1" showInputMessage="1" showErrorMessage="1" sqref="G3:H3" xr:uid="{00000000-0002-0000-0000-000008000000}">
      <formula1>$DI$5:$DL$5</formula1>
    </dataValidation>
    <dataValidation type="list" allowBlank="1" showInputMessage="1" showErrorMessage="1" sqref="G6:H6" xr:uid="{00000000-0002-0000-0000-000009000000}">
      <formula1>$DI$3:$FF$3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0"/>
    <col min="3" max="3" width="16.33203125" style="30" customWidth="1"/>
    <col min="4" max="5" width="13.33203125" style="30" customWidth="1"/>
    <col min="6" max="16384" width="8.6640625" style="30"/>
  </cols>
  <sheetData>
    <row r="1" spans="1:16" ht="30.75" customHeight="1" x14ac:dyDescent="0.25">
      <c r="A1" s="20" t="s">
        <v>2</v>
      </c>
      <c r="B1" s="21" t="s">
        <v>202</v>
      </c>
      <c r="C1" s="22" t="s">
        <v>203</v>
      </c>
      <c r="D1" s="23" t="s">
        <v>204</v>
      </c>
      <c r="E1" s="24">
        <v>44504</v>
      </c>
      <c r="F1" s="25"/>
      <c r="G1" s="26"/>
      <c r="H1" s="27"/>
      <c r="I1" s="28"/>
      <c r="J1" s="29"/>
      <c r="K1" s="29"/>
      <c r="L1" s="29"/>
      <c r="M1" s="29"/>
      <c r="N1" s="28"/>
      <c r="O1" s="28"/>
    </row>
    <row r="2" spans="1:16" ht="44.25" customHeight="1" x14ac:dyDescent="0.25">
      <c r="A2" s="135" t="s">
        <v>205</v>
      </c>
      <c r="B2" s="136"/>
      <c r="C2" s="137"/>
      <c r="D2" s="31" t="s">
        <v>206</v>
      </c>
      <c r="E2" s="32" t="s">
        <v>207</v>
      </c>
      <c r="F2" s="25"/>
      <c r="G2" s="26"/>
      <c r="H2" s="27"/>
      <c r="I2" s="28"/>
      <c r="J2" s="29"/>
      <c r="K2" s="29"/>
      <c r="L2" s="29"/>
      <c r="M2" s="29"/>
      <c r="N2" s="28"/>
      <c r="O2" s="28"/>
    </row>
    <row r="3" spans="1:16" ht="26.25" customHeight="1" x14ac:dyDescent="0.25">
      <c r="A3" s="134" t="s">
        <v>208</v>
      </c>
      <c r="B3" s="134" t="s">
        <v>209</v>
      </c>
      <c r="C3" s="134" t="s">
        <v>177</v>
      </c>
      <c r="D3" s="134" t="s">
        <v>178</v>
      </c>
      <c r="E3" s="134" t="s">
        <v>179</v>
      </c>
      <c r="F3" s="138" t="s">
        <v>210</v>
      </c>
      <c r="G3" s="140" t="s">
        <v>184</v>
      </c>
      <c r="H3" s="143" t="s">
        <v>211</v>
      </c>
      <c r="I3" s="144"/>
      <c r="J3" s="144"/>
      <c r="K3" s="144"/>
      <c r="L3" s="144"/>
      <c r="M3" s="144"/>
      <c r="N3" s="144"/>
      <c r="O3" s="145"/>
      <c r="P3" s="33" t="s">
        <v>212</v>
      </c>
    </row>
    <row r="4" spans="1:16" ht="12.75" customHeight="1" x14ac:dyDescent="0.25">
      <c r="A4" s="134"/>
      <c r="B4" s="134"/>
      <c r="C4" s="134"/>
      <c r="D4" s="134"/>
      <c r="E4" s="134"/>
      <c r="F4" s="139"/>
      <c r="G4" s="141"/>
      <c r="H4" s="146" t="s">
        <v>189</v>
      </c>
      <c r="I4" s="146"/>
      <c r="J4" s="146"/>
      <c r="K4" s="134" t="s">
        <v>213</v>
      </c>
      <c r="L4" s="147" t="s">
        <v>191</v>
      </c>
      <c r="M4" s="147" t="s">
        <v>192</v>
      </c>
      <c r="N4" s="134" t="s">
        <v>214</v>
      </c>
      <c r="O4" s="147" t="s">
        <v>193</v>
      </c>
      <c r="P4" s="34"/>
    </row>
    <row r="5" spans="1:16" ht="20.25" customHeight="1" x14ac:dyDescent="0.25">
      <c r="A5" s="134"/>
      <c r="B5" s="134"/>
      <c r="C5" s="134"/>
      <c r="D5" s="134"/>
      <c r="E5" s="134"/>
      <c r="F5" s="35" t="s">
        <v>203</v>
      </c>
      <c r="G5" s="142"/>
      <c r="H5" s="36" t="s">
        <v>194</v>
      </c>
      <c r="I5" s="37" t="s">
        <v>195</v>
      </c>
      <c r="J5" s="37" t="s">
        <v>196</v>
      </c>
      <c r="K5" s="134"/>
      <c r="L5" s="147"/>
      <c r="M5" s="147"/>
      <c r="N5" s="134"/>
      <c r="O5" s="147"/>
      <c r="P5" s="38"/>
    </row>
    <row r="6" spans="1:16" x14ac:dyDescent="0.25">
      <c r="A6" s="39" t="s">
        <v>203</v>
      </c>
      <c r="B6" s="39"/>
      <c r="C6" s="40" t="s">
        <v>203</v>
      </c>
      <c r="D6" s="40"/>
      <c r="E6" s="40"/>
      <c r="F6" s="41"/>
      <c r="G6" s="42"/>
      <c r="H6" s="43"/>
      <c r="I6" s="44"/>
      <c r="J6" s="44"/>
      <c r="K6" s="40"/>
      <c r="L6" s="45"/>
      <c r="M6" s="46"/>
      <c r="N6" s="40"/>
      <c r="O6" s="47"/>
      <c r="P6" s="48"/>
    </row>
    <row r="7" spans="1:16" ht="49.5" customHeight="1" x14ac:dyDescent="0.25">
      <c r="A7" s="148" t="s">
        <v>215</v>
      </c>
      <c r="B7" s="148" t="s">
        <v>216</v>
      </c>
      <c r="C7" s="149" t="s">
        <v>217</v>
      </c>
      <c r="D7" s="148" t="s">
        <v>218</v>
      </c>
      <c r="E7" s="49" t="s">
        <v>219</v>
      </c>
      <c r="F7" s="50"/>
      <c r="G7" s="51">
        <v>1.41</v>
      </c>
      <c r="H7" s="52">
        <v>25</v>
      </c>
      <c r="I7" s="53">
        <v>17</v>
      </c>
      <c r="J7" s="54">
        <v>24</v>
      </c>
      <c r="K7" s="55">
        <v>8</v>
      </c>
      <c r="L7" s="56">
        <f t="shared" ref="L7:L12" si="0">H7*I7*J7/1000000/K7</f>
        <v>1.2750000000000001E-3</v>
      </c>
      <c r="M7" s="57">
        <f t="shared" ref="M7:M12" si="1">56/L7</f>
        <v>43921.568627450979</v>
      </c>
      <c r="N7" s="58"/>
      <c r="O7" s="59"/>
      <c r="P7" s="150"/>
    </row>
    <row r="8" spans="1:16" ht="49.5" customHeight="1" x14ac:dyDescent="0.25">
      <c r="A8" s="148"/>
      <c r="B8" s="148"/>
      <c r="C8" s="148"/>
      <c r="D8" s="148"/>
      <c r="E8" s="49" t="s">
        <v>220</v>
      </c>
      <c r="F8" s="50"/>
      <c r="G8" s="51">
        <v>1.61</v>
      </c>
      <c r="H8" s="52">
        <v>25</v>
      </c>
      <c r="I8" s="53">
        <v>17</v>
      </c>
      <c r="J8" s="54">
        <v>26</v>
      </c>
      <c r="K8" s="55">
        <v>8</v>
      </c>
      <c r="L8" s="56">
        <f t="shared" si="0"/>
        <v>1.3812500000000001E-3</v>
      </c>
      <c r="M8" s="57">
        <f t="shared" si="1"/>
        <v>40542.986425339361</v>
      </c>
      <c r="N8" s="58"/>
      <c r="O8" s="59"/>
      <c r="P8" s="151"/>
    </row>
    <row r="9" spans="1:16" x14ac:dyDescent="0.25">
      <c r="A9" s="154" t="s">
        <v>221</v>
      </c>
      <c r="B9" s="154" t="s">
        <v>222</v>
      </c>
      <c r="C9" s="154" t="s">
        <v>221</v>
      </c>
      <c r="D9" s="154" t="s">
        <v>223</v>
      </c>
      <c r="E9" s="154" t="s">
        <v>221</v>
      </c>
      <c r="F9" s="60"/>
      <c r="G9" s="152">
        <v>0.27</v>
      </c>
      <c r="H9" s="52">
        <v>25</v>
      </c>
      <c r="I9" s="53">
        <v>17</v>
      </c>
      <c r="J9" s="61">
        <v>26</v>
      </c>
      <c r="K9" s="62">
        <v>8</v>
      </c>
      <c r="L9" s="56">
        <f t="shared" si="0"/>
        <v>1.3812500000000001E-3</v>
      </c>
      <c r="M9" s="57">
        <f t="shared" si="1"/>
        <v>40542.986425339361</v>
      </c>
      <c r="N9" s="62"/>
      <c r="O9" s="60"/>
      <c r="P9" s="60"/>
    </row>
    <row r="10" spans="1:16" x14ac:dyDescent="0.25">
      <c r="A10" s="155"/>
      <c r="B10" s="155"/>
      <c r="C10" s="155"/>
      <c r="D10" s="155"/>
      <c r="E10" s="155"/>
      <c r="F10" s="60"/>
      <c r="G10" s="153"/>
      <c r="H10" s="52">
        <v>25</v>
      </c>
      <c r="I10" s="53">
        <v>17</v>
      </c>
      <c r="J10" s="61">
        <v>28</v>
      </c>
      <c r="K10" s="62">
        <v>8</v>
      </c>
      <c r="L10" s="56">
        <f t="shared" si="0"/>
        <v>1.4875000000000001E-3</v>
      </c>
      <c r="M10" s="57">
        <f t="shared" si="1"/>
        <v>37647.058823529413</v>
      </c>
      <c r="N10" s="62"/>
      <c r="O10" s="60"/>
      <c r="P10" s="60"/>
    </row>
    <row r="11" spans="1:16" x14ac:dyDescent="0.25">
      <c r="A11" s="154" t="s">
        <v>221</v>
      </c>
      <c r="B11" s="154" t="s">
        <v>222</v>
      </c>
      <c r="C11" s="154" t="s">
        <v>221</v>
      </c>
      <c r="D11" s="154" t="s">
        <v>224</v>
      </c>
      <c r="E11" s="154" t="s">
        <v>221</v>
      </c>
      <c r="F11" s="60"/>
      <c r="G11" s="152">
        <v>0.27</v>
      </c>
      <c r="H11" s="52">
        <v>25</v>
      </c>
      <c r="I11" s="53">
        <v>17</v>
      </c>
      <c r="J11" s="61">
        <v>26</v>
      </c>
      <c r="K11" s="62">
        <v>8</v>
      </c>
      <c r="L11" s="56">
        <f t="shared" si="0"/>
        <v>1.3812500000000001E-3</v>
      </c>
      <c r="M11" s="57">
        <f t="shared" si="1"/>
        <v>40542.986425339361</v>
      </c>
      <c r="N11" s="62"/>
      <c r="O11" s="60"/>
      <c r="P11" s="60"/>
    </row>
    <row r="12" spans="1:16" x14ac:dyDescent="0.25">
      <c r="A12" s="155"/>
      <c r="B12" s="155"/>
      <c r="C12" s="155"/>
      <c r="D12" s="155"/>
      <c r="E12" s="155"/>
      <c r="F12" s="60"/>
      <c r="G12" s="153"/>
      <c r="H12" s="52">
        <v>25</v>
      </c>
      <c r="I12" s="53">
        <v>17</v>
      </c>
      <c r="J12" s="61">
        <v>28</v>
      </c>
      <c r="K12" s="62">
        <v>8</v>
      </c>
      <c r="L12" s="56">
        <f t="shared" si="0"/>
        <v>1.4875000000000001E-3</v>
      </c>
      <c r="M12" s="57">
        <f t="shared" si="1"/>
        <v>37647.058823529413</v>
      </c>
      <c r="N12" s="62"/>
      <c r="O12" s="60"/>
      <c r="P12" s="60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Quote Sheet-Satin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2025-02-10T06:06:04Z</dcterms:modified>
  <cp:category/>
  <cp:contentStatus/>
</cp:coreProperties>
</file>