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<sst xmlns="http://schemas.openxmlformats.org/spreadsheetml/2006/main" count="53" uniqueCount="53">
  <si>
    <t>Date Type:</t>
  </si>
  <si>
    <t>Shipped Date</t>
  </si>
  <si>
    <t>Start Date:</t>
  </si>
  <si>
    <t>01/01/2025</t>
  </si>
  <si>
    <t>End Date:</t>
  </si>
  <si>
    <t>01/12/2025</t>
  </si>
  <si>
    <t>Report Run Date:</t>
  </si>
  <si>
    <t>01/14/2025</t>
  </si>
  <si>
    <t>Division</t>
  </si>
  <si>
    <t>Current And Future Inventory</t>
  </si>
  <si>
    <t>Current And History Sales Comparison</t>
  </si>
  <si>
    <t>ASHFURNDS</t>
  </si>
  <si>
    <t>AMERSIGNDS</t>
  </si>
  <si>
    <t>ZOLA</t>
  </si>
  <si>
    <t>LAMPDS</t>
  </si>
  <si>
    <t>ROOMECOM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</si>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</sst>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892706</v>
      </c>
      <c r="C5" s="11">
        <f>=ROUNDDOWN(35.2392757187351,0)</f>
      </c>
      <c r="D5" s="11">
        <v>223250</v>
      </c>
      <c r="E5" s="12">
        <v>0.9842</v>
      </c>
      <c r="F5" s="11"/>
      <c r="G5" s="11">
        <f>=ROUNDDOWN({0},0)</f>
      </c>
      <c r="H5" s="11">
        <v>350</v>
      </c>
      <c r="I5" s="12">
        <v>0.122</v>
      </c>
      <c r="J5" s="11">
        <v>153</v>
      </c>
      <c r="K5" s="13">
        <v>9908.3</v>
      </c>
      <c r="L5" s="11">
        <v>1922</v>
      </c>
      <c r="M5" s="14">
        <v>5.16</v>
      </c>
      <c r="N5" s="11"/>
      <c r="O5" s="13"/>
      <c r="P5" s="11"/>
      <c r="Q5" s="14"/>
      <c r="R5" s="12"/>
      <c r="S5" s="12"/>
      <c r="T5" s="12"/>
      <c r="U5" s="12"/>
      <c r="V5" s="11">
        <v>119</v>
      </c>
      <c r="W5" s="13">
        <v>7523.12</v>
      </c>
      <c r="X5" s="11">
        <v>553</v>
      </c>
      <c r="Y5" s="11"/>
      <c r="Z5" s="13"/>
      <c r="AA5" s="11"/>
      <c r="AB5" s="12"/>
      <c r="AC5" s="12"/>
      <c r="AD5" s="11">
        <v>14</v>
      </c>
      <c r="AE5" s="13">
        <v>970.33</v>
      </c>
      <c r="AF5" s="11">
        <v>307</v>
      </c>
      <c r="AG5" s="11"/>
      <c r="AH5" s="13"/>
      <c r="AI5" s="11"/>
      <c r="AJ5" s="12"/>
      <c r="AK5" s="12"/>
      <c r="AL5" s="11">
        <v>14</v>
      </c>
      <c r="AM5" s="13">
        <v>974.09</v>
      </c>
      <c r="AN5" s="11">
        <v>219</v>
      </c>
      <c r="AO5" s="11"/>
      <c r="AP5" s="13"/>
      <c r="AQ5" s="11"/>
      <c r="AR5" s="12"/>
      <c r="AS5" s="12"/>
      <c r="AT5" s="11">
        <v>5</v>
      </c>
      <c r="AU5" s="13">
        <v>364.81</v>
      </c>
      <c r="AV5" s="11">
        <v>183</v>
      </c>
      <c r="AW5" s="11"/>
      <c r="AX5" s="13"/>
      <c r="AY5" s="11"/>
      <c r="AZ5" s="12"/>
      <c r="BA5" s="12"/>
      <c r="BB5" s="11">
        <v>1</v>
      </c>
      <c r="BC5" s="13">
        <v>75.95</v>
      </c>
      <c r="BD5" s="11">
        <v>602</v>
      </c>
      <c r="BE5" s="11"/>
      <c r="BF5" s="13"/>
      <c r="BG5" s="11"/>
      <c r="BH5" s="12"/>
      <c r="BI5" s="12"/>
    </row>
    <row r="6">
      <c r="A6" s="10" t="s">
        <v>37</v>
      </c>
      <c r="B6" s="11">
        <v>288</v>
      </c>
      <c r="C6" s="11">
        <f>=ROUNDDOWN(84.7058823529412,0)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20</v>
      </c>
      <c r="M6" s="14"/>
      <c r="N6" s="11"/>
      <c r="O6" s="13"/>
      <c r="P6" s="11"/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38</v>
      </c>
      <c r="B7" s="11">
        <v>22683</v>
      </c>
      <c r="C7" s="11">
        <f>=ROUNDDOWN(16.5400320840017,0)</f>
      </c>
      <c r="D7" s="11">
        <v>15110</v>
      </c>
      <c r="E7" s="12">
        <v>0.972</v>
      </c>
      <c r="F7" s="11"/>
      <c r="G7" s="11">
        <f>=ROUNDDOWN({0},0)</f>
      </c>
      <c r="H7" s="11"/>
      <c r="I7" s="12"/>
      <c r="J7" s="11">
        <v>85</v>
      </c>
      <c r="K7" s="13">
        <v>4824.12</v>
      </c>
      <c r="L7" s="11">
        <v>171</v>
      </c>
      <c r="M7" s="14">
        <v>28.21</v>
      </c>
      <c r="N7" s="11"/>
      <c r="O7" s="13"/>
      <c r="P7" s="11"/>
      <c r="Q7" s="14"/>
      <c r="R7" s="12"/>
      <c r="S7" s="12"/>
      <c r="T7" s="12"/>
      <c r="U7" s="12"/>
      <c r="V7" s="11">
        <v>26</v>
      </c>
      <c r="W7" s="13">
        <v>1531.38</v>
      </c>
      <c r="X7" s="11">
        <v>93</v>
      </c>
      <c r="Y7" s="11"/>
      <c r="Z7" s="13"/>
      <c r="AA7" s="11"/>
      <c r="AB7" s="12"/>
      <c r="AC7" s="12"/>
      <c r="AD7" s="11">
        <v>29</v>
      </c>
      <c r="AE7" s="13">
        <v>1681.47</v>
      </c>
      <c r="AF7" s="11">
        <v>94</v>
      </c>
      <c r="AG7" s="11"/>
      <c r="AH7" s="13"/>
      <c r="AI7" s="11"/>
      <c r="AJ7" s="12"/>
      <c r="AK7" s="12"/>
      <c r="AL7" s="11">
        <v>8</v>
      </c>
      <c r="AM7" s="13">
        <v>325.42</v>
      </c>
      <c r="AN7" s="11">
        <v>52</v>
      </c>
      <c r="AO7" s="11"/>
      <c r="AP7" s="13"/>
      <c r="AQ7" s="11"/>
      <c r="AR7" s="12"/>
      <c r="AS7" s="12"/>
      <c r="AT7" s="11">
        <v>14</v>
      </c>
      <c r="AU7" s="13">
        <v>906.65</v>
      </c>
      <c r="AV7" s="11">
        <v>142</v>
      </c>
      <c r="AW7" s="11"/>
      <c r="AX7" s="13"/>
      <c r="AY7" s="11"/>
      <c r="AZ7" s="12"/>
      <c r="BA7" s="12"/>
      <c r="BB7" s="11">
        <v>8</v>
      </c>
      <c r="BC7" s="13">
        <v>379.2</v>
      </c>
      <c r="BD7" s="11">
        <v>143</v>
      </c>
      <c r="BE7" s="11"/>
      <c r="BF7" s="13"/>
      <c r="BG7" s="11"/>
      <c r="BH7" s="12"/>
      <c r="BI7" s="12"/>
    </row>
    <row r="8">
      <c r="A8" s="10" t="s">
        <v>39</v>
      </c>
      <c r="B8" s="11">
        <v>118711</v>
      </c>
      <c r="C8" s="11">
        <f>=ROUNDDOWN(20.3314037130917,0)</f>
      </c>
      <c r="D8" s="11">
        <v>117866</v>
      </c>
      <c r="E8" s="12">
        <v>0.959</v>
      </c>
      <c r="F8" s="11"/>
      <c r="G8" s="11">
        <f>=ROUNDDOWN({0},0)</f>
      </c>
      <c r="H8" s="11"/>
      <c r="I8" s="12"/>
      <c r="J8" s="11">
        <v>23</v>
      </c>
      <c r="K8" s="13">
        <v>1114.05</v>
      </c>
      <c r="L8" s="11">
        <v>263</v>
      </c>
      <c r="M8" s="14">
        <v>4.24</v>
      </c>
      <c r="N8" s="11"/>
      <c r="O8" s="13"/>
      <c r="P8" s="11"/>
      <c r="Q8" s="14"/>
      <c r="R8" s="12"/>
      <c r="S8" s="12"/>
      <c r="T8" s="12"/>
      <c r="U8" s="12"/>
      <c r="V8" s="11"/>
      <c r="W8" s="13"/>
      <c r="X8" s="11"/>
      <c r="Y8" s="11"/>
      <c r="Z8" s="13"/>
      <c r="AA8" s="11"/>
      <c r="AB8" s="12"/>
      <c r="AC8" s="12"/>
      <c r="AD8" s="11"/>
      <c r="AE8" s="13"/>
      <c r="AF8" s="11">
        <v>2</v>
      </c>
      <c r="AG8" s="11"/>
      <c r="AH8" s="13"/>
      <c r="AI8" s="11"/>
      <c r="AJ8" s="12"/>
      <c r="AK8" s="12"/>
      <c r="AL8" s="11">
        <v>23</v>
      </c>
      <c r="AM8" s="13">
        <v>1114.05</v>
      </c>
      <c r="AN8" s="11">
        <v>69</v>
      </c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  <c r="BB8" s="11"/>
      <c r="BC8" s="13"/>
      <c r="BD8" s="11"/>
      <c r="BE8" s="11"/>
      <c r="BF8" s="13"/>
      <c r="BG8" s="11"/>
      <c r="BH8" s="12"/>
      <c r="BI8" s="12"/>
    </row>
    <row r="9">
      <c r="A9" s="10" t="s">
        <v>40</v>
      </c>
      <c r="B9" s="11">
        <v>227582</v>
      </c>
      <c r="C9" s="11">
        <f>=ROUNDDOWN(25.3816470378301,0)</f>
      </c>
      <c r="D9" s="11">
        <v>130508</v>
      </c>
      <c r="E9" s="12">
        <v>0.9935</v>
      </c>
      <c r="F9" s="11"/>
      <c r="G9" s="11">
        <f>=ROUNDDOWN({0},0)</f>
      </c>
      <c r="H9" s="11"/>
      <c r="I9" s="12"/>
      <c r="J9" s="11">
        <v>27</v>
      </c>
      <c r="K9" s="13">
        <v>583.8</v>
      </c>
      <c r="L9" s="11">
        <v>287</v>
      </c>
      <c r="M9" s="14">
        <v>2.03</v>
      </c>
      <c r="N9" s="11"/>
      <c r="O9" s="13"/>
      <c r="P9" s="11"/>
      <c r="Q9" s="14"/>
      <c r="R9" s="12"/>
      <c r="S9" s="12"/>
      <c r="T9" s="12"/>
      <c r="U9" s="12"/>
      <c r="V9" s="11"/>
      <c r="W9" s="13"/>
      <c r="X9" s="11"/>
      <c r="Y9" s="11"/>
      <c r="Z9" s="13"/>
      <c r="AA9" s="11"/>
      <c r="AB9" s="12"/>
      <c r="AC9" s="12"/>
      <c r="AD9" s="11"/>
      <c r="AE9" s="13"/>
      <c r="AF9" s="11"/>
      <c r="AG9" s="11"/>
      <c r="AH9" s="13"/>
      <c r="AI9" s="11"/>
      <c r="AJ9" s="12"/>
      <c r="AK9" s="12"/>
      <c r="AL9" s="11">
        <v>27</v>
      </c>
      <c r="AM9" s="13">
        <v>583.8</v>
      </c>
      <c r="AN9" s="11">
        <v>88</v>
      </c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</row>
    <row r="10">
      <c r="A10" s="10" t="s">
        <v>41</v>
      </c>
      <c r="B10" s="11">
        <v>520155</v>
      </c>
      <c r="C10" s="11">
        <f>=ROUNDDOWN(27.7876905160025,0)</f>
      </c>
      <c r="D10" s="11">
        <v>174242</v>
      </c>
      <c r="E10" s="12">
        <v>0.9612</v>
      </c>
      <c r="F10" s="11"/>
      <c r="G10" s="11">
        <f>=ROUNDDOWN({0},0)</f>
      </c>
      <c r="H10" s="11"/>
      <c r="I10" s="12"/>
      <c r="J10" s="11">
        <v>153</v>
      </c>
      <c r="K10" s="13">
        <v>5095.44</v>
      </c>
      <c r="L10" s="11">
        <v>1151</v>
      </c>
      <c r="M10" s="14">
        <v>4.43</v>
      </c>
      <c r="N10" s="11"/>
      <c r="O10" s="13"/>
      <c r="P10" s="11"/>
      <c r="Q10" s="14"/>
      <c r="R10" s="12"/>
      <c r="S10" s="12"/>
      <c r="T10" s="12"/>
      <c r="U10" s="12"/>
      <c r="V10" s="11">
        <v>105</v>
      </c>
      <c r="W10" s="13">
        <v>3359.31</v>
      </c>
      <c r="X10" s="11">
        <v>428</v>
      </c>
      <c r="Y10" s="11"/>
      <c r="Z10" s="13"/>
      <c r="AA10" s="11"/>
      <c r="AB10" s="12"/>
      <c r="AC10" s="12"/>
      <c r="AD10" s="11">
        <v>5</v>
      </c>
      <c r="AE10" s="13">
        <v>85.8</v>
      </c>
      <c r="AF10" s="11">
        <v>7</v>
      </c>
      <c r="AG10" s="11"/>
      <c r="AH10" s="13"/>
      <c r="AI10" s="11"/>
      <c r="AJ10" s="12"/>
      <c r="AK10" s="12"/>
      <c r="AL10" s="11">
        <v>43</v>
      </c>
      <c r="AM10" s="13">
        <v>1650.33</v>
      </c>
      <c r="AN10" s="11">
        <v>113</v>
      </c>
      <c r="AO10" s="11"/>
      <c r="AP10" s="13"/>
      <c r="AQ10" s="11"/>
      <c r="AR10" s="12"/>
      <c r="AS10" s="12"/>
      <c r="AT10" s="11"/>
      <c r="AU10" s="13"/>
      <c r="AV10" s="11"/>
      <c r="AW10" s="11"/>
      <c r="AX10" s="13"/>
      <c r="AY10" s="11"/>
      <c r="AZ10" s="12"/>
      <c r="BA10" s="12"/>
      <c r="BB10" s="11"/>
      <c r="BC10" s="13"/>
      <c r="BD10" s="11">
        <v>20</v>
      </c>
      <c r="BE10" s="11"/>
      <c r="BF10" s="13"/>
      <c r="BG10" s="11"/>
      <c r="BH10" s="12"/>
      <c r="BI10" s="12"/>
    </row>
    <row r="11">
      <c r="A11" s="10" t="s">
        <v>42</v>
      </c>
      <c r="B11" s="11">
        <v>1909</v>
      </c>
      <c r="C11" s="11">
        <f>=ROUNDDOWN(190.9,0)</f>
      </c>
      <c r="D11" s="11">
        <v>19</v>
      </c>
      <c r="E11" s="12">
        <v>0.9565</v>
      </c>
      <c r="F11" s="11"/>
      <c r="G11" s="11">
        <f>=ROUNDDOWN({0},0)</f>
      </c>
      <c r="H11" s="11"/>
      <c r="I11" s="12"/>
      <c r="J11" s="11"/>
      <c r="K11" s="13"/>
      <c r="L11" s="11">
        <v>33</v>
      </c>
      <c r="M11" s="14"/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>
        <v>23</v>
      </c>
      <c r="BE11" s="11"/>
      <c r="BF11" s="13"/>
      <c r="BG11" s="11"/>
      <c r="BH11" s="12"/>
      <c r="BI11" s="12"/>
    </row>
    <row r="12">
      <c r="A12" s="10" t="s">
        <v>43</v>
      </c>
      <c r="B12" s="11">
        <v>91312</v>
      </c>
      <c r="C12" s="11">
        <f>=ROUNDDOWN(19.895849221048,0)</f>
      </c>
      <c r="D12" s="11">
        <v>65578</v>
      </c>
      <c r="E12" s="12">
        <v>0.9237</v>
      </c>
      <c r="F12" s="11"/>
      <c r="G12" s="11">
        <f>=ROUNDDOWN({0},0)</f>
      </c>
      <c r="H12" s="11">
        <v>12853</v>
      </c>
      <c r="I12" s="12">
        <v>0.7381</v>
      </c>
      <c r="J12" s="11">
        <v>1041</v>
      </c>
      <c r="K12" s="13">
        <v>195978.46</v>
      </c>
      <c r="L12" s="11">
        <v>556</v>
      </c>
      <c r="M12" s="14">
        <v>352.48</v>
      </c>
      <c r="N12" s="11"/>
      <c r="O12" s="13"/>
      <c r="P12" s="11"/>
      <c r="Q12" s="14"/>
      <c r="R12" s="12"/>
      <c r="S12" s="12"/>
      <c r="T12" s="12"/>
      <c r="U12" s="12"/>
      <c r="V12" s="11">
        <v>897</v>
      </c>
      <c r="W12" s="13">
        <v>173697.1</v>
      </c>
      <c r="X12" s="11">
        <v>199</v>
      </c>
      <c r="Y12" s="11"/>
      <c r="Z12" s="13"/>
      <c r="AA12" s="11"/>
      <c r="AB12" s="12"/>
      <c r="AC12" s="12"/>
      <c r="AD12" s="11">
        <v>57</v>
      </c>
      <c r="AE12" s="13">
        <v>9272.72</v>
      </c>
      <c r="AF12" s="11">
        <v>303</v>
      </c>
      <c r="AG12" s="11"/>
      <c r="AH12" s="13"/>
      <c r="AI12" s="11"/>
      <c r="AJ12" s="12"/>
      <c r="AK12" s="12"/>
      <c r="AL12" s="11">
        <v>17</v>
      </c>
      <c r="AM12" s="13">
        <v>1844.07</v>
      </c>
      <c r="AN12" s="11">
        <v>171</v>
      </c>
      <c r="AO12" s="11"/>
      <c r="AP12" s="13"/>
      <c r="AQ12" s="11"/>
      <c r="AR12" s="12"/>
      <c r="AS12" s="12"/>
      <c r="AT12" s="11">
        <v>45</v>
      </c>
      <c r="AU12" s="13">
        <v>7726.86</v>
      </c>
      <c r="AV12" s="11">
        <v>410</v>
      </c>
      <c r="AW12" s="11"/>
      <c r="AX12" s="13"/>
      <c r="AY12" s="11"/>
      <c r="AZ12" s="12"/>
      <c r="BA12" s="12"/>
      <c r="BB12" s="11">
        <v>25</v>
      </c>
      <c r="BC12" s="13">
        <v>3437.71</v>
      </c>
      <c r="BD12" s="11">
        <v>310</v>
      </c>
      <c r="BE12" s="11"/>
      <c r="BF12" s="13"/>
      <c r="BG12" s="11"/>
      <c r="BH12" s="12"/>
      <c r="BI12" s="12"/>
    </row>
    <row r="13">
      <c r="A13" s="10" t="s">
        <v>44</v>
      </c>
      <c r="B13" s="11">
        <v>15148</v>
      </c>
      <c r="C13" s="11">
        <f>=ROUNDDOWN(28.9415361100497,0)</f>
      </c>
      <c r="D13" s="11">
        <v>4394</v>
      </c>
      <c r="E13" s="12">
        <v>0.9864</v>
      </c>
      <c r="F13" s="11"/>
      <c r="G13" s="11">
        <f>=ROUNDDOWN({0},0)</f>
      </c>
      <c r="H13" s="11"/>
      <c r="I13" s="12">
        <v>1</v>
      </c>
      <c r="J13" s="11">
        <v>60</v>
      </c>
      <c r="K13" s="13">
        <v>5029.23</v>
      </c>
      <c r="L13" s="11">
        <v>138</v>
      </c>
      <c r="M13" s="14">
        <v>36.44</v>
      </c>
      <c r="N13" s="11"/>
      <c r="O13" s="13"/>
      <c r="P13" s="11"/>
      <c r="Q13" s="14"/>
      <c r="R13" s="12"/>
      <c r="S13" s="12"/>
      <c r="T13" s="12"/>
      <c r="U13" s="12"/>
      <c r="V13" s="11">
        <v>1</v>
      </c>
      <c r="W13" s="13">
        <v>57.68</v>
      </c>
      <c r="X13" s="11">
        <v>9</v>
      </c>
      <c r="Y13" s="11"/>
      <c r="Z13" s="13"/>
      <c r="AA13" s="11"/>
      <c r="AB13" s="12"/>
      <c r="AC13" s="12"/>
      <c r="AD13" s="11">
        <v>32</v>
      </c>
      <c r="AE13" s="13">
        <v>2080.71</v>
      </c>
      <c r="AF13" s="11">
        <v>75</v>
      </c>
      <c r="AG13" s="11"/>
      <c r="AH13" s="13"/>
      <c r="AI13" s="11"/>
      <c r="AJ13" s="12"/>
      <c r="AK13" s="12"/>
      <c r="AL13" s="11">
        <v>10</v>
      </c>
      <c r="AM13" s="13">
        <v>661.48</v>
      </c>
      <c r="AN13" s="11">
        <v>38</v>
      </c>
      <c r="AO13" s="11"/>
      <c r="AP13" s="13"/>
      <c r="AQ13" s="11"/>
      <c r="AR13" s="12"/>
      <c r="AS13" s="12"/>
      <c r="AT13" s="11">
        <v>15</v>
      </c>
      <c r="AU13" s="13">
        <v>2009.69</v>
      </c>
      <c r="AV13" s="11">
        <v>24</v>
      </c>
      <c r="AW13" s="11"/>
      <c r="AX13" s="13"/>
      <c r="AY13" s="11"/>
      <c r="AZ13" s="12"/>
      <c r="BA13" s="12"/>
      <c r="BB13" s="11">
        <v>2</v>
      </c>
      <c r="BC13" s="13">
        <v>219.67</v>
      </c>
      <c r="BD13" s="11">
        <v>86</v>
      </c>
      <c r="BE13" s="11"/>
      <c r="BF13" s="13"/>
      <c r="BG13" s="11"/>
      <c r="BH13" s="12"/>
      <c r="BI13" s="12"/>
    </row>
    <row r="14">
      <c r="A14" s="10" t="s">
        <v>45</v>
      </c>
      <c r="B14" s="11">
        <v>6255</v>
      </c>
      <c r="C14" s="11">
        <f>=ROUNDDOWN(80.9184993531695,0)</f>
      </c>
      <c r="D14" s="11"/>
      <c r="E14" s="12">
        <v>1</v>
      </c>
      <c r="F14" s="11"/>
      <c r="G14" s="11">
        <f>=ROUNDDOWN({0},0)</f>
      </c>
      <c r="H14" s="11"/>
      <c r="I14" s="12"/>
      <c r="J14" s="11"/>
      <c r="K14" s="13"/>
      <c r="L14" s="11">
        <v>22</v>
      </c>
      <c r="M14" s="14"/>
      <c r="N14" s="11"/>
      <c r="O14" s="13"/>
      <c r="P14" s="11"/>
      <c r="Q14" s="14"/>
      <c r="R14" s="12"/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</row>
    <row r="15">
      <c r="A15" s="10" t="s">
        <v>46</v>
      </c>
      <c r="B15" s="11">
        <v>29292</v>
      </c>
      <c r="C15" s="11">
        <f>=ROUNDDOWN(46.7251555271973,0)</f>
      </c>
      <c r="D15" s="11">
        <v>6924</v>
      </c>
      <c r="E15" s="12">
        <v>0.8491</v>
      </c>
      <c r="F15" s="11"/>
      <c r="G15" s="11">
        <f>=ROUNDDOWN({0},0)</f>
      </c>
      <c r="H15" s="11"/>
      <c r="I15" s="12"/>
      <c r="J15" s="11"/>
      <c r="K15" s="13"/>
      <c r="L15" s="11">
        <v>85</v>
      </c>
      <c r="M15" s="14"/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>
        <v>5995</v>
      </c>
      <c r="C16" s="11">
        <f>=ROUNDDOWN(63.9807897545358,0)</f>
      </c>
      <c r="D16" s="11"/>
      <c r="E16" s="12"/>
      <c r="F16" s="11"/>
      <c r="G16" s="11">
        <f>=ROUNDDOWN({0},0)</f>
      </c>
      <c r="H16" s="11"/>
      <c r="I16" s="12"/>
      <c r="J16" s="11"/>
      <c r="K16" s="13"/>
      <c r="L16" s="11"/>
      <c r="M16" s="14"/>
      <c r="N16" s="11"/>
      <c r="O16" s="13"/>
      <c r="P16" s="11"/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48</v>
      </c>
      <c r="B17" s="11">
        <v>436204</v>
      </c>
      <c r="C17" s="11">
        <f>=ROUNDDOWN(25.2383211636599,0)</f>
      </c>
      <c r="D17" s="11">
        <v>129516</v>
      </c>
      <c r="E17" s="12">
        <v>0.8994</v>
      </c>
      <c r="F17" s="11"/>
      <c r="G17" s="11">
        <f>=ROUNDDOWN({0},0)</f>
      </c>
      <c r="H17" s="11"/>
      <c r="I17" s="12"/>
      <c r="J17" s="11">
        <v>55</v>
      </c>
      <c r="K17" s="13">
        <v>1936.42</v>
      </c>
      <c r="L17" s="11">
        <v>1044</v>
      </c>
      <c r="M17" s="14">
        <v>1.85</v>
      </c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>
        <v>55</v>
      </c>
      <c r="AM17" s="13">
        <v>1936.42</v>
      </c>
      <c r="AN17" s="11">
        <v>100</v>
      </c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</row>
    <row r="18">
      <c r="A18" s="10" t="s">
        <v>49</v>
      </c>
      <c r="B18" s="11">
        <v>121304</v>
      </c>
      <c r="C18" s="11">
        <f>=ROUNDDOWN(32.9433490847863,0)</f>
      </c>
      <c r="D18" s="11">
        <v>47625</v>
      </c>
      <c r="E18" s="12">
        <v>1</v>
      </c>
      <c r="F18" s="11"/>
      <c r="G18" s="11">
        <f>=ROUNDDOWN({0},0)</f>
      </c>
      <c r="H18" s="11"/>
      <c r="I18" s="12"/>
      <c r="J18" s="11">
        <v>96</v>
      </c>
      <c r="K18" s="13">
        <v>3285.02</v>
      </c>
      <c r="L18" s="11">
        <v>126</v>
      </c>
      <c r="M18" s="14">
        <v>26.07</v>
      </c>
      <c r="N18" s="11"/>
      <c r="O18" s="13"/>
      <c r="P18" s="11"/>
      <c r="Q18" s="14"/>
      <c r="R18" s="12"/>
      <c r="S18" s="12"/>
      <c r="T18" s="12"/>
      <c r="U18" s="12"/>
      <c r="V18" s="11"/>
      <c r="W18" s="13"/>
      <c r="X18" s="11"/>
      <c r="Y18" s="11"/>
      <c r="Z18" s="13"/>
      <c r="AA18" s="11"/>
      <c r="AB18" s="12"/>
      <c r="AC18" s="12"/>
      <c r="AD18" s="11"/>
      <c r="AE18" s="13"/>
      <c r="AF18" s="11"/>
      <c r="AG18" s="11"/>
      <c r="AH18" s="13"/>
      <c r="AI18" s="11"/>
      <c r="AJ18" s="12"/>
      <c r="AK18" s="12"/>
      <c r="AL18" s="11">
        <v>96</v>
      </c>
      <c r="AM18" s="13">
        <v>3285.02</v>
      </c>
      <c r="AN18" s="11">
        <v>100</v>
      </c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</row>
    <row r="19">
      <c r="A19" s="10" t="s">
        <v>50</v>
      </c>
      <c r="B19" s="11">
        <v>296985</v>
      </c>
      <c r="C19" s="11">
        <f>=ROUNDDOWN(27.9457429990967,0)</f>
      </c>
      <c r="D19" s="11">
        <v>172506</v>
      </c>
      <c r="E19" s="12">
        <v>0.997</v>
      </c>
      <c r="F19" s="11"/>
      <c r="G19" s="11">
        <f>=ROUNDDOWN({0},0)</f>
      </c>
      <c r="H19" s="11"/>
      <c r="I19" s="12"/>
      <c r="J19" s="11">
        <v>164</v>
      </c>
      <c r="K19" s="13">
        <v>3765.41</v>
      </c>
      <c r="L19" s="11">
        <v>525</v>
      </c>
      <c r="M19" s="14">
        <v>7.17</v>
      </c>
      <c r="N19" s="11"/>
      <c r="O19" s="13"/>
      <c r="P19" s="11"/>
      <c r="Q19" s="14"/>
      <c r="R19" s="12"/>
      <c r="S19" s="12"/>
      <c r="T19" s="12"/>
      <c r="U19" s="12"/>
      <c r="V19" s="11">
        <v>134</v>
      </c>
      <c r="W19" s="13">
        <v>3084.03</v>
      </c>
      <c r="X19" s="11">
        <v>225</v>
      </c>
      <c r="Y19" s="11"/>
      <c r="Z19" s="13"/>
      <c r="AA19" s="11"/>
      <c r="AB19" s="12"/>
      <c r="AC19" s="12"/>
      <c r="AD19" s="11">
        <v>30</v>
      </c>
      <c r="AE19" s="13">
        <v>681.38</v>
      </c>
      <c r="AF19" s="11">
        <v>108</v>
      </c>
      <c r="AG19" s="11"/>
      <c r="AH19" s="13"/>
      <c r="AI19" s="11"/>
      <c r="AJ19" s="12"/>
      <c r="AK19" s="12"/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  <c r="BB19" s="11"/>
      <c r="BC19" s="13"/>
      <c r="BD19" s="11"/>
      <c r="BE19" s="11"/>
      <c r="BF19" s="13"/>
      <c r="BG19" s="11"/>
      <c r="BH19" s="12"/>
      <c r="BI19" s="12"/>
    </row>
    <row r="20">
      <c r="A20" s="10" t="s">
        <v>51</v>
      </c>
      <c r="B20" s="11">
        <v>180730</v>
      </c>
      <c r="C20" s="11">
        <f>=ROUNDDOWN(40.4471499227894,0)</f>
      </c>
      <c r="D20" s="11">
        <v>41338</v>
      </c>
      <c r="E20" s="12">
        <v>0.9722</v>
      </c>
      <c r="F20" s="11"/>
      <c r="G20" s="11">
        <f>=ROUNDDOWN({0},0)</f>
      </c>
      <c r="H20" s="11"/>
      <c r="I20" s="12"/>
      <c r="J20" s="11">
        <v>12</v>
      </c>
      <c r="K20" s="13">
        <v>611.66</v>
      </c>
      <c r="L20" s="11">
        <v>529</v>
      </c>
      <c r="M20" s="14">
        <v>1.16</v>
      </c>
      <c r="N20" s="11"/>
      <c r="O20" s="13"/>
      <c r="P20" s="11"/>
      <c r="Q20" s="14"/>
      <c r="R20" s="12"/>
      <c r="S20" s="12"/>
      <c r="T20" s="12"/>
      <c r="U20" s="12"/>
      <c r="V20" s="11">
        <v>9</v>
      </c>
      <c r="W20" s="13">
        <v>486.58</v>
      </c>
      <c r="X20" s="11">
        <v>151</v>
      </c>
      <c r="Y20" s="11"/>
      <c r="Z20" s="13"/>
      <c r="AA20" s="11"/>
      <c r="AB20" s="12"/>
      <c r="AC20" s="12"/>
      <c r="AD20" s="11">
        <v>3</v>
      </c>
      <c r="AE20" s="13">
        <v>125.08</v>
      </c>
      <c r="AF20" s="11">
        <v>134</v>
      </c>
      <c r="AG20" s="11"/>
      <c r="AH20" s="13"/>
      <c r="AI20" s="11"/>
      <c r="AJ20" s="12"/>
      <c r="AK20" s="12"/>
      <c r="AL20" s="11"/>
      <c r="AM20" s="13"/>
      <c r="AN20" s="11">
        <v>8</v>
      </c>
      <c r="AO20" s="11"/>
      <c r="AP20" s="13"/>
      <c r="AQ20" s="11"/>
      <c r="AR20" s="12"/>
      <c r="AS20" s="12"/>
      <c r="AT20" s="11"/>
      <c r="AU20" s="13"/>
      <c r="AV20" s="11"/>
      <c r="AW20" s="11"/>
      <c r="AX20" s="13"/>
      <c r="AY20" s="11"/>
      <c r="AZ20" s="12"/>
      <c r="BA20" s="12"/>
      <c r="BB20" s="11"/>
      <c r="BC20" s="13"/>
      <c r="BD20" s="11">
        <v>207</v>
      </c>
      <c r="BE20" s="11"/>
      <c r="BF20" s="13"/>
      <c r="BG20" s="11"/>
      <c r="BH20" s="12"/>
      <c r="BI20" s="12"/>
    </row>
    <row r="21">
      <c r="A21" s="19" t="s">
        <v>52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1869</v>
      </c>
      <c r="K21" s="17">
        <v>232131.91</v>
      </c>
      <c r="L21" s="15">
        <v>6872</v>
      </c>
      <c r="M21" s="18">
        <v>33.78</v>
      </c>
      <c r="N21" s="15"/>
      <c r="O21" s="17"/>
      <c r="P21" s="15"/>
      <c r="Q21" s="18"/>
      <c r="R21" s="16"/>
      <c r="S21" s="16"/>
      <c r="T21" s="16"/>
      <c r="U21" s="16"/>
      <c r="V21" s="15">
        <v>1291</v>
      </c>
      <c r="W21" s="17">
        <v>189739.2</v>
      </c>
      <c r="X21" s="15">
        <v>1658</v>
      </c>
      <c r="Y21" s="15"/>
      <c r="Z21" s="17"/>
      <c r="AA21" s="15"/>
      <c r="AB21" s="16"/>
      <c r="AC21" s="16"/>
      <c r="AD21" s="15">
        <v>170</v>
      </c>
      <c r="AE21" s="17">
        <v>14897.49</v>
      </c>
      <c r="AF21" s="15">
        <v>1030</v>
      </c>
      <c r="AG21" s="15"/>
      <c r="AH21" s="17"/>
      <c r="AI21" s="15"/>
      <c r="AJ21" s="16"/>
      <c r="AK21" s="16"/>
      <c r="AL21" s="15">
        <v>293</v>
      </c>
      <c r="AM21" s="17">
        <v>12374.68</v>
      </c>
      <c r="AN21" s="15">
        <v>958</v>
      </c>
      <c r="AO21" s="15"/>
      <c r="AP21" s="17"/>
      <c r="AQ21" s="15"/>
      <c r="AR21" s="16"/>
      <c r="AS21" s="16"/>
      <c r="AT21" s="15">
        <v>79</v>
      </c>
      <c r="AU21" s="17">
        <v>11008.01</v>
      </c>
      <c r="AV21" s="15">
        <v>759</v>
      </c>
      <c r="AW21" s="15"/>
      <c r="AX21" s="17"/>
      <c r="AY21" s="15"/>
      <c r="AZ21" s="16"/>
      <c r="BA21" s="16"/>
      <c r="BB21" s="15">
        <v>36</v>
      </c>
      <c r="BC21" s="17">
        <v>4112.53</v>
      </c>
      <c r="BD21" s="15">
        <v>1391</v>
      </c>
      <c r="BE21" s="15"/>
      <c r="BF21" s="17"/>
      <c r="BG21" s="15"/>
      <c r="BH21" s="16"/>
      <c r="BI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