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<sst xmlns="http://schemas.openxmlformats.org/spreadsheetml/2006/main" count="51" uniqueCount="51">
  <si>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</si>
  <si>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</si>
  <si>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</si>
  <si>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12/30/2024</t>
  </si>
  <si>
    <t>End Date:</t>
  </si>
  <si>
    <t>01/12/2025</t>
  </si>
  <si>
    <t>Report Run Date:</t>
  </si>
  <si>
    <t>01/13/2025</t>
  </si>
  <si>
    <t>Division</t>
  </si>
  <si>
    <t>Current And Future Inventory</t>
  </si>
  <si>
    <t>Current And History Sales Comparison</t>
  </si>
  <si>
    <t>MACY02</t>
  </si>
  <si>
    <t>JCPENNEY01</t>
  </si>
  <si>
    <t>TGTDVS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</si>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</sst>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896404</v>
      </c>
      <c r="C5" s="11">
        <f>=ROUNDDOWN(34.5938978550644,0)</f>
      </c>
      <c r="D5" s="11">
        <v>226306</v>
      </c>
      <c r="E5" s="12">
        <v>0.9896</v>
      </c>
      <c r="F5" s="11"/>
      <c r="G5" s="11">
        <f>=ROUNDDOWN({0},0)</f>
      </c>
      <c r="H5" s="11">
        <v>350</v>
      </c>
      <c r="I5" s="12">
        <v>0.122</v>
      </c>
      <c r="J5" s="11">
        <v>15185</v>
      </c>
      <c r="K5" s="13">
        <v>732321.59</v>
      </c>
      <c r="L5" s="11">
        <v>1911</v>
      </c>
      <c r="M5" s="14">
        <v>383.21</v>
      </c>
      <c r="N5" s="11">
        <v>14275</v>
      </c>
      <c r="O5" s="13">
        <v>815091.18</v>
      </c>
      <c r="P5" s="11">
        <v>1826</v>
      </c>
      <c r="Q5" s="14">
        <v>446.38</v>
      </c>
      <c r="R5" s="12">
        <v>0.0637</v>
      </c>
      <c r="S5" s="12">
        <v>-0.1015</v>
      </c>
      <c r="T5" s="12">
        <v>0.0465</v>
      </c>
      <c r="U5" s="12">
        <v>-0.1415</v>
      </c>
      <c r="V5" s="11">
        <v>4242</v>
      </c>
      <c r="W5" s="13">
        <v>228274.76</v>
      </c>
      <c r="X5" s="11">
        <v>1680</v>
      </c>
      <c r="Y5" s="11">
        <v>5850</v>
      </c>
      <c r="Z5" s="13">
        <v>335131</v>
      </c>
      <c r="AA5" s="11">
        <v>1677</v>
      </c>
      <c r="AB5" s="12">
        <v>-0.2749</v>
      </c>
      <c r="AC5" s="12">
        <v>-0.3188</v>
      </c>
      <c r="AD5" s="11">
        <v>5627</v>
      </c>
      <c r="AE5" s="13">
        <v>280351.25</v>
      </c>
      <c r="AF5" s="11">
        <v>1728</v>
      </c>
      <c r="AG5" s="11">
        <v>2970</v>
      </c>
      <c r="AH5" s="13">
        <v>158137.67</v>
      </c>
      <c r="AI5" s="11">
        <v>1714</v>
      </c>
      <c r="AJ5" s="12">
        <v>0.8946</v>
      </c>
      <c r="AK5" s="12">
        <v>0.7728</v>
      </c>
      <c r="AL5" s="11">
        <v>2394</v>
      </c>
      <c r="AM5" s="13">
        <v>109198.13</v>
      </c>
      <c r="AN5" s="11">
        <v>1156</v>
      </c>
      <c r="AO5" s="11">
        <v>2785</v>
      </c>
      <c r="AP5" s="13">
        <v>179399.8</v>
      </c>
      <c r="AQ5" s="11">
        <v>1478</v>
      </c>
      <c r="AR5" s="12">
        <v>-0.1404</v>
      </c>
      <c r="AS5" s="12">
        <v>-0.3913</v>
      </c>
      <c r="AT5" s="11">
        <v>2922</v>
      </c>
      <c r="AU5" s="13">
        <v>114497.45</v>
      </c>
      <c r="AV5" s="11">
        <v>1822</v>
      </c>
      <c r="AW5" s="11">
        <v>2670</v>
      </c>
      <c r="AX5" s="13">
        <v>142422.71</v>
      </c>
      <c r="AY5" s="11">
        <v>1713</v>
      </c>
      <c r="AZ5" s="12">
        <v>0.0944</v>
      </c>
      <c r="BA5" s="12">
        <v>-0.1961</v>
      </c>
    </row>
    <row r="6">
      <c r="A6" s="10" t="s">
        <v>36</v>
      </c>
      <c r="B6" s="11">
        <v>52428</v>
      </c>
      <c r="C6" s="11">
        <f>=ROUNDDOWN(83.7240498243373,0)</f>
      </c>
      <c r="D6" s="11"/>
      <c r="E6" s="12">
        <v>0.5912</v>
      </c>
      <c r="F6" s="11"/>
      <c r="G6" s="11">
        <f>=ROUNDDOWN({0},0)</f>
      </c>
      <c r="H6" s="11"/>
      <c r="I6" s="12"/>
      <c r="J6" s="11">
        <v>376</v>
      </c>
      <c r="K6" s="13">
        <v>6326.52</v>
      </c>
      <c r="L6" s="11">
        <v>162</v>
      </c>
      <c r="M6" s="14">
        <v>39.05</v>
      </c>
      <c r="N6" s="11">
        <v>673</v>
      </c>
      <c r="O6" s="13">
        <v>11516.85</v>
      </c>
      <c r="P6" s="11">
        <v>723</v>
      </c>
      <c r="Q6" s="14">
        <v>15.93</v>
      </c>
      <c r="R6" s="12">
        <v>-0.4413</v>
      </c>
      <c r="S6" s="12">
        <v>-0.4507</v>
      </c>
      <c r="T6" s="12">
        <v>-0.7759</v>
      </c>
      <c r="U6" s="12">
        <v>1.4513</v>
      </c>
      <c r="V6" s="11">
        <v>177</v>
      </c>
      <c r="W6" s="13">
        <v>2559.75</v>
      </c>
      <c r="X6" s="11">
        <v>150</v>
      </c>
      <c r="Y6" s="11">
        <v>673</v>
      </c>
      <c r="Z6" s="13">
        <v>11516.85</v>
      </c>
      <c r="AA6" s="11">
        <v>705</v>
      </c>
      <c r="AB6" s="12">
        <v>-0.737</v>
      </c>
      <c r="AC6" s="12">
        <v>-0.7777</v>
      </c>
      <c r="AD6" s="11">
        <v>120</v>
      </c>
      <c r="AE6" s="13">
        <v>2054.41</v>
      </c>
      <c r="AF6" s="11">
        <v>44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79</v>
      </c>
      <c r="AU6" s="13">
        <v>1712.36</v>
      </c>
      <c r="AV6" s="11">
        <v>33</v>
      </c>
      <c r="AW6" s="11"/>
      <c r="AX6" s="13"/>
      <c r="AY6" s="11"/>
      <c r="AZ6" s="12"/>
      <c r="BA6" s="12"/>
    </row>
    <row r="7">
      <c r="A7" s="10" t="s">
        <v>37</v>
      </c>
      <c r="B7" s="11">
        <v>22883</v>
      </c>
      <c r="C7" s="11">
        <f>=ROUNDDOWN(16.6494470314319,0)</f>
      </c>
      <c r="D7" s="11">
        <v>16015</v>
      </c>
      <c r="E7" s="12">
        <v>0.9726</v>
      </c>
      <c r="F7" s="11"/>
      <c r="G7" s="11">
        <f>=ROUNDDOWN({0},0)</f>
      </c>
      <c r="H7" s="11"/>
      <c r="I7" s="12"/>
      <c r="J7" s="11">
        <v>306</v>
      </c>
      <c r="K7" s="13">
        <v>13599.81</v>
      </c>
      <c r="L7" s="11">
        <v>171</v>
      </c>
      <c r="M7" s="14">
        <v>79.53</v>
      </c>
      <c r="N7" s="11">
        <v>358</v>
      </c>
      <c r="O7" s="13">
        <v>17668.36</v>
      </c>
      <c r="P7" s="11">
        <v>212</v>
      </c>
      <c r="Q7" s="14">
        <v>83.34</v>
      </c>
      <c r="R7" s="12">
        <v>-0.1453</v>
      </c>
      <c r="S7" s="12">
        <v>-0.2303</v>
      </c>
      <c r="T7" s="12">
        <v>-0.1934</v>
      </c>
      <c r="U7" s="12">
        <v>-0.0457</v>
      </c>
      <c r="V7" s="11">
        <v>43</v>
      </c>
      <c r="W7" s="13">
        <v>1825.72</v>
      </c>
      <c r="X7" s="11">
        <v>157</v>
      </c>
      <c r="Y7" s="11">
        <v>27</v>
      </c>
      <c r="Z7" s="13">
        <v>1582.35</v>
      </c>
      <c r="AA7" s="11">
        <v>191</v>
      </c>
      <c r="AB7" s="12">
        <v>0.5926</v>
      </c>
      <c r="AC7" s="12">
        <v>0.1538</v>
      </c>
      <c r="AD7" s="11">
        <v>50</v>
      </c>
      <c r="AE7" s="13">
        <v>2088.56</v>
      </c>
      <c r="AF7" s="11">
        <v>107</v>
      </c>
      <c r="AG7" s="11">
        <v>64</v>
      </c>
      <c r="AH7" s="13">
        <v>3024.23</v>
      </c>
      <c r="AI7" s="11">
        <v>82</v>
      </c>
      <c r="AJ7" s="12">
        <v>-0.2188</v>
      </c>
      <c r="AK7" s="12">
        <v>-0.3094</v>
      </c>
      <c r="AL7" s="11">
        <v>152</v>
      </c>
      <c r="AM7" s="13">
        <v>7669.29</v>
      </c>
      <c r="AN7" s="11">
        <v>136</v>
      </c>
      <c r="AO7" s="11">
        <v>176</v>
      </c>
      <c r="AP7" s="13">
        <v>9035.23</v>
      </c>
      <c r="AQ7" s="11">
        <v>146</v>
      </c>
      <c r="AR7" s="12">
        <v>-0.1364</v>
      </c>
      <c r="AS7" s="12">
        <v>-0.1512</v>
      </c>
      <c r="AT7" s="11">
        <v>61</v>
      </c>
      <c r="AU7" s="13">
        <v>2016.24</v>
      </c>
      <c r="AV7" s="11">
        <v>171</v>
      </c>
      <c r="AW7" s="11">
        <v>91</v>
      </c>
      <c r="AX7" s="13">
        <v>4026.55</v>
      </c>
      <c r="AY7" s="11">
        <v>153</v>
      </c>
      <c r="AZ7" s="12">
        <v>-0.3297</v>
      </c>
      <c r="BA7" s="12">
        <v>-0.4993</v>
      </c>
    </row>
    <row r="8">
      <c r="A8" s="10" t="s">
        <v>38</v>
      </c>
      <c r="B8" s="11">
        <v>120129</v>
      </c>
      <c r="C8" s="11">
        <f>=ROUNDDOWN(19.5806099330084,0)</f>
      </c>
      <c r="D8" s="11">
        <v>117873</v>
      </c>
      <c r="E8" s="12">
        <v>0.9556</v>
      </c>
      <c r="F8" s="11"/>
      <c r="G8" s="11">
        <f>=ROUNDDOWN({0},0)</f>
      </c>
      <c r="H8" s="11"/>
      <c r="I8" s="12"/>
      <c r="J8" s="11">
        <v>3520</v>
      </c>
      <c r="K8" s="13">
        <v>110976.28</v>
      </c>
      <c r="L8" s="11">
        <v>263</v>
      </c>
      <c r="M8" s="14">
        <v>421.96</v>
      </c>
      <c r="N8" s="11">
        <v>3755</v>
      </c>
      <c r="O8" s="13">
        <v>112042.46</v>
      </c>
      <c r="P8" s="11">
        <v>271</v>
      </c>
      <c r="Q8" s="14">
        <v>413.44</v>
      </c>
      <c r="R8" s="12">
        <v>-0.0626</v>
      </c>
      <c r="S8" s="12">
        <v>-0.0095</v>
      </c>
      <c r="T8" s="12">
        <v>-0.0295</v>
      </c>
      <c r="U8" s="12">
        <v>0.0206</v>
      </c>
      <c r="V8" s="11">
        <v>927</v>
      </c>
      <c r="W8" s="13">
        <v>32951.21</v>
      </c>
      <c r="X8" s="11">
        <v>253</v>
      </c>
      <c r="Y8" s="11">
        <v>775</v>
      </c>
      <c r="Z8" s="13">
        <v>27218.99</v>
      </c>
      <c r="AA8" s="11">
        <v>239</v>
      </c>
      <c r="AB8" s="12">
        <v>0.1961</v>
      </c>
      <c r="AC8" s="12">
        <v>0.2106</v>
      </c>
      <c r="AD8" s="11">
        <v>1183</v>
      </c>
      <c r="AE8" s="13">
        <v>38011.09</v>
      </c>
      <c r="AF8" s="11">
        <v>215</v>
      </c>
      <c r="AG8" s="11">
        <v>788</v>
      </c>
      <c r="AH8" s="13">
        <v>22206.47</v>
      </c>
      <c r="AI8" s="11">
        <v>231</v>
      </c>
      <c r="AJ8" s="12">
        <v>0.5013</v>
      </c>
      <c r="AK8" s="12">
        <v>0.7117</v>
      </c>
      <c r="AL8" s="11">
        <v>834</v>
      </c>
      <c r="AM8" s="13">
        <v>25953.92</v>
      </c>
      <c r="AN8" s="11">
        <v>195</v>
      </c>
      <c r="AO8" s="11">
        <v>1179</v>
      </c>
      <c r="AP8" s="13">
        <v>36147.33</v>
      </c>
      <c r="AQ8" s="11">
        <v>225</v>
      </c>
      <c r="AR8" s="12">
        <v>-0.2926</v>
      </c>
      <c r="AS8" s="12">
        <v>-0.282</v>
      </c>
      <c r="AT8" s="11">
        <v>576</v>
      </c>
      <c r="AU8" s="13">
        <v>14060.06</v>
      </c>
      <c r="AV8" s="11">
        <v>253</v>
      </c>
      <c r="AW8" s="11">
        <v>1013</v>
      </c>
      <c r="AX8" s="13">
        <v>26469.67</v>
      </c>
      <c r="AY8" s="11">
        <v>255</v>
      </c>
      <c r="AZ8" s="12">
        <v>-0.4314</v>
      </c>
      <c r="BA8" s="12">
        <v>-0.4688</v>
      </c>
    </row>
    <row r="9">
      <c r="A9" s="10" t="s">
        <v>39</v>
      </c>
      <c r="B9" s="11">
        <v>247449</v>
      </c>
      <c r="C9" s="11">
        <f>=ROUNDDOWN(25.8672813372221,0)</f>
      </c>
      <c r="D9" s="11">
        <v>141004</v>
      </c>
      <c r="E9" s="12">
        <v>0.9926</v>
      </c>
      <c r="F9" s="11"/>
      <c r="G9" s="11">
        <f>=ROUNDDOWN({0},0)</f>
      </c>
      <c r="H9" s="11"/>
      <c r="I9" s="12"/>
      <c r="J9" s="11">
        <v>4263</v>
      </c>
      <c r="K9" s="13">
        <v>82126.08</v>
      </c>
      <c r="L9" s="11">
        <v>322</v>
      </c>
      <c r="M9" s="14">
        <v>255.05</v>
      </c>
      <c r="N9" s="11">
        <v>5635</v>
      </c>
      <c r="O9" s="13">
        <v>105195.67</v>
      </c>
      <c r="P9" s="11">
        <v>277</v>
      </c>
      <c r="Q9" s="14">
        <v>379.77</v>
      </c>
      <c r="R9" s="12">
        <v>-0.2435</v>
      </c>
      <c r="S9" s="12">
        <v>-0.2193</v>
      </c>
      <c r="T9" s="12">
        <v>0.1625</v>
      </c>
      <c r="U9" s="12">
        <v>-0.3284</v>
      </c>
      <c r="V9" s="11">
        <v>1521</v>
      </c>
      <c r="W9" s="13">
        <v>31029.95</v>
      </c>
      <c r="X9" s="11">
        <v>226</v>
      </c>
      <c r="Y9" s="11">
        <v>1978</v>
      </c>
      <c r="Z9" s="13">
        <v>37792.64</v>
      </c>
      <c r="AA9" s="11">
        <v>219</v>
      </c>
      <c r="AB9" s="12">
        <v>-0.231</v>
      </c>
      <c r="AC9" s="12">
        <v>-0.1789</v>
      </c>
      <c r="AD9" s="11">
        <v>736</v>
      </c>
      <c r="AE9" s="13">
        <v>14298.47</v>
      </c>
      <c r="AF9" s="11">
        <v>225</v>
      </c>
      <c r="AG9" s="11">
        <v>1093</v>
      </c>
      <c r="AH9" s="13">
        <v>20625.78</v>
      </c>
      <c r="AI9" s="11">
        <v>247</v>
      </c>
      <c r="AJ9" s="12">
        <v>-0.3266</v>
      </c>
      <c r="AK9" s="12">
        <v>-0.3068</v>
      </c>
      <c r="AL9" s="11">
        <v>1121</v>
      </c>
      <c r="AM9" s="13">
        <v>22710.05</v>
      </c>
      <c r="AN9" s="11">
        <v>184</v>
      </c>
      <c r="AO9" s="11">
        <v>1299</v>
      </c>
      <c r="AP9" s="13">
        <v>25535.58</v>
      </c>
      <c r="AQ9" s="11">
        <v>241</v>
      </c>
      <c r="AR9" s="12">
        <v>-0.137</v>
      </c>
      <c r="AS9" s="12">
        <v>-0.1107</v>
      </c>
      <c r="AT9" s="11">
        <v>885</v>
      </c>
      <c r="AU9" s="13">
        <v>14087.61</v>
      </c>
      <c r="AV9" s="11">
        <v>250</v>
      </c>
      <c r="AW9" s="11">
        <v>1265</v>
      </c>
      <c r="AX9" s="13">
        <v>21241.67</v>
      </c>
      <c r="AY9" s="11">
        <v>261</v>
      </c>
      <c r="AZ9" s="12">
        <v>-0.3004</v>
      </c>
      <c r="BA9" s="12">
        <v>-0.3368</v>
      </c>
    </row>
    <row r="10">
      <c r="A10" s="10" t="s">
        <v>40</v>
      </c>
      <c r="B10" s="11">
        <v>521383</v>
      </c>
      <c r="C10" s="11">
        <f>=ROUNDDOWN(25.9724027995716,0)</f>
      </c>
      <c r="D10" s="11">
        <v>192512</v>
      </c>
      <c r="E10" s="12">
        <v>0.9606</v>
      </c>
      <c r="F10" s="11"/>
      <c r="G10" s="11">
        <f>=ROUNDDOWN({0},0)</f>
      </c>
      <c r="H10" s="11"/>
      <c r="I10" s="12"/>
      <c r="J10" s="11">
        <v>16041</v>
      </c>
      <c r="K10" s="13">
        <v>595557.28</v>
      </c>
      <c r="L10" s="11">
        <v>1151</v>
      </c>
      <c r="M10" s="14">
        <v>517.43</v>
      </c>
      <c r="N10" s="11">
        <v>13746</v>
      </c>
      <c r="O10" s="13">
        <v>484561.56</v>
      </c>
      <c r="P10" s="11">
        <v>1206</v>
      </c>
      <c r="Q10" s="14">
        <v>401.79</v>
      </c>
      <c r="R10" s="12">
        <v>0.167</v>
      </c>
      <c r="S10" s="12">
        <v>0.2291</v>
      </c>
      <c r="T10" s="12">
        <v>-0.0456</v>
      </c>
      <c r="U10" s="12">
        <v>0.2878</v>
      </c>
      <c r="V10" s="11">
        <v>5827</v>
      </c>
      <c r="W10" s="13">
        <v>210611.91</v>
      </c>
      <c r="X10" s="11">
        <v>901</v>
      </c>
      <c r="Y10" s="11">
        <v>6380</v>
      </c>
      <c r="Z10" s="13">
        <v>213689.08</v>
      </c>
      <c r="AA10" s="11">
        <v>993</v>
      </c>
      <c r="AB10" s="12">
        <v>-0.0867</v>
      </c>
      <c r="AC10" s="12">
        <v>-0.0144</v>
      </c>
      <c r="AD10" s="11">
        <v>3540</v>
      </c>
      <c r="AE10" s="13">
        <v>134687.45</v>
      </c>
      <c r="AF10" s="11">
        <v>754</v>
      </c>
      <c r="AG10" s="11">
        <v>1509</v>
      </c>
      <c r="AH10" s="13">
        <v>66110.63</v>
      </c>
      <c r="AI10" s="11">
        <v>799</v>
      </c>
      <c r="AJ10" s="12">
        <v>1.3459</v>
      </c>
      <c r="AK10" s="12">
        <v>1.0373</v>
      </c>
      <c r="AL10" s="11">
        <v>3674</v>
      </c>
      <c r="AM10" s="13">
        <v>140700.95</v>
      </c>
      <c r="AN10" s="11">
        <v>824</v>
      </c>
      <c r="AO10" s="11">
        <v>3378</v>
      </c>
      <c r="AP10" s="13">
        <v>117900.73</v>
      </c>
      <c r="AQ10" s="11">
        <v>888</v>
      </c>
      <c r="AR10" s="12">
        <v>0.0876</v>
      </c>
      <c r="AS10" s="12">
        <v>0.1934</v>
      </c>
      <c r="AT10" s="11">
        <v>3000</v>
      </c>
      <c r="AU10" s="13">
        <v>109556.97</v>
      </c>
      <c r="AV10" s="11">
        <v>943</v>
      </c>
      <c r="AW10" s="11">
        <v>2479</v>
      </c>
      <c r="AX10" s="13">
        <v>86861.12</v>
      </c>
      <c r="AY10" s="11">
        <v>993</v>
      </c>
      <c r="AZ10" s="12">
        <v>0.2102</v>
      </c>
      <c r="BA10" s="12">
        <v>0.2613</v>
      </c>
    </row>
    <row r="11">
      <c r="A11" s="10" t="s">
        <v>41</v>
      </c>
      <c r="B11" s="11">
        <v>104625</v>
      </c>
      <c r="C11" s="11">
        <f>=ROUNDDOWN(18.7449610319807,0)</f>
      </c>
      <c r="D11" s="11">
        <v>77290</v>
      </c>
      <c r="E11" s="12">
        <v>0.9741</v>
      </c>
      <c r="F11" s="11"/>
      <c r="G11" s="11">
        <f>=ROUNDDOWN({0},0)</f>
      </c>
      <c r="H11" s="11">
        <v>13105</v>
      </c>
      <c r="I11" s="12">
        <v>0.7381</v>
      </c>
      <c r="J11" s="11">
        <v>2111</v>
      </c>
      <c r="K11" s="13">
        <v>297658.71</v>
      </c>
      <c r="L11" s="11">
        <v>557</v>
      </c>
      <c r="M11" s="14">
        <v>534.4</v>
      </c>
      <c r="N11" s="11">
        <v>1176</v>
      </c>
      <c r="O11" s="13">
        <v>196738.82</v>
      </c>
      <c r="P11" s="11">
        <v>679</v>
      </c>
      <c r="Q11" s="14">
        <v>289.75</v>
      </c>
      <c r="R11" s="12">
        <v>0.7951</v>
      </c>
      <c r="S11" s="12">
        <v>0.513</v>
      </c>
      <c r="T11" s="12">
        <v>-0.1797</v>
      </c>
      <c r="U11" s="12">
        <v>0.8443</v>
      </c>
      <c r="V11" s="11">
        <v>412</v>
      </c>
      <c r="W11" s="13">
        <v>68856.21</v>
      </c>
      <c r="X11" s="11">
        <v>437</v>
      </c>
      <c r="Y11" s="11">
        <v>205</v>
      </c>
      <c r="Z11" s="13">
        <v>36840.92</v>
      </c>
      <c r="AA11" s="11">
        <v>546</v>
      </c>
      <c r="AB11" s="12">
        <v>1.0098</v>
      </c>
      <c r="AC11" s="12">
        <v>0.869</v>
      </c>
      <c r="AD11" s="11">
        <v>68</v>
      </c>
      <c r="AE11" s="13">
        <v>11845.26</v>
      </c>
      <c r="AF11" s="11">
        <v>266</v>
      </c>
      <c r="AG11" s="11">
        <v>21</v>
      </c>
      <c r="AH11" s="13">
        <v>3450.87</v>
      </c>
      <c r="AI11" s="11">
        <v>293</v>
      </c>
      <c r="AJ11" s="12">
        <v>2.2381</v>
      </c>
      <c r="AK11" s="12">
        <v>2.4325</v>
      </c>
      <c r="AL11" s="11">
        <v>1261</v>
      </c>
      <c r="AM11" s="13">
        <v>160910.53</v>
      </c>
      <c r="AN11" s="11">
        <v>368</v>
      </c>
      <c r="AO11" s="11">
        <v>693</v>
      </c>
      <c r="AP11" s="13">
        <v>106451.99</v>
      </c>
      <c r="AQ11" s="11">
        <v>524</v>
      </c>
      <c r="AR11" s="12">
        <v>0.8196</v>
      </c>
      <c r="AS11" s="12">
        <v>0.5116</v>
      </c>
      <c r="AT11" s="11">
        <v>370</v>
      </c>
      <c r="AU11" s="13">
        <v>56046.71</v>
      </c>
      <c r="AV11" s="11">
        <v>526</v>
      </c>
      <c r="AW11" s="11">
        <v>257</v>
      </c>
      <c r="AX11" s="13">
        <v>49995.04</v>
      </c>
      <c r="AY11" s="11">
        <v>640</v>
      </c>
      <c r="AZ11" s="12">
        <v>0.4397</v>
      </c>
      <c r="BA11" s="12">
        <v>0.121</v>
      </c>
    </row>
    <row r="12">
      <c r="A12" s="10" t="s">
        <v>42</v>
      </c>
      <c r="B12" s="11">
        <v>15242</v>
      </c>
      <c r="C12" s="11">
        <f>=ROUNDDOWN(29.1211310661062,0)</f>
      </c>
      <c r="D12" s="11">
        <v>3590</v>
      </c>
      <c r="E12" s="12">
        <v>0.9859</v>
      </c>
      <c r="F12" s="11"/>
      <c r="G12" s="11">
        <f>=ROUNDDOWN({0},0)</f>
      </c>
      <c r="H12" s="11"/>
      <c r="I12" s="12">
        <v>1</v>
      </c>
      <c r="J12" s="11">
        <v>132</v>
      </c>
      <c r="K12" s="13">
        <v>7166.4</v>
      </c>
      <c r="L12" s="11">
        <v>138</v>
      </c>
      <c r="M12" s="14">
        <v>51.93</v>
      </c>
      <c r="N12" s="11">
        <v>146</v>
      </c>
      <c r="O12" s="13">
        <v>9680.42</v>
      </c>
      <c r="P12" s="11">
        <v>123</v>
      </c>
      <c r="Q12" s="14">
        <v>78.7</v>
      </c>
      <c r="R12" s="12">
        <v>-0.0959</v>
      </c>
      <c r="S12" s="12">
        <v>-0.2597</v>
      </c>
      <c r="T12" s="12">
        <v>0.122</v>
      </c>
      <c r="U12" s="12">
        <v>-0.3402</v>
      </c>
      <c r="V12" s="11">
        <v>3</v>
      </c>
      <c r="W12" s="13">
        <v>154.8</v>
      </c>
      <c r="X12" s="11">
        <v>113</v>
      </c>
      <c r="Y12" s="11">
        <v>10</v>
      </c>
      <c r="Z12" s="13">
        <v>533.13</v>
      </c>
      <c r="AA12" s="11">
        <v>121</v>
      </c>
      <c r="AB12" s="12">
        <v>-0.7</v>
      </c>
      <c r="AC12" s="12">
        <v>-0.7096</v>
      </c>
      <c r="AD12" s="11">
        <v>18</v>
      </c>
      <c r="AE12" s="13">
        <v>1322.29</v>
      </c>
      <c r="AF12" s="11">
        <v>98</v>
      </c>
      <c r="AG12" s="11">
        <v>20</v>
      </c>
      <c r="AH12" s="13">
        <v>1230.37</v>
      </c>
      <c r="AI12" s="11">
        <v>105</v>
      </c>
      <c r="AJ12" s="12">
        <v>-0.1</v>
      </c>
      <c r="AK12" s="12">
        <v>0.0747</v>
      </c>
      <c r="AL12" s="11">
        <v>49</v>
      </c>
      <c r="AM12" s="13">
        <v>2947.52</v>
      </c>
      <c r="AN12" s="11">
        <v>97</v>
      </c>
      <c r="AO12" s="11">
        <v>55</v>
      </c>
      <c r="AP12" s="13">
        <v>4542.69</v>
      </c>
      <c r="AQ12" s="11">
        <v>105</v>
      </c>
      <c r="AR12" s="12">
        <v>-0.1091</v>
      </c>
      <c r="AS12" s="12">
        <v>-0.3512</v>
      </c>
      <c r="AT12" s="11">
        <v>62</v>
      </c>
      <c r="AU12" s="13">
        <v>2741.79</v>
      </c>
      <c r="AV12" s="11">
        <v>138</v>
      </c>
      <c r="AW12" s="11">
        <v>61</v>
      </c>
      <c r="AX12" s="13">
        <v>3374.23</v>
      </c>
      <c r="AY12" s="11">
        <v>123</v>
      </c>
      <c r="AZ12" s="12">
        <v>0.0164</v>
      </c>
      <c r="BA12" s="12">
        <v>-0.1874</v>
      </c>
    </row>
    <row r="13">
      <c r="A13" s="10" t="s">
        <v>43</v>
      </c>
      <c r="B13" s="11">
        <v>10999</v>
      </c>
      <c r="C13" s="11">
        <f>=ROUNDDOWN(125.273348519362,0)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14</v>
      </c>
      <c r="K13" s="13">
        <v>106.44</v>
      </c>
      <c r="L13" s="11">
        <v>22</v>
      </c>
      <c r="M13" s="14">
        <v>4.84</v>
      </c>
      <c r="N13" s="11"/>
      <c r="O13" s="13"/>
      <c r="P13" s="11">
        <v>25</v>
      </c>
      <c r="Q13" s="14"/>
      <c r="R13" s="12"/>
      <c r="S13" s="12"/>
      <c r="T13" s="12">
        <v>-0.12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14</v>
      </c>
      <c r="AU13" s="13">
        <v>106.44</v>
      </c>
      <c r="AV13" s="11">
        <v>7</v>
      </c>
      <c r="AW13" s="11"/>
      <c r="AX13" s="13"/>
      <c r="AY13" s="11"/>
      <c r="AZ13" s="12"/>
      <c r="BA13" s="12"/>
    </row>
    <row r="14">
      <c r="A14" s="10" t="s">
        <v>44</v>
      </c>
      <c r="B14" s="11">
        <v>29687</v>
      </c>
      <c r="C14" s="11">
        <f>=ROUNDDOWN(48.6831748114136,0)</f>
      </c>
      <c r="D14" s="11">
        <v>6524</v>
      </c>
      <c r="E14" s="12">
        <v>0.8393</v>
      </c>
      <c r="F14" s="11"/>
      <c r="G14" s="11">
        <f>=ROUNDDOWN({0},0)</f>
      </c>
      <c r="H14" s="11"/>
      <c r="I14" s="12"/>
      <c r="J14" s="11">
        <v>123</v>
      </c>
      <c r="K14" s="13">
        <v>3649.19</v>
      </c>
      <c r="L14" s="11">
        <v>85</v>
      </c>
      <c r="M14" s="14">
        <v>42.93</v>
      </c>
      <c r="N14" s="11">
        <v>80</v>
      </c>
      <c r="O14" s="13">
        <v>2575.01</v>
      </c>
      <c r="P14" s="11">
        <v>113</v>
      </c>
      <c r="Q14" s="14">
        <v>22.79</v>
      </c>
      <c r="R14" s="12">
        <v>0.5375</v>
      </c>
      <c r="S14" s="12">
        <v>0.4172</v>
      </c>
      <c r="T14" s="12">
        <v>-0.2478</v>
      </c>
      <c r="U14" s="12">
        <v>0.8837</v>
      </c>
      <c r="V14" s="11"/>
      <c r="W14" s="13"/>
      <c r="X14" s="11"/>
      <c r="Y14" s="11">
        <v>5</v>
      </c>
      <c r="Z14" s="13">
        <v>148.54</v>
      </c>
      <c r="AA14" s="11">
        <v>29</v>
      </c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123</v>
      </c>
      <c r="AU14" s="13">
        <v>3649.19</v>
      </c>
      <c r="AV14" s="11">
        <v>47</v>
      </c>
      <c r="AW14" s="11">
        <v>75</v>
      </c>
      <c r="AX14" s="13">
        <v>2426.47</v>
      </c>
      <c r="AY14" s="11">
        <v>52</v>
      </c>
      <c r="AZ14" s="12">
        <v>0.64</v>
      </c>
      <c r="BA14" s="12">
        <v>0.5039</v>
      </c>
    </row>
    <row r="15">
      <c r="A15" s="10" t="s">
        <v>45</v>
      </c>
      <c r="B15" s="11">
        <v>6004</v>
      </c>
      <c r="C15" s="11">
        <f>=ROUNDDOWN(58.8627450980392,0)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148.55</v>
      </c>
      <c r="L15" s="11"/>
      <c r="M15" s="14"/>
      <c r="N15" s="11">
        <v>31</v>
      </c>
      <c r="O15" s="13">
        <v>2466.68</v>
      </c>
      <c r="P15" s="11">
        <v>103</v>
      </c>
      <c r="Q15" s="14">
        <v>23.95</v>
      </c>
      <c r="R15" s="12">
        <v>-0.9032</v>
      </c>
      <c r="S15" s="12">
        <v>-0.9398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>
        <v>2</v>
      </c>
      <c r="AE15" s="13">
        <v>96.24</v>
      </c>
      <c r="AF15" s="11"/>
      <c r="AG15" s="11">
        <v>25</v>
      </c>
      <c r="AH15" s="13">
        <v>1926.25</v>
      </c>
      <c r="AI15" s="11">
        <v>78</v>
      </c>
      <c r="AJ15" s="12">
        <v>-0.92</v>
      </c>
      <c r="AK15" s="12">
        <v>-0.95</v>
      </c>
      <c r="AL15" s="11"/>
      <c r="AM15" s="13"/>
      <c r="AN15" s="11"/>
      <c r="AO15" s="11"/>
      <c r="AP15" s="13"/>
      <c r="AQ15" s="11"/>
      <c r="AR15" s="12"/>
      <c r="AS15" s="12"/>
      <c r="AT15" s="11">
        <v>1</v>
      </c>
      <c r="AU15" s="13">
        <v>52.31</v>
      </c>
      <c r="AV15" s="11"/>
      <c r="AW15" s="11">
        <v>6</v>
      </c>
      <c r="AX15" s="13">
        <v>540.43</v>
      </c>
      <c r="AY15" s="11">
        <v>103</v>
      </c>
      <c r="AZ15" s="12">
        <v>-0.8333</v>
      </c>
      <c r="BA15" s="12">
        <v>-0.9032</v>
      </c>
    </row>
    <row r="16">
      <c r="A16" s="10" t="s">
        <v>46</v>
      </c>
      <c r="B16" s="11">
        <v>456805</v>
      </c>
      <c r="C16" s="11">
        <f>=ROUNDDOWN(25.2805848561657,0)</f>
      </c>
      <c r="D16" s="11">
        <v>130120</v>
      </c>
      <c r="E16" s="12">
        <v>0.8986</v>
      </c>
      <c r="F16" s="11"/>
      <c r="G16" s="11">
        <f>=ROUNDDOWN({0},0)</f>
      </c>
      <c r="H16" s="11"/>
      <c r="I16" s="12"/>
      <c r="J16" s="11">
        <v>10130</v>
      </c>
      <c r="K16" s="13">
        <v>269884.39</v>
      </c>
      <c r="L16" s="11">
        <v>1080</v>
      </c>
      <c r="M16" s="14">
        <v>249.89</v>
      </c>
      <c r="N16" s="11">
        <v>8075</v>
      </c>
      <c r="O16" s="13">
        <v>196029.13</v>
      </c>
      <c r="P16" s="11">
        <v>1099</v>
      </c>
      <c r="Q16" s="14">
        <v>178.37</v>
      </c>
      <c r="R16" s="12">
        <v>0.2545</v>
      </c>
      <c r="S16" s="12">
        <v>0.3768</v>
      </c>
      <c r="T16" s="12">
        <v>-0.0173</v>
      </c>
      <c r="U16" s="12">
        <v>0.401</v>
      </c>
      <c r="V16" s="11">
        <v>2769</v>
      </c>
      <c r="W16" s="13">
        <v>76137.45</v>
      </c>
      <c r="X16" s="11">
        <v>1059</v>
      </c>
      <c r="Y16" s="11">
        <v>2698</v>
      </c>
      <c r="Z16" s="13">
        <v>67093.09</v>
      </c>
      <c r="AA16" s="11">
        <v>1037</v>
      </c>
      <c r="AB16" s="12">
        <v>0.0263</v>
      </c>
      <c r="AC16" s="12">
        <v>0.1348</v>
      </c>
      <c r="AD16" s="11">
        <v>4383</v>
      </c>
      <c r="AE16" s="13">
        <v>127832.65</v>
      </c>
      <c r="AF16" s="11">
        <v>990</v>
      </c>
      <c r="AG16" s="11">
        <v>1873</v>
      </c>
      <c r="AH16" s="13">
        <v>49776.97</v>
      </c>
      <c r="AI16" s="11">
        <v>1023</v>
      </c>
      <c r="AJ16" s="12">
        <v>1.3401</v>
      </c>
      <c r="AK16" s="12">
        <v>1.5681</v>
      </c>
      <c r="AL16" s="11">
        <v>2137</v>
      </c>
      <c r="AM16" s="13">
        <v>45856.56</v>
      </c>
      <c r="AN16" s="11">
        <v>880</v>
      </c>
      <c r="AO16" s="11">
        <v>2052</v>
      </c>
      <c r="AP16" s="13">
        <v>44375.79</v>
      </c>
      <c r="AQ16" s="11">
        <v>865</v>
      </c>
      <c r="AR16" s="12">
        <v>0.0414</v>
      </c>
      <c r="AS16" s="12">
        <v>0.0334</v>
      </c>
      <c r="AT16" s="11">
        <v>841</v>
      </c>
      <c r="AU16" s="13">
        <v>20057.73</v>
      </c>
      <c r="AV16" s="11">
        <v>1080</v>
      </c>
      <c r="AW16" s="11">
        <v>1452</v>
      </c>
      <c r="AX16" s="13">
        <v>34783.28</v>
      </c>
      <c r="AY16" s="11">
        <v>1069</v>
      </c>
      <c r="AZ16" s="12">
        <v>-0.4208</v>
      </c>
      <c r="BA16" s="12">
        <v>-0.4234</v>
      </c>
    </row>
    <row r="17">
      <c r="A17" s="10" t="s">
        <v>47</v>
      </c>
      <c r="B17" s="11">
        <v>160204</v>
      </c>
      <c r="C17" s="11">
        <f>=ROUNDDOWN(34.1717503519474,0)</f>
      </c>
      <c r="D17" s="11">
        <v>63489</v>
      </c>
      <c r="E17" s="12">
        <v>0.9984</v>
      </c>
      <c r="F17" s="11"/>
      <c r="G17" s="11">
        <f>=ROUNDDOWN({0},0)</f>
      </c>
      <c r="H17" s="11"/>
      <c r="I17" s="12"/>
      <c r="J17" s="11">
        <v>2578</v>
      </c>
      <c r="K17" s="13">
        <v>83978.85</v>
      </c>
      <c r="L17" s="11">
        <v>161</v>
      </c>
      <c r="M17" s="14">
        <v>521.61</v>
      </c>
      <c r="N17" s="11">
        <v>3605</v>
      </c>
      <c r="O17" s="13">
        <v>114183.9</v>
      </c>
      <c r="P17" s="11">
        <v>122</v>
      </c>
      <c r="Q17" s="14">
        <v>935.93</v>
      </c>
      <c r="R17" s="12">
        <v>-0.2849</v>
      </c>
      <c r="S17" s="12">
        <v>-0.2645</v>
      </c>
      <c r="T17" s="12">
        <v>0.3197</v>
      </c>
      <c r="U17" s="12">
        <v>-0.4427</v>
      </c>
      <c r="V17" s="11">
        <v>898</v>
      </c>
      <c r="W17" s="13">
        <v>32426.52</v>
      </c>
      <c r="X17" s="11">
        <v>160</v>
      </c>
      <c r="Y17" s="11">
        <v>1256</v>
      </c>
      <c r="Z17" s="13">
        <v>44629.71</v>
      </c>
      <c r="AA17" s="11">
        <v>122</v>
      </c>
      <c r="AB17" s="12">
        <v>-0.285</v>
      </c>
      <c r="AC17" s="12">
        <v>-0.2734</v>
      </c>
      <c r="AD17" s="11">
        <v>792</v>
      </c>
      <c r="AE17" s="13">
        <v>23292.71</v>
      </c>
      <c r="AF17" s="11">
        <v>160</v>
      </c>
      <c r="AG17" s="11">
        <v>1017</v>
      </c>
      <c r="AH17" s="13">
        <v>28579.01</v>
      </c>
      <c r="AI17" s="11">
        <v>118</v>
      </c>
      <c r="AJ17" s="12">
        <v>-0.2212</v>
      </c>
      <c r="AK17" s="12">
        <v>-0.185</v>
      </c>
      <c r="AL17" s="11">
        <v>702</v>
      </c>
      <c r="AM17" s="13">
        <v>22907.68</v>
      </c>
      <c r="AN17" s="11">
        <v>83</v>
      </c>
      <c r="AO17" s="11">
        <v>635</v>
      </c>
      <c r="AP17" s="13">
        <v>21120.39</v>
      </c>
      <c r="AQ17" s="11">
        <v>110</v>
      </c>
      <c r="AR17" s="12">
        <v>0.1055</v>
      </c>
      <c r="AS17" s="12">
        <v>0.0846</v>
      </c>
      <c r="AT17" s="11">
        <v>186</v>
      </c>
      <c r="AU17" s="13">
        <v>5351.94</v>
      </c>
      <c r="AV17" s="11">
        <v>160</v>
      </c>
      <c r="AW17" s="11">
        <v>697</v>
      </c>
      <c r="AX17" s="13">
        <v>19854.79</v>
      </c>
      <c r="AY17" s="11">
        <v>110</v>
      </c>
      <c r="AZ17" s="12">
        <v>-0.7331</v>
      </c>
      <c r="BA17" s="12">
        <v>-0.7304</v>
      </c>
    </row>
    <row r="18">
      <c r="A18" s="10" t="s">
        <v>48</v>
      </c>
      <c r="B18" s="11">
        <v>302795</v>
      </c>
      <c r="C18" s="11">
        <f>=ROUNDDOWN(26.5521142075449,0)</f>
      </c>
      <c r="D18" s="11">
        <v>174270</v>
      </c>
      <c r="E18" s="12">
        <v>0.9969</v>
      </c>
      <c r="F18" s="11"/>
      <c r="G18" s="11">
        <f>=ROUNDDOWN({0},0)</f>
      </c>
      <c r="H18" s="11"/>
      <c r="I18" s="12"/>
      <c r="J18" s="11">
        <v>2941</v>
      </c>
      <c r="K18" s="13">
        <v>55835.2</v>
      </c>
      <c r="L18" s="11">
        <v>549</v>
      </c>
      <c r="M18" s="14">
        <v>101.7</v>
      </c>
      <c r="N18" s="11">
        <v>5564</v>
      </c>
      <c r="O18" s="13">
        <v>106213.77</v>
      </c>
      <c r="P18" s="11">
        <v>689</v>
      </c>
      <c r="Q18" s="14">
        <v>154.16</v>
      </c>
      <c r="R18" s="12">
        <v>-0.4714</v>
      </c>
      <c r="S18" s="12">
        <v>-0.4743</v>
      </c>
      <c r="T18" s="12">
        <v>-0.2032</v>
      </c>
      <c r="U18" s="12">
        <v>-0.3403</v>
      </c>
      <c r="V18" s="11">
        <v>46</v>
      </c>
      <c r="W18" s="13">
        <v>1144.48</v>
      </c>
      <c r="X18" s="11">
        <v>21</v>
      </c>
      <c r="Y18" s="11">
        <v>379</v>
      </c>
      <c r="Z18" s="13">
        <v>9888.32</v>
      </c>
      <c r="AA18" s="11">
        <v>155</v>
      </c>
      <c r="AB18" s="12">
        <v>-0.8786</v>
      </c>
      <c r="AC18" s="12">
        <v>-0.8843</v>
      </c>
      <c r="AD18" s="11">
        <v>1457</v>
      </c>
      <c r="AE18" s="13">
        <v>27888.17</v>
      </c>
      <c r="AF18" s="11">
        <v>522</v>
      </c>
      <c r="AG18" s="11">
        <v>1942</v>
      </c>
      <c r="AH18" s="13">
        <v>35561.71</v>
      </c>
      <c r="AI18" s="11">
        <v>685</v>
      </c>
      <c r="AJ18" s="12">
        <v>-0.2497</v>
      </c>
      <c r="AK18" s="12">
        <v>-0.2158</v>
      </c>
      <c r="AL18" s="11">
        <v>1096</v>
      </c>
      <c r="AM18" s="13">
        <v>21253.21</v>
      </c>
      <c r="AN18" s="11">
        <v>245</v>
      </c>
      <c r="AO18" s="11">
        <v>1856</v>
      </c>
      <c r="AP18" s="13">
        <v>38327.05</v>
      </c>
      <c r="AQ18" s="11">
        <v>496</v>
      </c>
      <c r="AR18" s="12">
        <v>-0.4095</v>
      </c>
      <c r="AS18" s="12">
        <v>-0.4455</v>
      </c>
      <c r="AT18" s="11">
        <v>342</v>
      </c>
      <c r="AU18" s="13">
        <v>5549.34</v>
      </c>
      <c r="AV18" s="11">
        <v>537</v>
      </c>
      <c r="AW18" s="11">
        <v>1387</v>
      </c>
      <c r="AX18" s="13">
        <v>22436.69</v>
      </c>
      <c r="AY18" s="11">
        <v>638</v>
      </c>
      <c r="AZ18" s="12">
        <v>-0.7534</v>
      </c>
      <c r="BA18" s="12">
        <v>-0.7527</v>
      </c>
    </row>
    <row r="19">
      <c r="A19" s="10" t="s">
        <v>49</v>
      </c>
      <c r="B19" s="11">
        <v>180200</v>
      </c>
      <c r="C19" s="11">
        <f>=ROUNDDOWN(38.6065644014054,0)</f>
      </c>
      <c r="D19" s="11">
        <v>40658</v>
      </c>
      <c r="E19" s="12">
        <v>0.9712</v>
      </c>
      <c r="F19" s="11"/>
      <c r="G19" s="11">
        <f>=ROUNDDOWN({0},0)</f>
      </c>
      <c r="H19" s="11"/>
      <c r="I19" s="12"/>
      <c r="J19" s="11">
        <v>2658</v>
      </c>
      <c r="K19" s="13">
        <v>106570.06</v>
      </c>
      <c r="L19" s="11">
        <v>526</v>
      </c>
      <c r="M19" s="14">
        <v>202.6</v>
      </c>
      <c r="N19" s="11">
        <v>2933</v>
      </c>
      <c r="O19" s="13">
        <v>126865.49</v>
      </c>
      <c r="P19" s="11">
        <v>561</v>
      </c>
      <c r="Q19" s="14">
        <v>226.14</v>
      </c>
      <c r="R19" s="12">
        <v>-0.0938</v>
      </c>
      <c r="S19" s="12">
        <v>-0.16</v>
      </c>
      <c r="T19" s="12">
        <v>-0.0624</v>
      </c>
      <c r="U19" s="12">
        <v>-0.1041</v>
      </c>
      <c r="V19" s="11">
        <v>634</v>
      </c>
      <c r="W19" s="13">
        <v>25943.53</v>
      </c>
      <c r="X19" s="11">
        <v>470</v>
      </c>
      <c r="Y19" s="11">
        <v>741</v>
      </c>
      <c r="Z19" s="13">
        <v>29661.52</v>
      </c>
      <c r="AA19" s="11">
        <v>466</v>
      </c>
      <c r="AB19" s="12">
        <v>-0.1444</v>
      </c>
      <c r="AC19" s="12">
        <v>-0.1253</v>
      </c>
      <c r="AD19" s="11">
        <v>450</v>
      </c>
      <c r="AE19" s="13">
        <v>17762.87</v>
      </c>
      <c r="AF19" s="11">
        <v>466</v>
      </c>
      <c r="AG19" s="11">
        <v>462</v>
      </c>
      <c r="AH19" s="13">
        <v>17630.42</v>
      </c>
      <c r="AI19" s="11">
        <v>528</v>
      </c>
      <c r="AJ19" s="12">
        <v>-0.026</v>
      </c>
      <c r="AK19" s="12">
        <v>0.0075</v>
      </c>
      <c r="AL19" s="11">
        <v>1261</v>
      </c>
      <c r="AM19" s="13">
        <v>51209.01</v>
      </c>
      <c r="AN19" s="11">
        <v>413</v>
      </c>
      <c r="AO19" s="11">
        <v>1415</v>
      </c>
      <c r="AP19" s="13">
        <v>66393.71</v>
      </c>
      <c r="AQ19" s="11">
        <v>506</v>
      </c>
      <c r="AR19" s="12">
        <v>-0.1088</v>
      </c>
      <c r="AS19" s="12">
        <v>-0.2287</v>
      </c>
      <c r="AT19" s="11">
        <v>313</v>
      </c>
      <c r="AU19" s="13">
        <v>11654.65</v>
      </c>
      <c r="AV19" s="11">
        <v>502</v>
      </c>
      <c r="AW19" s="11">
        <v>315</v>
      </c>
      <c r="AX19" s="13">
        <v>13179.84</v>
      </c>
      <c r="AY19" s="11">
        <v>535</v>
      </c>
      <c r="AZ19" s="12">
        <v>-0.0063</v>
      </c>
      <c r="BA19" s="12">
        <v>-0.1157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60381</v>
      </c>
      <c r="K20" s="17">
        <v>2365905.35</v>
      </c>
      <c r="L20" s="15">
        <v>7098</v>
      </c>
      <c r="M20" s="18">
        <v>333.32</v>
      </c>
      <c r="N20" s="15">
        <v>60052</v>
      </c>
      <c r="O20" s="17">
        <v>2300829.3</v>
      </c>
      <c r="P20" s="15">
        <v>8029</v>
      </c>
      <c r="Q20" s="18">
        <v>286.56</v>
      </c>
      <c r="R20" s="16">
        <v>0.0055</v>
      </c>
      <c r="S20" s="16">
        <v>0.0283</v>
      </c>
      <c r="T20" s="16">
        <v>-0.116</v>
      </c>
      <c r="U20" s="16">
        <v>0.1632</v>
      </c>
      <c r="V20" s="15">
        <v>17499</v>
      </c>
      <c r="W20" s="17">
        <v>711916.29</v>
      </c>
      <c r="X20" s="15">
        <v>5627</v>
      </c>
      <c r="Y20" s="15">
        <v>20977</v>
      </c>
      <c r="Z20" s="17">
        <v>815726.14</v>
      </c>
      <c r="AA20" s="15">
        <v>6500</v>
      </c>
      <c r="AB20" s="16">
        <v>-0.1658</v>
      </c>
      <c r="AC20" s="16">
        <v>-0.1273</v>
      </c>
      <c r="AD20" s="15">
        <v>18426</v>
      </c>
      <c r="AE20" s="17">
        <v>681531.42</v>
      </c>
      <c r="AF20" s="15">
        <v>5575</v>
      </c>
      <c r="AG20" s="15">
        <v>11784</v>
      </c>
      <c r="AH20" s="17">
        <v>408260.38</v>
      </c>
      <c r="AI20" s="15">
        <v>5903</v>
      </c>
      <c r="AJ20" s="16">
        <v>0.5636</v>
      </c>
      <c r="AK20" s="16">
        <v>0.6694</v>
      </c>
      <c r="AL20" s="15">
        <v>14681</v>
      </c>
      <c r="AM20" s="17">
        <v>611316.85</v>
      </c>
      <c r="AN20" s="15">
        <v>4581</v>
      </c>
      <c r="AO20" s="15">
        <v>15523</v>
      </c>
      <c r="AP20" s="17">
        <v>649230.29</v>
      </c>
      <c r="AQ20" s="15">
        <v>5584</v>
      </c>
      <c r="AR20" s="16">
        <v>-0.0542</v>
      </c>
      <c r="AS20" s="16">
        <v>-0.0584</v>
      </c>
      <c r="AT20" s="15">
        <v>9775</v>
      </c>
      <c r="AU20" s="17">
        <v>361140.79</v>
      </c>
      <c r="AV20" s="15">
        <v>6469</v>
      </c>
      <c r="AW20" s="15">
        <v>11768</v>
      </c>
      <c r="AX20" s="17">
        <v>427612.49</v>
      </c>
      <c r="AY20" s="15">
        <v>6645</v>
      </c>
      <c r="AZ20" s="16">
        <v>-0.1694</v>
      </c>
      <c r="BA20" s="16">
        <v>-0.1554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