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E:\PM-3\Ross\Sheet set and Pillow case\2024\20241208 ROSS T200 MAY Solid IN\PO and Commitment\"/>
    </mc:Choice>
  </mc:AlternateContent>
  <xr:revisionPtr revIDLastSave="0" documentId="13_ncr:1_{F13A17ED-3DEB-4A82-880E-AE0A78C23FC4}"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Projection" sheetId="96" r:id="rId2"/>
    <sheet name="IND Final 3-5-24" sheetId="95" r:id="rId3"/>
    <sheet name="PAK 02-27" sheetId="93" r:id="rId4"/>
    <sheet name="IND 02-29" sheetId="94" r:id="rId5"/>
    <sheet name="PAK 02-02" sheetId="89" r:id="rId6"/>
    <sheet name="PAK 04-24" sheetId="92" r:id="rId7"/>
    <sheet name="PAK 03-17" sheetId="91" r:id="rId8"/>
    <sheet name="IND 02-02" sheetId="9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CC" localSheetId="1">#REF!</definedName>
    <definedName name="ACC">#REF!</definedName>
    <definedName name="Acol" localSheetId="1">#REF!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48" l="1"/>
  <c r="S13" i="48"/>
  <c r="S15" i="48"/>
  <c r="S16" i="48"/>
  <c r="S18" i="48"/>
  <c r="S19" i="48"/>
  <c r="S21" i="48"/>
  <c r="S22" i="48"/>
  <c r="S24" i="48"/>
  <c r="S25" i="48"/>
  <c r="Q26" i="48" l="1"/>
  <c r="D3" i="48" l="1"/>
  <c r="J13" i="48" l="1"/>
  <c r="J12" i="48"/>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25" i="48" l="1"/>
  <c r="R24" i="48"/>
  <c r="A24" i="48"/>
  <c r="R22" i="48"/>
  <c r="R21" i="48"/>
  <c r="A21" i="48"/>
  <c r="G15" i="91" l="1"/>
  <c r="G14" i="91"/>
  <c r="L11" i="92"/>
  <c r="M11" i="92" s="1"/>
  <c r="O11" i="92" s="1"/>
  <c r="L10" i="92"/>
  <c r="M10" i="92" s="1"/>
  <c r="O10" i="92" s="1"/>
  <c r="L9" i="92"/>
  <c r="M9" i="92" s="1"/>
  <c r="O9" i="92" s="1"/>
  <c r="L8" i="92"/>
  <c r="M8" i="92" s="1"/>
  <c r="O8" i="92" s="1"/>
  <c r="L7" i="92"/>
  <c r="M7" i="92" s="1"/>
  <c r="O7" i="92" s="1"/>
  <c r="R19" i="48" l="1"/>
  <c r="R18" i="48"/>
  <c r="R16" i="48"/>
  <c r="R15" i="48"/>
  <c r="R13" i="48"/>
  <c r="R12" i="48"/>
  <c r="A18" i="48"/>
  <c r="A15" i="48"/>
  <c r="J16" i="48"/>
  <c r="J15"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R26" i="48" l="1"/>
  <c r="D5" i="48" s="1"/>
  <c r="J19" i="48"/>
  <c r="J18" i="48"/>
  <c r="J21"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J22" i="48" l="1"/>
  <c r="J24" i="48"/>
  <c r="J25" i="48" l="1"/>
  <c r="S26" i="48" l="1"/>
  <c r="T26" i="4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<sst xmlns="http://schemas.openxmlformats.org/spreadsheetml/2006/main" count="1208" uniqueCount="487">
  <si>
    <t xml:space="preserve">                                                                              JLA HOME Commitment Sheet</t>
  </si>
  <si>
    <t>Customer</t>
  </si>
  <si>
    <t>ROSS</t>
  </si>
  <si>
    <t>Division</t>
  </si>
  <si>
    <t>SHET</t>
  </si>
  <si>
    <t>Order Type</t>
  </si>
  <si>
    <t>Non-Replenishment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</si>
  <si>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</si>
  <si>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</si>
  <si>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</si>
  <si>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</si>
  <si>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</si>
  <si>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</si>
  <si>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</si>
  <si>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</si>
  <si>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</si>
  <si>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</si>
  <si>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</si>
  <si>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</si>
  <si>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</si>
  <si>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</si>
  <si>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</si>
  <si>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</si>
  <si>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</si>
  <si>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</si>
  <si>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</si>
  <si>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</si>
  <si>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</si>
  <si>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</si>
  <si>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</si>
  <si>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</si>
  <si>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</si>
  <si>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</si>
  <si>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</si>
  <si>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</si>
  <si>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</si>
  <si>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</si>
  <si>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</si>
  <si>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</si>
  <si>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</si>
  <si>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</si>
  <si>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</si>
  <si>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</si>
  <si>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</si>
  <si>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</si>
  <si>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</si>
  <si>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</si>
  <si>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</si>
  <si>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</si>
  <si>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</si>
  <si>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</si>
  <si>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</si>
  <si>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</si>
  <si>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</si>
  <si>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</si>
  <si>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</si>
  <si>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</si>
  <si>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</si>
  <si>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</si>
  <si>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</si>
  <si>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</si>
  <si>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</si>
  <si>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</si>
  <si>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</si>
  <si>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</si>
  <si>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</si>
  <si>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</si>
  <si>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</si>
  <si>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</si>
  <si>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</si>
  <si>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</si>
  <si>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</si>
  <si>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</si>
  <si>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</si>
  <si>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</si>
  <si>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</si>
  <si>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</si>
  <si>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</si>
  <si>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</si>
  <si>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</si>
  <si>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Port</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</si>
  <si>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</si>
  <si>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</si>
  <si>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</si>
  <si>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</si>
  <si>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</si>
  <si>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</si>
  <si>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</si>
  <si>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</si>
  <si>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</si>
  <si>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</si>
  <si>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</si>
  <si>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</si>
  <si>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</si>
  <si>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</si>
  <si>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</si>
  <si>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</si>
  <si>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</si>
  <si>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</si>
  <si>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</si>
  <si>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</si>
  <si>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</si>
  <si>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</si>
  <si>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</si>
  <si>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</si>
  <si>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</si>
  <si>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</si>
  <si>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</si>
  <si>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</si>
  <si>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</si>
  <si>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</si>
  <si>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</si>
  <si>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</si>
  <si>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</si>
  <si>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</si>
  <si>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</si>
  <si>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</si>
  <si>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</si>
  <si>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</si>
  <si>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</si>
  <si>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</si>
  <si>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</si>
  <si>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</si>
  <si>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</si>
  <si>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</si>
  <si>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</si>
  <si>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</si>
  <si>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</si>
  <si>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</si>
  <si>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</si>
  <si>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</si>
  <si>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</si>
  <si>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</si>
  <si>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</si>
  <si>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</si>
  <si>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</si>
  <si>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</si>
  <si>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</si>
  <si>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Small: &lt; $150K</t>
  </si>
  <si>
    <t>Ship To Location</t>
  </si>
  <si>
    <t>Pick Up At Port</t>
  </si>
  <si>
    <t>Responsible Party</t>
  </si>
  <si>
    <t>PM</t>
  </si>
  <si>
    <t>Medium: $150K - $300K</t>
  </si>
  <si>
    <t>Big: $100K - $200K</t>
  </si>
  <si>
    <t>Big: $200K - $500K</t>
  </si>
  <si>
    <t>Rollout/Replenishment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</si>
  <si>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</si>
  <si>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</si>
  <si>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</si>
  <si>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</si>
  <si>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</si>
  <si>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</si>
  <si>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</si>
  <si>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</si>
  <si>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</si>
  <si>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</si>
  <si>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</si>
  <si>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</si>
  <si>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</si>
  <si>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</si>
  <si>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</si>
  <si>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</si>
  <si>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</si>
  <si>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</si>
  <si>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</si>
  <si>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</si>
  <si>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</si>
  <si>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</si>
  <si>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</si>
  <si>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</si>
  <si>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</si>
  <si>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</si>
  <si>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</si>
  <si>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</si>
  <si>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</si>
  <si>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</si>
  <si>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</si>
  <si>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</si>
  <si>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</si>
  <si>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</si>
  <si>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</si>
  <si>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</si>
  <si>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</si>
  <si>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</si>
  <si>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</si>
  <si>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</si>
  <si>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</si>
  <si>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</si>
  <si>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Est. Total Sales</t>
  </si>
  <si>
    <t>Country of Origin</t>
  </si>
  <si>
    <t>Factory Control</t>
  </si>
  <si>
    <t>No</t>
  </si>
  <si>
    <t>Medium: $50K - $100K</t>
  </si>
  <si>
    <t>Medium: $100K - $200K</t>
  </si>
  <si>
    <t>Direct Import</t>
  </si>
  <si>
    <t>Domestic: Warehouse</t>
  </si>
  <si>
    <t>Domestic: Drop-Ship</t>
  </si>
  <si>
    <t>Yes</t>
  </si>
  <si>
    <t>Planner</t>
  </si>
  <si>
    <t>AVN</t>
  </si>
  <si>
    <t>SWV</t>
  </si>
  <si>
    <t>Customer Exclusive</t>
  </si>
  <si>
    <t>Program Commit Date</t>
  </si>
  <si>
    <t>Overseas Production Team</t>
  </si>
  <si>
    <t>Vendor Name</t>
  </si>
  <si>
    <t>Prem</t>
  </si>
  <si>
    <t>Small: &lt; $50K</t>
  </si>
  <si>
    <t>Small: &lt; $100K</t>
  </si>
  <si>
    <t>Consolidator</t>
  </si>
  <si>
    <t>Customer DC</t>
  </si>
  <si>
    <t>SV2</t>
  </si>
  <si>
    <t>SV3</t>
  </si>
  <si>
    <t>WOD</t>
  </si>
  <si>
    <t>WOD/SV2</t>
  </si>
  <si>
    <t>WOD/SV3</t>
  </si>
  <si>
    <t>Sample #</t>
  </si>
  <si>
    <t>Item Description</t>
  </si>
  <si>
    <t xml:space="preserve">Fabrication </t>
  </si>
  <si>
    <t>Size / Spec.</t>
  </si>
  <si>
    <t>VIN #</t>
  </si>
  <si>
    <t>Pattern/Color</t>
    <phoneticPr fontId="69" type="noConversion"/>
  </si>
  <si>
    <t>Item</t>
    <phoneticPr fontId="69" type="noConversion"/>
  </si>
  <si>
    <t>UPC</t>
    <phoneticPr fontId="69" type="noConversion"/>
  </si>
  <si>
    <t>F.O.B Cost $</t>
  </si>
  <si>
    <t xml:space="preserve">Freight </t>
  </si>
  <si>
    <t>JLA POE Price</t>
  </si>
  <si>
    <t>Units</t>
  </si>
  <si>
    <t>Total Sales</t>
  </si>
  <si>
    <t>Total Costs</t>
  </si>
  <si>
    <t xml:space="preserve">Carton size </t>
  </si>
  <si>
    <t>Total Units per Carton</t>
  </si>
  <si>
    <t>Carton gross weight kgs</t>
    <phoneticPr fontId="69" type="noConversion"/>
  </si>
  <si>
    <t>Freight cost per item $</t>
  </si>
  <si>
    <t>L (cm)</t>
  </si>
  <si>
    <t>W (cm)</t>
  </si>
  <si>
    <t xml:space="preserve"> H (cm)</t>
  </si>
  <si>
    <t xml:space="preserve">4 piece set -- 200TC 100% Cotton Solid Sheet Set </t>
  </si>
  <si>
    <t>IND</t>
  </si>
  <si>
    <t>100% Cotton Solid Sheet Set, 4" single needle hem, VZB packaging</t>
    <phoneticPr fontId="69" type="noConversion"/>
  </si>
  <si>
    <t>100% Cotton</t>
    <phoneticPr fontId="69" type="noConversion"/>
  </si>
  <si>
    <t>Twin: 66x96"/39x75+12"/20x30" (1)</t>
  </si>
  <si>
    <t>BRIGHT WHITE
11-0601 TCX</t>
  </si>
  <si>
    <t>Full: 81x96"/54x75+14"/20x30" (2)</t>
  </si>
  <si>
    <t>100% Cotton Solid Sheet Set, 4" single needle hem, VZB packaging</t>
  </si>
  <si>
    <t>100% Cotton</t>
  </si>
  <si>
    <t>Hi Patrick,</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</si>
  <si>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</si>
  <si>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JLA HOME Price Quote Sheet</t>
  </si>
  <si>
    <t>Customer Name</t>
  </si>
  <si>
    <t>JLA HOME</t>
  </si>
  <si>
    <t>Program Name (Keyword)</t>
  </si>
  <si>
    <t>Ross</t>
  </si>
  <si>
    <t>Revised on 5th march 2024</t>
  </si>
  <si>
    <t>China Production Team</t>
  </si>
  <si>
    <t>Sheets and Basic Bedding</t>
  </si>
  <si>
    <t>Vendor</t>
  </si>
  <si>
    <t>Target cost</t>
  </si>
  <si>
    <t xml:space="preserve">Program Commit Date </t>
  </si>
  <si>
    <t>Program Update Date</t>
  </si>
  <si>
    <t>Const</t>
  </si>
  <si>
    <t>40x40/132x68</t>
  </si>
  <si>
    <t xml:space="preserve">200tc -100% Cotton </t>
  </si>
  <si>
    <t>Comp</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</si>
  <si>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</si>
  <si>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</si>
  <si>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</si>
  <si>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</si>
  <si>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</si>
  <si>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TwinXL: 66x96", 20x30"(1), 39x80"+12" </t>
  </si>
  <si>
    <t xml:space="preserve"> $  7.20 </t>
  </si>
  <si>
    <t xml:space="preserve"> Full: 81x96", 20x30"(2), 54x75"+14" </t>
  </si>
  <si>
    <t xml:space="preserve"> 4 pc set </t>
  </si>
  <si>
    <t xml:space="preserve"> $  9.10 </t>
  </si>
  <si>
    <t xml:space="preserve"> Queen: 90x102",20x30"(2),60x80"+14" </t>
  </si>
  <si>
    <t xml:space="preserve"> $10.10 </t>
  </si>
  <si>
    <t xml:space="preserve"> King: 108x102",20x40"(2),78x80"+14" </t>
  </si>
  <si>
    <t xml:space="preserve"> $12.30 </t>
  </si>
  <si>
    <t xml:space="preserve"> Cal king: 108x102", 20x40"(2), 72x84"+14" </t>
  </si>
  <si>
    <t>Note:</t>
  </si>
  <si>
    <t>1) 1000 sets MOQ per prints</t>
  </si>
  <si>
    <t>2) The above cost is for 4-5 prints design</t>
  </si>
  <si>
    <t>3) Normal VZ bag packing with front and back insert.</t>
  </si>
  <si>
    <t>4) Prices are valid till 8th march only</t>
  </si>
  <si>
    <t>5) Revised prices are based on quantities of minimum order of 4 containers</t>
  </si>
  <si>
    <t>The lead time for the order would be 90-100 days after receipt of PO.</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</si>
  <si>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</si>
  <si>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</si>
  <si>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</si>
  <si>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</si>
  <si>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</si>
  <si>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</si>
  <si>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</si>
  <si>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</si>
  <si>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</si>
  <si>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</si>
  <si>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</si>
  <si>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</si>
  <si>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</si>
  <si>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</si>
  <si>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</si>
  <si>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</si>
  <si>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</si>
  <si>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</si>
  <si>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r>
      <t>Subject:</t>
    </r>
    <r>
      <rPr>
        <sz val="11"/>
        <rFont val="Calibri"/>
        <family val="2"/>
      </rPr>
      <t xml:space="preserve"> RE: ROSS 200TC Print</t>
    </r>
  </si>
  <si>
    <t>Hi Jatin,</t>
  </si>
  <si>
    <t>Per our conversation on Skype last Friday, is Prem going to lower some points from his 02-29 costs?</t>
  </si>
  <si>
    <t>Best regards,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</si>
  <si>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</si>
  <si>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</si>
  <si>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</si>
  <si>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</si>
  <si>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</si>
  <si>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</si>
  <si>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</si>
  <si>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</si>
  <si>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</si>
  <si>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</si>
  <si>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</si>
  <si>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</si>
  <si>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</si>
  <si>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</si>
  <si>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</si>
  <si>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</si>
  <si>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</si>
  <si>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</si>
  <si>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</si>
  <si>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</si>
  <si>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</si>
  <si>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To: jatin.rekhi@jla-india.com</t>
  </si>
  <si>
    <r>
      <t>Cc:</t>
    </r>
    <r>
      <rPr>
        <sz val="11"/>
        <rFont val="Calibri"/>
        <family val="2"/>
      </rPr>
      <t xml:space="preserve"> ankush.jadhav@jla-india.com; Sarah Chen &lt;sarah.chen@jlahome.com&gt;</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</si>
  <si>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</si>
  <si>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</si>
  <si>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</si>
  <si>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</si>
  <si>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</si>
  <si>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</si>
  <si>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</si>
  <si>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</si>
  <si>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SKD</t>
  </si>
  <si>
    <t>40x40/116x80</t>
  </si>
  <si>
    <t xml:space="preserve"> $       7.70 </t>
  </si>
  <si>
    <t xml:space="preserve">$        8.17 </t>
  </si>
  <si>
    <t xml:space="preserve"> $       7.90 </t>
  </si>
  <si>
    <t xml:space="preserve">$        8.71 </t>
  </si>
  <si>
    <t xml:space="preserve"> $       9.95 </t>
  </si>
  <si>
    <t xml:space="preserve">$      11.05 </t>
  </si>
  <si>
    <t xml:space="preserve"> $     11.25 </t>
  </si>
  <si>
    <t xml:space="preserve">$      11.49 </t>
  </si>
  <si>
    <t xml:space="preserve"> $     13.55 </t>
  </si>
  <si>
    <t xml:space="preserve">$      13.97 </t>
  </si>
  <si>
    <t xml:space="preserve"> $     13.55 </t>
  </si>
  <si>
    <t xml:space="preserve">$      14.26 </t>
  </si>
  <si>
    <t xml:space="preserve">4) Prices are valid for a week </t>
  </si>
  <si>
    <r>
      <t>Sent:</t>
    </r>
    <r>
      <rPr>
        <sz val="11"/>
        <rFont val="Calibri"/>
        <family val="2"/>
      </rPr>
      <t xml:space="preserve"> Tuesday, February 27, 2024 10:06 PM</t>
    </r>
  </si>
  <si>
    <t>Target prices.</t>
  </si>
  <si>
    <t>Twin: 66x96", 20x30"(1), 39x75"+12"</t>
  </si>
  <si>
    <t>$                                                                      7.00</t>
  </si>
  <si>
    <t>Twin XL: 66x96", 20x30"(1), 39x80"+12"</t>
  </si>
  <si>
    <t xml:space="preserve">$                                                                      7.20 </t>
  </si>
  <si>
    <t>Full: 81x96", 20x30"(2), 54x75"+14"</t>
  </si>
  <si>
    <t xml:space="preserve">$                                                                      9.10 </t>
  </si>
  <si>
    <t>Queen: 90x102", 20x30"(2), 60x80"+14"</t>
  </si>
  <si>
    <t xml:space="preserve">$                                                                    10.10 </t>
  </si>
  <si>
    <t>King: 108x102", 20x40"(2), 78x80"+14"</t>
  </si>
  <si>
    <t xml:space="preserve">$                                                                    12.30 </t>
  </si>
  <si>
    <t>Cal king: 108x102", 20x40"(2), 72x84"+14"</t>
  </si>
  <si>
    <t xml:space="preserve">$                                                                    12.30 </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</si>
  <si>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</si>
  <si>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</si>
  <si>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</si>
  <si>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</si>
  <si>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What’s the prices of booking 4 containers of 200TC? Solid/Print. Maily would be Twin and Full sizes. VZB packaging.</t>
  </si>
  <si>
    <t xml:space="preserve"> </t>
  </si>
  <si>
    <t>Crescent</t>
  </si>
  <si>
    <t>Project Name</t>
  </si>
  <si>
    <t>Old Prices</t>
  </si>
  <si>
    <t>New Prices</t>
  </si>
  <si>
    <t>Freight</t>
  </si>
  <si>
    <t>Style</t>
  </si>
  <si>
    <t>Size / Spec/Special Features</t>
  </si>
  <si>
    <t>Packaging</t>
  </si>
  <si>
    <t>Size</t>
  </si>
  <si>
    <r>
      <t xml:space="preserve">T200 cotton - 40x40/130x60 </t>
    </r>
    <r>
      <rPr>
        <b/>
        <sz val="11"/>
        <color rgb="FFFF0000"/>
        <rFont val="宋体"/>
        <family val="2"/>
        <scheme val="minor"/>
      </rPr>
      <t xml:space="preserve">SPI </t>
    </r>
    <r>
      <rPr>
        <b/>
        <sz val="11"/>
        <rFont val="宋体"/>
        <family val="2"/>
        <scheme val="minor"/>
      </rPr>
      <t>Percale</t>
    </r>
  </si>
  <si>
    <t>MOQ / Color</t>
  </si>
  <si>
    <t>Total units per carton</t>
  </si>
  <si>
    <t>Cubic Meter/ per CTN</t>
  </si>
  <si>
    <t>Total units per 40' HQ</t>
  </si>
  <si>
    <t>Freight cost per 40' HQ</t>
  </si>
  <si>
    <t>Pigment Print/Solid Dyed - Soft Finish</t>
  </si>
  <si>
    <t>4pcs</t>
  </si>
  <si>
    <t>Sheet Set</t>
  </si>
  <si>
    <t xml:space="preserve">Single version all items. WxL Rotary pigment print. 4" self hem in flat and pillow included in size. 1/2" side and bottom hem. Fitted all around elastic. </t>
  </si>
  <si>
    <t>VZB cost $0.52</t>
  </si>
  <si>
    <t>1500-2000 sets</t>
  </si>
  <si>
    <t>Yunus</t>
  </si>
  <si>
    <t>T144 cotton (32x32/76x64)</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</si>
  <si>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</si>
  <si>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</si>
  <si>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</si>
  <si>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</si>
  <si>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</si>
  <si>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</si>
  <si>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</si>
  <si>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6pcs</t>
  </si>
  <si>
    <t>Twin: 66x96", 20x30"(2), 39x75"+12"</t>
  </si>
  <si>
    <t>Full: 81x96", 20x30"(4), 54x75"+14"</t>
  </si>
  <si>
    <t>Queen: 90x102", 20x30"(4), 60x80"+14"</t>
  </si>
  <si>
    <t>King: 108x102", 20x40"(4), 78x80"+14"</t>
  </si>
  <si>
    <t>Cal king: 108x102", 20x40"(4), 72x84"+14"</t>
  </si>
  <si>
    <t/>
  </si>
  <si>
    <t>Crescent and Kam</t>
  </si>
  <si>
    <t>Kam</t>
  </si>
  <si>
    <t>Pigment Print - Soft Finish</t>
  </si>
  <si>
    <r>
      <t>JLA HOME Price Quote Shee</t>
    </r>
    <r>
      <rPr>
        <b/>
        <sz val="11"/>
        <color rgb="FF000000"/>
        <rFont val="Arial"/>
        <family val="2"/>
      </rPr>
      <t>t</t>
    </r>
  </si>
  <si>
    <t>India Production Team</t>
  </si>
  <si>
    <t>Sheets &amp; Basic Bedding</t>
  </si>
  <si>
    <t>Alok</t>
  </si>
  <si>
    <t>Creative</t>
  </si>
  <si>
    <t>Globe</t>
  </si>
  <si>
    <t>Construction</t>
  </si>
  <si>
    <t>32x32/76x64</t>
  </si>
  <si>
    <t>30x30/76x68</t>
  </si>
  <si>
    <t>30x30/72x68</t>
  </si>
  <si>
    <t>144TC 100% Cotton</t>
  </si>
  <si>
    <t xml:space="preserve">Solid </t>
  </si>
  <si>
    <t>Print</t>
  </si>
  <si>
    <t>4"Z hem on pillow , Light Medium pastel colors. Normal VZB packing</t>
  </si>
  <si>
    <t>3 pc set</t>
  </si>
  <si>
    <t>4 pc set</t>
  </si>
  <si>
    <t>Queen: 90x102",20x30"(2),60x80"+14"</t>
  </si>
  <si>
    <t>Cal king:108x102",20x40"(2),72x84"+14"</t>
  </si>
  <si>
    <t>6 pc set</t>
  </si>
  <si>
    <t>Queen: 90x102",20x30"(4),60x80"+14"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</si>
  <si>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</si>
  <si>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</si>
  <si>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</si>
  <si>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</si>
  <si>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</si>
  <si>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</si>
  <si>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</si>
  <si>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</si>
  <si>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</si>
  <si>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</si>
  <si>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</si>
  <si>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</si>
  <si>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</si>
  <si>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</si>
  <si>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</si>
  <si>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</si>
  <si>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</si>
  <si>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ARMOIRE COLLECTION</t>
    <phoneticPr fontId="69" type="noConversion"/>
  </si>
  <si>
    <t xml:space="preserve">4 piece set -- 200TC 100% Cotton Solid Sheet Set </t>
    <phoneticPr fontId="69" type="noConversion"/>
  </si>
  <si>
    <t>ARMOIRE COLLECTION</t>
  </si>
  <si>
    <t>High Rise
15-4101 TCX</t>
  </si>
  <si>
    <t xml:space="preserve"> </t>
    <phoneticPr fontId="69" type="noConversion"/>
  </si>
  <si>
    <t>RS20-7910</t>
    <phoneticPr fontId="69" type="noConversion"/>
  </si>
  <si>
    <t>RS20-7911</t>
  </si>
  <si>
    <t>RS20-7912</t>
  </si>
  <si>
    <t>RS20-7913</t>
  </si>
  <si>
    <t>RS20-7914</t>
  </si>
  <si>
    <t>RS20-7915</t>
  </si>
  <si>
    <t>RS20-7916</t>
  </si>
  <si>
    <t>RS20-7917</t>
  </si>
  <si>
    <t>RS20-7918</t>
  </si>
  <si>
    <t>RS20-7919</t>
  </si>
  <si>
    <t>022164537253</t>
  </si>
  <si>
    <t>022164537260</t>
  </si>
  <si>
    <t>022164537277</t>
  </si>
  <si>
    <t>022164537284</t>
  </si>
  <si>
    <t>022164537291</t>
  </si>
  <si>
    <t>022164537307</t>
  </si>
  <si>
    <t>022164537314</t>
  </si>
  <si>
    <t>022164537321</t>
  </si>
  <si>
    <t>022164537338</t>
  </si>
  <si>
    <t>022164537246</t>
    <phoneticPr fontId="69" type="noConversion"/>
  </si>
  <si>
    <t>Factory: Prem</t>
    <phoneticPr fontId="69" type="noConversion"/>
  </si>
  <si>
    <t>Departure port: Nhava Sheva</t>
    <phoneticPr fontId="69" type="noConversion"/>
  </si>
  <si>
    <r>
      <t>O</t>
    </r>
    <r>
      <rPr>
        <sz val="10"/>
        <rFont val="Arial"/>
        <family val="2"/>
      </rPr>
      <t xml:space="preserve">rder type: POE Charleston </t>
    </r>
    <phoneticPr fontId="69" type="noConversion"/>
  </si>
  <si>
    <r>
      <t>L</t>
    </r>
    <r>
      <rPr>
        <sz val="10"/>
        <rFont val="Arial"/>
        <family val="2"/>
      </rPr>
      <t>oad: 0%</t>
    </r>
    <phoneticPr fontId="69" type="noConversion"/>
  </si>
  <si>
    <t>Customer PO : 11167826</t>
    <phoneticPr fontId="69" type="noConversion"/>
  </si>
  <si>
    <t>Ship date: 2025/3/7</t>
    <phoneticPr fontId="69" type="noConversion"/>
  </si>
  <si>
    <t>Note:  S/W:2025/4/29-2025/5/4</t>
    <phoneticPr fontId="69" type="noConversion"/>
  </si>
  <si>
    <t>BLUE FOG
15-4008 TCX</t>
    <phoneticPr fontId="69" type="noConversion"/>
  </si>
  <si>
    <r>
      <rPr>
        <sz val="10"/>
        <color rgb="FFFF0000"/>
        <rFont val="Arial"/>
        <family val="2"/>
      </rPr>
      <t>Ballet Slipper</t>
    </r>
    <r>
      <rPr>
        <sz val="10"/>
        <rFont val="Arial"/>
        <family val="2"/>
      </rPr>
      <t xml:space="preserve">
13-2808 TCX</t>
    </r>
    <phoneticPr fontId="69" type="noConversion"/>
  </si>
  <si>
    <t>Orchid Tint
13-3802 TCX</t>
    <phoneticPr fontId="69" type="noConversion"/>
  </si>
  <si>
    <t>RS-241225</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</si>
</sst>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s>
  <fonts count="116">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thin">
        <color auto="1"/>
      </left>
      <right style="medium">
        <color indexed="64"/>
      </right>
      <top style="thin">
        <color auto="1"/>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129">
    <xf numFmtId="0" fontId="0" fillId="0" borderId="0"/>
    <xf numFmtId="0" fontId="9" fillId="0" borderId="0"/>
    <xf numFmtId="0" fontId="9" fillId="0" borderId="0"/>
    <xf numFmtId="0" fontId="13"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1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10" fillId="0" borderId="0"/>
    <xf numFmtId="0" fontId="9" fillId="0" borderId="0"/>
    <xf numFmtId="0" fontId="10"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5" fillId="20" borderId="1" applyNumberFormat="0" applyAlignment="0" applyProtection="0"/>
    <xf numFmtId="0" fontId="45" fillId="20" borderId="1" applyNumberFormat="0" applyAlignment="0" applyProtection="0"/>
    <xf numFmtId="0" fontId="46" fillId="21" borderId="2" applyNumberFormat="0" applyAlignment="0" applyProtection="0"/>
    <xf numFmtId="0" fontId="46" fillId="21" borderId="2" applyNumberFormat="0" applyAlignment="0" applyProtection="0"/>
    <xf numFmtId="0" fontId="46" fillId="21" borderId="2" applyNumberFormat="0" applyAlignment="0" applyProtection="0"/>
    <xf numFmtId="178" fontId="8"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38" fillId="0" borderId="0" applyFont="0" applyFill="0" applyBorder="0" applyAlignment="0" applyProtection="0"/>
    <xf numFmtId="177" fontId="8" fillId="0" borderId="0" applyFont="0" applyFill="0" applyBorder="0" applyAlignment="0" applyProtection="0"/>
    <xf numFmtId="44" fontId="13" fillId="0" borderId="0" applyFont="0" applyFill="0" applyBorder="0" applyAlignment="0" applyProtection="0">
      <alignment vertical="center"/>
    </xf>
    <xf numFmtId="177" fontId="9" fillId="0" borderId="0" applyFont="0" applyFill="0" applyBorder="0" applyAlignment="0" applyProtection="0"/>
    <xf numFmtId="177" fontId="10" fillId="0" borderId="0" applyFont="0" applyFill="0" applyBorder="0" applyAlignment="0" applyProtection="0"/>
    <xf numFmtId="177" fontId="9" fillId="0" borderId="0" applyFont="0" applyFill="0" applyBorder="0" applyAlignment="0" applyProtection="0"/>
    <xf numFmtId="177" fontId="30"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13"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0" fontId="13" fillId="0" borderId="0" applyFont="0" applyFill="0" applyBorder="0" applyAlignment="0" applyProtection="0">
      <alignment vertic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9" fillId="22" borderId="0" applyNumberFormat="0" applyBorder="0" applyAlignment="0" applyProtection="0"/>
    <xf numFmtId="0" fontId="50" fillId="0" borderId="3" applyNumberFormat="0" applyFill="0" applyAlignment="0" applyProtection="0"/>
    <xf numFmtId="0" fontId="50" fillId="0" borderId="3" applyNumberFormat="0" applyFill="0" applyAlignment="0" applyProtection="0"/>
    <xf numFmtId="0" fontId="50" fillId="0" borderId="3"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7" borderId="1" applyNumberFormat="0" applyAlignment="0" applyProtection="0"/>
    <xf numFmtId="0" fontId="53" fillId="7" borderId="1" applyNumberFormat="0" applyAlignment="0" applyProtection="0"/>
    <xf numFmtId="0" fontId="53" fillId="7" borderId="1" applyNumberFormat="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9" fillId="22" borderId="0" applyNumberFormat="0" applyFont="0" applyBorder="0" applyAlignment="0" applyProtection="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10" fillId="0" borderId="0" applyProtection="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0" fillId="0" borderId="0" applyProtection="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xf numFmtId="0" fontId="13" fillId="0" borderId="0">
      <alignment vertical="top"/>
    </xf>
    <xf numFmtId="0" fontId="13" fillId="0" borderId="0">
      <alignment vertical="top"/>
    </xf>
    <xf numFmtId="0" fontId="13" fillId="0" borderId="0">
      <alignment vertical="top"/>
    </xf>
    <xf numFmtId="0" fontId="10"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9" fillId="0" borderId="0"/>
    <xf numFmtId="0" fontId="70" fillId="0" borderId="0"/>
    <xf numFmtId="0" fontId="13" fillId="0" borderId="0"/>
    <xf numFmtId="0" fontId="9" fillId="0" borderId="0"/>
    <xf numFmtId="0" fontId="9" fillId="0" borderId="0"/>
    <xf numFmtId="0" fontId="38" fillId="0" borderId="0"/>
    <xf numFmtId="0" fontId="38" fillId="0" borderId="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71" fillId="0" borderId="0"/>
    <xf numFmtId="0" fontId="13" fillId="0" borderId="0">
      <alignment vertical="top"/>
    </xf>
    <xf numFmtId="0" fontId="13" fillId="0" borderId="0">
      <alignment vertical="top"/>
    </xf>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38" fillId="0" borderId="0"/>
    <xf numFmtId="0" fontId="38" fillId="0" borderId="0"/>
    <xf numFmtId="0" fontId="56" fillId="0" borderId="0"/>
    <xf numFmtId="0" fontId="40"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38" fillId="0" borderId="0"/>
    <xf numFmtId="0" fontId="38" fillId="0" borderId="0"/>
    <xf numFmtId="0" fontId="9" fillId="0" borderId="0"/>
    <xf numFmtId="0" fontId="1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7"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5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3" fillId="0" borderId="0"/>
    <xf numFmtId="0" fontId="9" fillId="0" borderId="0"/>
    <xf numFmtId="0" fontId="9" fillId="0" borderId="0"/>
    <xf numFmtId="0" fontId="9" fillId="0" borderId="0" applyFont="0" applyFill="0" applyBorder="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13"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9"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59" fillId="20" borderId="8" applyNumberFormat="0" applyAlignment="0" applyProtection="0"/>
    <xf numFmtId="0" fontId="59" fillId="20" borderId="8" applyNumberFormat="0" applyAlignment="0" applyProtection="0"/>
    <xf numFmtId="0" fontId="59" fillId="20" borderId="8" applyNumberFormat="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8" fillId="0" borderId="0" applyFont="0" applyFill="0" applyBorder="0" applyAlignment="0" applyProtection="0"/>
    <xf numFmtId="9" fontId="70" fillId="0" borderId="0" applyFont="0" applyFill="0" applyBorder="0" applyAlignment="0" applyProtection="0"/>
    <xf numFmtId="0" fontId="9" fillId="0" borderId="0"/>
    <xf numFmtId="0" fontId="9" fillId="0" borderId="0"/>
    <xf numFmtId="0" fontId="9" fillId="0" borderId="0"/>
    <xf numFmtId="0" fontId="33" fillId="0" borderId="0">
      <alignment vertical="top"/>
    </xf>
    <xf numFmtId="0" fontId="72" fillId="0" borderId="0"/>
    <xf numFmtId="0" fontId="9" fillId="0" borderId="0" applyNumberFormat="0" applyFont="0" applyFill="0" applyBorder="0" applyProtection="0">
      <alignment horizontal="left" wrapText="1"/>
    </xf>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38" fontId="63" fillId="0" borderId="0" applyFont="0" applyFill="0" applyBorder="0" applyAlignment="0" applyProtection="0"/>
    <xf numFmtId="40" fontId="63"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64" fillId="0" borderId="0"/>
    <xf numFmtId="0" fontId="39" fillId="0" borderId="0"/>
    <xf numFmtId="184" fontId="39" fillId="0" borderId="0" applyFont="0" applyFill="0" applyBorder="0" applyAlignment="0" applyProtection="0"/>
    <xf numFmtId="185" fontId="39"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48" fillId="25" borderId="0" applyNumberFormat="0" applyBorder="0" applyAlignment="0" applyProtection="0"/>
    <xf numFmtId="0" fontId="14" fillId="26"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alignment vertical="center"/>
    </xf>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14" fillId="25" borderId="0" applyNumberFormat="0" applyBorder="0" applyAlignment="0" applyProtection="0">
      <alignment vertical="center"/>
    </xf>
    <xf numFmtId="0" fontId="65"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20" borderId="0" applyNumberFormat="0" applyBorder="0" applyAlignment="0" applyProtection="0">
      <alignment vertical="center"/>
    </xf>
    <xf numFmtId="0" fontId="44" fillId="27" borderId="0" applyNumberFormat="0" applyBorder="0" applyAlignment="0" applyProtection="0"/>
    <xf numFmtId="0" fontId="15" fillId="28"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alignment vertical="center"/>
    </xf>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15" fillId="27" borderId="0" applyNumberFormat="0" applyBorder="0" applyAlignment="0" applyProtection="0">
      <alignment vertical="center"/>
    </xf>
    <xf numFmtId="0" fontId="66"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9" fillId="0" borderId="0"/>
    <xf numFmtId="0" fontId="13" fillId="0" borderId="0">
      <alignment vertical="top"/>
    </xf>
    <xf numFmtId="0" fontId="9" fillId="0" borderId="0"/>
    <xf numFmtId="0" fontId="9" fillId="0" borderId="0"/>
    <xf numFmtId="0" fontId="67"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42" fillId="0" borderId="0"/>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xf numFmtId="0" fontId="9" fillId="0" borderId="0"/>
    <xf numFmtId="0" fontId="9" fillId="0" borderId="0"/>
    <xf numFmtId="0" fontId="20" fillId="21" borderId="2" applyNumberFormat="0" applyAlignment="0" applyProtection="0">
      <alignment vertical="center"/>
    </xf>
    <xf numFmtId="0" fontId="20" fillId="21" borderId="2" applyNumberFormat="0" applyAlignment="0" applyProtection="0">
      <alignment vertical="center"/>
    </xf>
    <xf numFmtId="0" fontId="9" fillId="0" borderId="0" applyNumberFormat="0" applyFont="0" applyFill="0" applyBorder="0" applyProtection="0">
      <alignment vertical="center" wrapText="1"/>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13" fillId="24" borderId="7" applyNumberFormat="0" applyFont="0" applyAlignment="0" applyProtection="0">
      <alignment vertical="center"/>
    </xf>
    <xf numFmtId="0" fontId="13" fillId="24" borderId="7" applyNumberFormat="0" applyFont="0" applyAlignment="0" applyProtection="0">
      <alignment vertical="center"/>
    </xf>
    <xf numFmtId="186" fontId="13" fillId="0" borderId="0" applyFont="0" applyFill="0" applyBorder="0" applyAlignment="0" applyProtection="0"/>
    <xf numFmtId="187"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4" fillId="20" borderId="1" applyNumberFormat="0" applyAlignment="0" applyProtection="0">
      <alignment vertical="center"/>
    </xf>
    <xf numFmtId="44" fontId="13" fillId="0" borderId="0" applyBorder="0" applyProtection="0">
      <alignment vertical="center"/>
    </xf>
    <xf numFmtId="0" fontId="25" fillId="7" borderId="1" applyNumberFormat="0" applyAlignment="0" applyProtection="0">
      <alignment vertical="center"/>
    </xf>
    <xf numFmtId="0" fontId="25" fillId="7" borderId="1" applyNumberFormat="0" applyAlignment="0" applyProtection="0">
      <alignment vertical="center"/>
    </xf>
    <xf numFmtId="0" fontId="26" fillId="20" borderId="8" applyNumberFormat="0" applyAlignment="0" applyProtection="0">
      <alignment vertical="center"/>
    </xf>
    <xf numFmtId="0" fontId="26" fillId="20" borderId="8" applyNumberFormat="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68" fillId="0" borderId="0"/>
    <xf numFmtId="0" fontId="28" fillId="0" borderId="6" applyNumberFormat="0" applyFill="0" applyAlignment="0" applyProtection="0">
      <alignment vertical="center"/>
    </xf>
    <xf numFmtId="0" fontId="28" fillId="0" borderId="6" applyNumberFormat="0" applyFill="0" applyAlignment="0" applyProtection="0">
      <alignment vertical="center"/>
    </xf>
    <xf numFmtId="188" fontId="13" fillId="0" borderId="0" applyFont="0" applyFill="0" applyBorder="0" applyAlignment="0" applyProtection="0"/>
    <xf numFmtId="189" fontId="13" fillId="0" borderId="0" applyFont="0" applyFill="0" applyBorder="0" applyAlignment="0" applyProtection="0"/>
    <xf numFmtId="0" fontId="8" fillId="0" borderId="0"/>
    <xf numFmtId="0" fontId="78" fillId="0" borderId="0">
      <alignment vertical="center"/>
    </xf>
    <xf numFmtId="0" fontId="79" fillId="0" borderId="0"/>
    <xf numFmtId="0" fontId="7" fillId="0" borderId="0"/>
    <xf numFmtId="177" fontId="7" fillId="0" borderId="0" applyFont="0" applyFill="0" applyBorder="0" applyAlignment="0" applyProtection="0"/>
    <xf numFmtId="0" fontId="58" fillId="0" borderId="0" applyProtection="0"/>
    <xf numFmtId="0" fontId="8" fillId="0" borderId="0"/>
    <xf numFmtId="44" fontId="13" fillId="0" borderId="0" applyFont="0" applyFill="0" applyBorder="0" applyAlignment="0" applyProtection="0">
      <alignment vertical="center"/>
    </xf>
    <xf numFmtId="0" fontId="7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20" borderId="23" applyNumberFormat="0" applyAlignment="0" applyProtection="0"/>
    <xf numFmtId="0" fontId="45" fillId="20" borderId="23" applyNumberFormat="0" applyAlignment="0" applyProtection="0"/>
    <xf numFmtId="0" fontId="45" fillId="20" borderId="23" applyNumberFormat="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53" fillId="7" borderId="23" applyNumberFormat="0" applyAlignment="0" applyProtection="0"/>
    <xf numFmtId="0" fontId="53" fillId="7" borderId="23" applyNumberFormat="0" applyAlignment="0" applyProtection="0"/>
    <xf numFmtId="0" fontId="53" fillId="7" borderId="23" applyNumberFormat="0" applyAlignment="0" applyProtection="0"/>
    <xf numFmtId="0" fontId="8" fillId="22" borderId="0" applyNumberFormat="0" applyFon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13"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38" fillId="24" borderId="24" applyNumberFormat="0" applyFont="0" applyAlignment="0" applyProtection="0"/>
    <xf numFmtId="0" fontId="59" fillId="20" borderId="25" applyNumberFormat="0" applyAlignment="0" applyProtection="0"/>
    <xf numFmtId="0" fontId="59" fillId="20" borderId="25" applyNumberFormat="0" applyAlignment="0" applyProtection="0"/>
    <xf numFmtId="0" fontId="59" fillId="20" borderId="25"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NumberFormat="0" applyFont="0" applyFill="0" applyBorder="0" applyProtection="0">
      <alignment horizontal="left" wrapText="1"/>
    </xf>
    <xf numFmtId="0" fontId="60" fillId="0" borderId="0" applyNumberFormat="0" applyFill="0" applyBorder="0" applyAlignment="0" applyProtection="0"/>
    <xf numFmtId="0" fontId="41" fillId="0" borderId="26" applyNumberFormat="0" applyFill="0" applyAlignment="0" applyProtection="0"/>
    <xf numFmtId="0" fontId="41" fillId="0" borderId="26" applyNumberFormat="0" applyFill="0" applyAlignment="0" applyProtection="0"/>
    <xf numFmtId="0" fontId="41" fillId="0" borderId="26" applyNumberFormat="0" applyFill="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0" fillId="0" borderId="0" applyNumberFormat="0" applyFill="0" applyBorder="0" applyAlignment="0" applyProtection="0">
      <alignment vertical="top"/>
      <protection locked="0"/>
    </xf>
    <xf numFmtId="0" fontId="21" fillId="0" borderId="26" applyNumberFormat="0" applyFill="0" applyAlignment="0" applyProtection="0">
      <alignment vertical="center"/>
    </xf>
    <xf numFmtId="0" fontId="21" fillId="0" borderId="26" applyNumberFormat="0" applyFill="0" applyAlignment="0" applyProtection="0">
      <alignment vertical="center"/>
    </xf>
    <xf numFmtId="0" fontId="24" fillId="20" borderId="23" applyNumberFormat="0" applyAlignment="0" applyProtection="0">
      <alignment vertical="center"/>
    </xf>
    <xf numFmtId="0" fontId="24" fillId="20" borderId="23" applyNumberFormat="0" applyAlignment="0" applyProtection="0">
      <alignment vertical="center"/>
    </xf>
    <xf numFmtId="0" fontId="26" fillId="20" borderId="25" applyNumberFormat="0" applyAlignment="0" applyProtection="0">
      <alignment vertical="center"/>
    </xf>
    <xf numFmtId="0" fontId="26" fillId="20" borderId="25" applyNumberFormat="0" applyAlignment="0" applyProtection="0">
      <alignment vertical="center"/>
    </xf>
    <xf numFmtId="0" fontId="25" fillId="7" borderId="23" applyNumberFormat="0" applyAlignment="0" applyProtection="0">
      <alignment vertical="center"/>
    </xf>
    <xf numFmtId="0" fontId="25" fillId="7" borderId="23" applyNumberFormat="0" applyAlignment="0" applyProtection="0">
      <alignment vertical="center"/>
    </xf>
    <xf numFmtId="0" fontId="8" fillId="0" borderId="0"/>
    <xf numFmtId="0" fontId="8" fillId="0" borderId="0"/>
    <xf numFmtId="0" fontId="8" fillId="0" borderId="0" applyNumberFormat="0" applyFont="0" applyFill="0" applyBorder="0" applyProtection="0">
      <alignment vertical="center" wrapText="1"/>
    </xf>
    <xf numFmtId="0" fontId="13" fillId="24" borderId="24" applyNumberFormat="0" applyFont="0" applyAlignment="0" applyProtection="0">
      <alignment vertical="center"/>
    </xf>
    <xf numFmtId="0" fontId="13" fillId="24" borderId="24" applyNumberFormat="0" applyFont="0" applyAlignment="0" applyProtection="0">
      <alignment vertical="center"/>
    </xf>
    <xf numFmtId="0" fontId="8" fillId="0" borderId="0"/>
    <xf numFmtId="0" fontId="8" fillId="0" borderId="0"/>
    <xf numFmtId="0" fontId="8" fillId="24" borderId="24" applyNumberFormat="0" applyFont="0" applyAlignment="0" applyProtection="0"/>
    <xf numFmtId="0" fontId="8" fillId="24" borderId="2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13" fillId="0" borderId="0">
      <alignment vertical="top"/>
    </xf>
    <xf numFmtId="0" fontId="10" fillId="0" borderId="0" applyProtection="0"/>
    <xf numFmtId="0" fontId="58" fillId="0" borderId="0"/>
    <xf numFmtId="0" fontId="53" fillId="7" borderId="27" applyNumberFormat="0" applyAlignment="0" applyProtection="0"/>
    <xf numFmtId="0" fontId="53" fillId="7" borderId="27" applyNumberFormat="0" applyAlignment="0" applyProtection="0"/>
    <xf numFmtId="0" fontId="53" fillId="7" borderId="27" applyNumberFormat="0" applyAlignment="0" applyProtection="0"/>
    <xf numFmtId="0" fontId="53" fillId="7" borderId="27" applyNumberFormat="0" applyAlignment="0" applyProtection="0"/>
    <xf numFmtId="0" fontId="45" fillId="20" borderId="27" applyNumberFormat="0" applyAlignment="0" applyProtection="0"/>
    <xf numFmtId="0" fontId="45" fillId="20" borderId="27" applyNumberFormat="0" applyAlignment="0" applyProtection="0"/>
    <xf numFmtId="192" fontId="13" fillId="0" borderId="0" applyFont="0" applyFill="0" applyBorder="0" applyAlignment="0" applyProtection="0">
      <alignment vertical="center"/>
    </xf>
    <xf numFmtId="0" fontId="45" fillId="20" borderId="27" applyNumberFormat="0" applyAlignment="0" applyProtection="0"/>
    <xf numFmtId="0" fontId="45" fillId="20" borderId="27" applyNumberFormat="0" applyAlignment="0" applyProtection="0"/>
    <xf numFmtId="177" fontId="58" fillId="0" borderId="0" applyFont="0" applyFill="0" applyBorder="0" applyAlignment="0" applyProtection="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8" fillId="0" borderId="0"/>
    <xf numFmtId="0" fontId="8" fillId="24" borderId="2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3" fillId="0" borderId="0" applyFont="0" applyFill="0" applyBorder="0" applyAlignment="0" applyProtection="0">
      <alignment vertical="center"/>
    </xf>
    <xf numFmtId="9" fontId="38" fillId="0" borderId="0" applyFont="0" applyFill="0" applyBorder="0" applyAlignment="0" applyProtection="0"/>
    <xf numFmtId="0" fontId="81" fillId="0" borderId="0" applyNumberFormat="0" applyFill="0" applyBorder="0" applyAlignment="0" applyProtection="0"/>
    <xf numFmtId="0" fontId="14" fillId="4" borderId="0" applyNumberFormat="0" applyBorder="0" applyAlignment="0" applyProtection="0">
      <alignment vertical="center"/>
    </xf>
    <xf numFmtId="0" fontId="59" fillId="20" borderId="28" applyNumberFormat="0" applyAlignment="0" applyProtection="0"/>
    <xf numFmtId="0" fontId="59" fillId="20" borderId="28" applyNumberFormat="0" applyAlignment="0" applyProtection="0"/>
    <xf numFmtId="0" fontId="59" fillId="20" borderId="28" applyNumberFormat="0" applyAlignment="0" applyProtection="0"/>
    <xf numFmtId="0" fontId="59" fillId="20" borderId="28" applyNumberFormat="0" applyAlignment="0" applyProtection="0"/>
    <xf numFmtId="0" fontId="8" fillId="0" borderId="0"/>
    <xf numFmtId="0" fontId="8" fillId="0" borderId="0"/>
    <xf numFmtId="0" fontId="41" fillId="0" borderId="29" applyNumberFormat="0" applyFill="0" applyAlignment="0" applyProtection="0"/>
    <xf numFmtId="0" fontId="41" fillId="0" borderId="29" applyNumberFormat="0" applyFill="0" applyAlignment="0" applyProtection="0"/>
    <xf numFmtId="0" fontId="41" fillId="0" borderId="29" applyNumberFormat="0" applyFill="0" applyAlignment="0" applyProtection="0"/>
    <xf numFmtId="0" fontId="41" fillId="0" borderId="29" applyNumberFormat="0" applyFill="0" applyAlignment="0" applyProtection="0"/>
    <xf numFmtId="0" fontId="8" fillId="0" borderId="0"/>
    <xf numFmtId="0" fontId="15" fillId="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8" fillId="0" borderId="0"/>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8" fillId="0" borderId="0"/>
    <xf numFmtId="0" fontId="20" fillId="21" borderId="2" applyNumberFormat="0" applyAlignment="0" applyProtection="0">
      <alignment vertical="center"/>
    </xf>
    <xf numFmtId="0" fontId="21" fillId="0" borderId="26" applyNumberFormat="0" applyFill="0" applyAlignment="0" applyProtection="0">
      <alignment vertical="center"/>
    </xf>
    <xf numFmtId="0" fontId="13" fillId="24" borderId="2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xf numFmtId="0" fontId="24" fillId="20" borderId="23" applyNumberFormat="0" applyAlignment="0" applyProtection="0">
      <alignment vertical="center"/>
    </xf>
    <xf numFmtId="0" fontId="25" fillId="7" borderId="23" applyNumberFormat="0" applyAlignment="0" applyProtection="0">
      <alignment vertical="center"/>
    </xf>
    <xf numFmtId="0" fontId="26" fillId="20" borderId="25" applyNumberFormat="0" applyAlignment="0" applyProtection="0">
      <alignment vertical="center"/>
    </xf>
    <xf numFmtId="0" fontId="27" fillId="23" borderId="0" applyNumberFormat="0" applyBorder="0" applyAlignment="0" applyProtection="0">
      <alignment vertical="center"/>
    </xf>
    <xf numFmtId="0" fontId="28" fillId="0" borderId="6" applyNumberFormat="0" applyFill="0" applyAlignment="0" applyProtection="0">
      <alignment vertical="center"/>
    </xf>
    <xf numFmtId="191" fontId="8" fillId="0" borderId="0" applyFont="0" applyFill="0" applyBorder="0" applyAlignment="0" applyProtection="0"/>
    <xf numFmtId="0" fontId="8" fillId="0" borderId="0"/>
    <xf numFmtId="0" fontId="8" fillId="0" borderId="0"/>
    <xf numFmtId="0" fontId="21" fillId="0" borderId="29" applyNumberFormat="0" applyFill="0" applyAlignment="0" applyProtection="0">
      <alignment vertical="center"/>
    </xf>
    <xf numFmtId="0" fontId="21" fillId="0" borderId="29" applyNumberFormat="0" applyFill="0" applyAlignment="0" applyProtection="0">
      <alignment vertical="center"/>
    </xf>
    <xf numFmtId="0" fontId="21" fillId="0" borderId="29" applyNumberFormat="0" applyFill="0" applyAlignment="0" applyProtection="0">
      <alignment vertical="center"/>
    </xf>
    <xf numFmtId="0" fontId="24" fillId="20" borderId="27" applyNumberFormat="0" applyAlignment="0" applyProtection="0">
      <alignment vertical="center"/>
    </xf>
    <xf numFmtId="0" fontId="24" fillId="20" borderId="27" applyNumberFormat="0" applyAlignment="0" applyProtection="0">
      <alignment vertical="center"/>
    </xf>
    <xf numFmtId="0" fontId="24" fillId="20" borderId="27" applyNumberFormat="0" applyAlignment="0" applyProtection="0">
      <alignment vertical="center"/>
    </xf>
    <xf numFmtId="0" fontId="13" fillId="0" borderId="0">
      <alignment vertical="center"/>
    </xf>
    <xf numFmtId="0" fontId="26" fillId="20" borderId="28" applyNumberFormat="0" applyAlignment="0" applyProtection="0">
      <alignment vertical="center"/>
    </xf>
    <xf numFmtId="0" fontId="26" fillId="20" borderId="28" applyNumberFormat="0" applyAlignment="0" applyProtection="0">
      <alignment vertical="center"/>
    </xf>
    <xf numFmtId="0" fontId="26" fillId="20" borderId="28" applyNumberFormat="0" applyAlignment="0" applyProtection="0">
      <alignment vertical="center"/>
    </xf>
    <xf numFmtId="0" fontId="25" fillId="7" borderId="27" applyNumberFormat="0" applyAlignment="0" applyProtection="0">
      <alignment vertical="center"/>
    </xf>
    <xf numFmtId="0" fontId="25" fillId="7" borderId="27" applyNumberFormat="0" applyAlignment="0" applyProtection="0">
      <alignment vertical="center"/>
    </xf>
    <xf numFmtId="0" fontId="25" fillId="7" borderId="27" applyNumberFormat="0" applyAlignment="0" applyProtection="0">
      <alignment vertical="center"/>
    </xf>
    <xf numFmtId="0" fontId="82" fillId="0" borderId="0"/>
    <xf numFmtId="0" fontId="5" fillId="0" borderId="0">
      <alignment vertical="center"/>
    </xf>
    <xf numFmtId="0" fontId="4" fillId="0" borderId="0"/>
    <xf numFmtId="177" fontId="4" fillId="0" borderId="0" applyFont="0" applyFill="0" applyBorder="0" applyAlignment="0" applyProtection="0"/>
    <xf numFmtId="177" fontId="3" fillId="0" borderId="0" applyFont="0" applyFill="0" applyBorder="0" applyAlignment="0" applyProtection="0"/>
    <xf numFmtId="193" fontId="8" fillId="0" borderId="0"/>
    <xf numFmtId="193" fontId="8" fillId="0" borderId="0"/>
    <xf numFmtId="9"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3" fillId="0" borderId="0"/>
    <xf numFmtId="177"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83" fillId="0" borderId="0" applyNumberFormat="0" applyFill="0" applyBorder="0" applyAlignment="0" applyProtection="0"/>
    <xf numFmtId="0" fontId="80" fillId="0" borderId="0" applyNumberFormat="0" applyFill="0" applyBorder="0" applyAlignment="0" applyProtection="0">
      <alignment vertical="top"/>
      <protection locked="0"/>
    </xf>
    <xf numFmtId="0" fontId="3" fillId="0" borderId="0">
      <alignment vertical="center"/>
    </xf>
    <xf numFmtId="177" fontId="84" fillId="0" borderId="0" applyFont="0" applyFill="0" applyBorder="0" applyAlignment="0" applyProtection="0"/>
    <xf numFmtId="9" fontId="84" fillId="0" borderId="0" applyFont="0" applyFill="0" applyBorder="0" applyAlignment="0" applyProtection="0"/>
    <xf numFmtId="0" fontId="3" fillId="0" borderId="0"/>
    <xf numFmtId="177" fontId="3" fillId="0" borderId="0" applyFont="0" applyFill="0" applyBorder="0" applyAlignment="0" applyProtection="0"/>
    <xf numFmtId="0" fontId="2" fillId="0" borderId="0"/>
    <xf numFmtId="0" fontId="1" fillId="0" borderId="0"/>
    <xf numFmtId="177" fontId="1" fillId="0" borderId="0" applyFont="0" applyFill="0" applyBorder="0" applyAlignment="0" applyProtection="0"/>
    <xf numFmtId="0" fontId="8" fillId="0" borderId="0"/>
    <xf numFmtId="0" fontId="112" fillId="0" borderId="0" applyNumberFormat="0" applyFill="0" applyBorder="0" applyAlignment="0" applyProtection="0"/>
  </cellStyleXfs>
  <cellXfs count="313">
    <xf numFmtId="0" fontId="0" fillId="0" borderId="0" xfId="0"/>
    <xf numFmtId="0" fontId="9" fillId="0" borderId="0" xfId="1219"/>
    <xf numFmtId="0" fontId="31" fillId="0" borderId="0" xfId="1219" applyFont="1"/>
    <xf numFmtId="0" fontId="9" fillId="0" borderId="0" xfId="1219" applyAlignment="1">
      <alignment wrapText="1"/>
    </xf>
    <xf numFmtId="0" fontId="9" fillId="0" borderId="0" xfId="1219" applyAlignment="1">
      <alignment horizontal="center" vertical="center"/>
    </xf>
    <xf numFmtId="0" fontId="9" fillId="0" borderId="0" xfId="1219" applyAlignment="1">
      <alignment horizontal="center" vertical="center" wrapText="1"/>
    </xf>
    <xf numFmtId="0" fontId="9" fillId="0" borderId="0" xfId="1220" applyAlignment="1">
      <alignment wrapText="1"/>
    </xf>
    <xf numFmtId="0" fontId="75" fillId="0" borderId="0" xfId="1550" applyFont="1" applyAlignment="1">
      <alignment horizontal="center" vertical="center"/>
    </xf>
    <xf numFmtId="0" fontId="76" fillId="0" borderId="0" xfId="1550" applyFont="1" applyAlignment="1">
      <alignment horizontal="center" vertical="center"/>
    </xf>
    <xf numFmtId="0" fontId="75" fillId="0" borderId="14" xfId="1550" applyFont="1" applyBorder="1" applyAlignment="1">
      <alignment horizontal="center" vertical="center"/>
    </xf>
    <xf numFmtId="0" fontId="76" fillId="0" borderId="14" xfId="1550" applyFont="1" applyBorder="1" applyAlignment="1">
      <alignment horizontal="center" vertical="center" wrapText="1"/>
    </xf>
    <xf numFmtId="0" fontId="9" fillId="0" borderId="0" xfId="1217" applyAlignment="1">
      <alignment vertical="center" wrapText="1"/>
    </xf>
    <xf numFmtId="190" fontId="31" fillId="0" borderId="0" xfId="405" applyNumberFormat="1" applyFont="1" applyAlignment="1">
      <alignment horizontal="center"/>
    </xf>
    <xf numFmtId="190" fontId="9" fillId="0" borderId="0" xfId="405" applyNumberFormat="1" applyFont="1" applyAlignment="1">
      <alignment horizontal="center"/>
    </xf>
    <xf numFmtId="0" fontId="76" fillId="0" borderId="31" xfId="1550" applyFont="1" applyBorder="1" applyAlignment="1">
      <alignment horizontal="center" vertical="center"/>
    </xf>
    <xf numFmtId="14" fontId="76" fillId="0" borderId="31" xfId="1550" applyNumberFormat="1" applyFont="1" applyBorder="1" applyAlignment="1">
      <alignment horizontal="center" vertical="center"/>
    </xf>
    <xf numFmtId="14" fontId="76" fillId="0" borderId="32" xfId="1550" applyNumberFormat="1" applyFont="1" applyBorder="1" applyAlignment="1">
      <alignment horizontal="center" vertical="center"/>
    </xf>
    <xf numFmtId="0" fontId="76" fillId="0" borderId="31" xfId="1550" applyFont="1" applyBorder="1" applyAlignment="1">
      <alignment horizontal="center" vertical="center" wrapText="1"/>
    </xf>
    <xf numFmtId="0" fontId="76" fillId="0" borderId="32" xfId="1550" applyFont="1" applyBorder="1" applyAlignment="1">
      <alignment horizontal="center" vertical="center" wrapText="1"/>
    </xf>
    <xf numFmtId="0" fontId="76" fillId="32" borderId="31" xfId="1550" applyFont="1" applyFill="1" applyBorder="1" applyAlignment="1">
      <alignment horizontal="center" vertical="center" wrapText="1"/>
    </xf>
    <xf numFmtId="0" fontId="76" fillId="32" borderId="32" xfId="1550" applyFont="1" applyFill="1" applyBorder="1" applyAlignment="1">
      <alignment horizontal="center" vertical="center" wrapText="1"/>
    </xf>
    <xf numFmtId="0" fontId="76" fillId="32" borderId="33" xfId="1550" applyFont="1" applyFill="1" applyBorder="1" applyAlignment="1">
      <alignment horizontal="center" vertical="center" wrapText="1"/>
    </xf>
    <xf numFmtId="0" fontId="76" fillId="30" borderId="31" xfId="1550" applyFont="1" applyFill="1" applyBorder="1" applyAlignment="1">
      <alignment horizontal="center" vertical="center"/>
    </xf>
    <xf numFmtId="0" fontId="76" fillId="30" borderId="31" xfId="1550" applyFont="1" applyFill="1" applyBorder="1" applyAlignment="1">
      <alignment horizontal="center" vertical="center" wrapText="1"/>
    </xf>
    <xf numFmtId="0" fontId="76" fillId="30" borderId="32" xfId="1550" applyFont="1" applyFill="1" applyBorder="1" applyAlignment="1">
      <alignment horizontal="center" vertical="center" wrapText="1"/>
    </xf>
    <xf numFmtId="0" fontId="76" fillId="31" borderId="34" xfId="1550" applyFont="1" applyFill="1" applyBorder="1" applyAlignment="1">
      <alignment horizontal="center" vertical="center" wrapText="1"/>
    </xf>
    <xf numFmtId="0" fontId="76" fillId="31" borderId="31" xfId="1550" applyFont="1" applyFill="1" applyBorder="1" applyAlignment="1">
      <alignment horizontal="center" vertical="center" wrapText="1"/>
    </xf>
    <xf numFmtId="0" fontId="76" fillId="34" borderId="31" xfId="1550" applyFont="1" applyFill="1" applyBorder="1" applyAlignment="1">
      <alignment horizontal="center" vertical="center"/>
    </xf>
    <xf numFmtId="0" fontId="76" fillId="34" borderId="31" xfId="1550" applyFont="1" applyFill="1" applyBorder="1" applyAlignment="1">
      <alignment horizontal="center" vertical="center" wrapText="1"/>
    </xf>
    <xf numFmtId="0" fontId="76" fillId="34" borderId="32" xfId="1550" applyFont="1" applyFill="1" applyBorder="1" applyAlignment="1">
      <alignment horizontal="center" vertical="center" wrapText="1"/>
    </xf>
    <xf numFmtId="0" fontId="76" fillId="34" borderId="15" xfId="1550" applyFont="1" applyFill="1" applyBorder="1" applyAlignment="1">
      <alignment horizontal="center" vertical="center" wrapText="1"/>
    </xf>
    <xf numFmtId="0" fontId="75" fillId="0" borderId="31" xfId="1550" applyFont="1" applyBorder="1" applyAlignment="1">
      <alignment horizontal="center" vertical="center" wrapText="1"/>
    </xf>
    <xf numFmtId="180" fontId="75" fillId="0" borderId="31" xfId="1550" applyNumberFormat="1" applyFont="1" applyBorder="1" applyAlignment="1">
      <alignment horizontal="center" vertical="center"/>
    </xf>
    <xf numFmtId="3" fontId="75" fillId="0" borderId="31" xfId="1550" applyNumberFormat="1" applyFont="1" applyBorder="1" applyAlignment="1">
      <alignment horizontal="center" vertical="center"/>
    </xf>
    <xf numFmtId="179" fontId="75" fillId="0" borderId="31" xfId="426" applyNumberFormat="1" applyFont="1" applyFill="1" applyBorder="1" applyAlignment="1">
      <alignment horizontal="center" vertical="center" wrapText="1"/>
    </xf>
    <xf numFmtId="179" fontId="75" fillId="0" borderId="31" xfId="1550" applyNumberFormat="1" applyFont="1" applyBorder="1" applyAlignment="1">
      <alignment horizontal="center" vertical="center" wrapText="1"/>
    </xf>
    <xf numFmtId="0" fontId="75" fillId="0" borderId="0" xfId="0" applyFont="1" applyAlignment="1">
      <alignment horizontal="center" vertical="center"/>
    </xf>
    <xf numFmtId="0" fontId="77" fillId="34" borderId="38" xfId="1550" applyFont="1" applyFill="1" applyBorder="1" applyAlignment="1">
      <alignment horizontal="center" vertical="center" wrapText="1"/>
    </xf>
    <xf numFmtId="0" fontId="75" fillId="0" borderId="32" xfId="0" applyFont="1" applyBorder="1" applyAlignment="1">
      <alignment vertical="center" wrapText="1"/>
    </xf>
    <xf numFmtId="177" fontId="75" fillId="33" borderId="38" xfId="413" applyFont="1" applyFill="1" applyBorder="1" applyAlignment="1">
      <alignment horizontal="center" vertical="center" wrapText="1"/>
    </xf>
    <xf numFmtId="0" fontId="8" fillId="0" borderId="0" xfId="1942" applyAlignment="1" applyProtection="1">
      <alignment horizontal="left"/>
      <protection locked="0"/>
    </xf>
    <xf numFmtId="179" fontId="29" fillId="0" borderId="0" xfId="1942" applyNumberFormat="1" applyFont="1" applyAlignment="1" applyProtection="1">
      <alignment horizontal="left"/>
      <protection locked="0"/>
    </xf>
    <xf numFmtId="179" fontId="8" fillId="0" borderId="0" xfId="1942" applyNumberFormat="1" applyAlignment="1" applyProtection="1">
      <alignment horizontal="left"/>
      <protection locked="0"/>
    </xf>
    <xf numFmtId="0" fontId="77" fillId="0" borderId="31" xfId="0" applyFont="1" applyBorder="1" applyAlignment="1">
      <alignment horizontal="center" vertical="center"/>
    </xf>
    <xf numFmtId="0" fontId="86" fillId="31" borderId="31" xfId="1550" applyFont="1" applyFill="1" applyBorder="1" applyAlignment="1">
      <alignment horizontal="center" vertical="center" wrapText="1"/>
    </xf>
    <xf numFmtId="0" fontId="77" fillId="35" borderId="31" xfId="1550" applyFont="1" applyFill="1" applyBorder="1" applyAlignment="1">
      <alignment horizontal="center" vertical="center" wrapText="1"/>
    </xf>
    <xf numFmtId="177" fontId="75" fillId="33" borderId="31" xfId="413" applyFont="1" applyFill="1" applyBorder="1" applyAlignment="1">
      <alignment horizontal="center" vertical="center" wrapText="1"/>
    </xf>
    <xf numFmtId="179" fontId="73" fillId="31" borderId="31" xfId="1217" applyNumberFormat="1" applyFont="1" applyFill="1" applyBorder="1" applyAlignment="1">
      <alignment vertical="center"/>
    </xf>
    <xf numFmtId="9" fontId="75" fillId="0" borderId="0" xfId="1340" applyFont="1" applyAlignment="1">
      <alignment horizontal="center" vertical="center"/>
    </xf>
    <xf numFmtId="179" fontId="74" fillId="31" borderId="31" xfId="1217" applyNumberFormat="1" applyFont="1" applyFill="1" applyBorder="1"/>
    <xf numFmtId="0" fontId="76" fillId="31" borderId="44" xfId="1550" applyFont="1" applyFill="1" applyBorder="1" applyAlignment="1">
      <alignment horizontal="center" vertical="center" wrapText="1"/>
    </xf>
    <xf numFmtId="0" fontId="76" fillId="31" borderId="45" xfId="1550" applyFont="1" applyFill="1" applyBorder="1" applyAlignment="1">
      <alignment horizontal="center" vertical="center" wrapText="1"/>
    </xf>
    <xf numFmtId="176" fontId="77" fillId="35" borderId="31" xfId="1550" applyNumberFormat="1" applyFont="1" applyFill="1" applyBorder="1" applyAlignment="1">
      <alignment horizontal="center" vertical="center"/>
    </xf>
    <xf numFmtId="0" fontId="77" fillId="34" borderId="31" xfId="1550" applyFont="1" applyFill="1" applyBorder="1" applyAlignment="1">
      <alignment horizontal="center" vertical="center" wrapText="1"/>
    </xf>
    <xf numFmtId="0" fontId="77" fillId="0" borderId="38" xfId="0" applyFont="1" applyBorder="1" applyAlignment="1">
      <alignment horizontal="center" vertical="center"/>
    </xf>
    <xf numFmtId="0" fontId="76" fillId="32" borderId="38" xfId="1550" applyFont="1" applyFill="1" applyBorder="1" applyAlignment="1">
      <alignment horizontal="center" vertical="center" wrapText="1"/>
    </xf>
    <xf numFmtId="0" fontId="86" fillId="31" borderId="38" xfId="1550" applyFont="1" applyFill="1" applyBorder="1" applyAlignment="1">
      <alignment horizontal="center" vertical="center" wrapText="1"/>
    </xf>
    <xf numFmtId="177" fontId="75" fillId="33" borderId="55" xfId="413" applyFont="1" applyFill="1" applyBorder="1" applyAlignment="1">
      <alignment horizontal="center" vertical="center" wrapText="1"/>
    </xf>
    <xf numFmtId="0" fontId="75" fillId="0" borderId="0" xfId="0" quotePrefix="1" applyFont="1" applyAlignment="1">
      <alignment horizontal="center" vertical="center"/>
    </xf>
    <xf numFmtId="177" fontId="85" fillId="33" borderId="38" xfId="413" applyFont="1" applyFill="1" applyBorder="1" applyAlignment="1">
      <alignment horizontal="center" vertical="center" wrapText="1"/>
    </xf>
    <xf numFmtId="177" fontId="85" fillId="33" borderId="55" xfId="413" applyFont="1" applyFill="1" applyBorder="1" applyAlignment="1">
      <alignment horizontal="center" vertical="center" wrapText="1"/>
    </xf>
    <xf numFmtId="177" fontId="85" fillId="31" borderId="55" xfId="413" applyFont="1" applyFill="1" applyBorder="1" applyAlignment="1">
      <alignment horizontal="center" vertical="center" wrapText="1"/>
    </xf>
    <xf numFmtId="0" fontId="0" fillId="0" borderId="0" xfId="0" applyAlignment="1">
      <alignment vertical="center"/>
    </xf>
    <xf numFmtId="0" fontId="87" fillId="0" borderId="54" xfId="0" applyFont="1" applyBorder="1" applyAlignment="1">
      <alignment vertical="center"/>
    </xf>
    <xf numFmtId="0" fontId="89" fillId="31" borderId="53" xfId="0" applyFont="1" applyFill="1" applyBorder="1" applyAlignment="1">
      <alignment vertical="center"/>
    </xf>
    <xf numFmtId="0" fontId="87" fillId="0" borderId="56" xfId="0" applyFont="1" applyBorder="1" applyAlignment="1">
      <alignment vertical="center"/>
    </xf>
    <xf numFmtId="0" fontId="88" fillId="0" borderId="54" xfId="0" applyFont="1" applyBorder="1" applyAlignment="1">
      <alignment vertical="center"/>
    </xf>
    <xf numFmtId="0" fontId="88" fillId="0" borderId="53" xfId="0" applyFont="1" applyBorder="1" applyAlignment="1">
      <alignment vertical="center"/>
    </xf>
    <xf numFmtId="0" fontId="88" fillId="0" borderId="53" xfId="0" applyFont="1" applyBorder="1" applyAlignment="1">
      <alignment vertical="center" wrapText="1"/>
    </xf>
    <xf numFmtId="0" fontId="87" fillId="0" borderId="56" xfId="0" applyFont="1" applyBorder="1" applyAlignment="1">
      <alignment vertical="center" wrapText="1"/>
    </xf>
    <xf numFmtId="0" fontId="88" fillId="0" borderId="54" xfId="0" applyFont="1" applyBorder="1" applyAlignment="1">
      <alignment vertical="center" wrapText="1"/>
    </xf>
    <xf numFmtId="0" fontId="91" fillId="31" borderId="35" xfId="0" applyFont="1" applyFill="1" applyBorder="1" applyAlignment="1">
      <alignment horizontal="center" vertical="center"/>
    </xf>
    <xf numFmtId="0" fontId="87" fillId="0" borderId="52" xfId="0" applyFont="1" applyBorder="1" applyAlignment="1">
      <alignment vertical="center"/>
    </xf>
    <xf numFmtId="0" fontId="88" fillId="0" borderId="46" xfId="0" applyFont="1" applyBorder="1" applyAlignment="1">
      <alignment vertical="center" wrapText="1"/>
    </xf>
    <xf numFmtId="0" fontId="87" fillId="0" borderId="0" xfId="0" applyFont="1" applyAlignment="1">
      <alignment vertical="center"/>
    </xf>
    <xf numFmtId="14" fontId="89" fillId="31" borderId="52" xfId="0" applyNumberFormat="1" applyFont="1" applyFill="1" applyBorder="1" applyAlignment="1">
      <alignment horizontal="center" vertical="center" wrapText="1"/>
    </xf>
    <xf numFmtId="0" fontId="90" fillId="31" borderId="42" xfId="0" applyFont="1" applyFill="1" applyBorder="1" applyAlignment="1">
      <alignment horizontal="center" vertical="center" wrapText="1"/>
    </xf>
    <xf numFmtId="0" fontId="88" fillId="0" borderId="44" xfId="0" applyFont="1" applyBorder="1" applyAlignment="1">
      <alignment vertical="center" wrapText="1"/>
    </xf>
    <xf numFmtId="0" fontId="88" fillId="0" borderId="44" xfId="0" applyFont="1" applyBorder="1" applyAlignment="1">
      <alignment horizontal="center" vertical="center" wrapText="1"/>
    </xf>
    <xf numFmtId="194" fontId="88" fillId="0" borderId="44" xfId="0" applyNumberFormat="1" applyFont="1" applyBorder="1" applyAlignment="1">
      <alignment horizontal="center" vertical="center" wrapText="1"/>
    </xf>
    <xf numFmtId="194" fontId="88" fillId="0" borderId="21" xfId="0" applyNumberFormat="1" applyFont="1" applyBorder="1" applyAlignment="1">
      <alignment horizontal="center" vertical="center" wrapText="1"/>
    </xf>
    <xf numFmtId="0" fontId="88" fillId="0" borderId="47" xfId="0" applyFont="1" applyBorder="1" applyAlignment="1">
      <alignment vertical="center" wrapText="1"/>
    </xf>
    <xf numFmtId="0" fontId="88" fillId="0" borderId="47" xfId="0" applyFont="1" applyBorder="1" applyAlignment="1">
      <alignment horizontal="center" vertical="center" wrapText="1"/>
    </xf>
    <xf numFmtId="194" fontId="88" fillId="0" borderId="47" xfId="0" applyNumberFormat="1" applyFont="1" applyBorder="1" applyAlignment="1">
      <alignment horizontal="center" vertical="center" wrapText="1"/>
    </xf>
    <xf numFmtId="194" fontId="88" fillId="0" borderId="22" xfId="0" applyNumberFormat="1" applyFont="1" applyBorder="1" applyAlignment="1">
      <alignment horizontal="center" vertical="center" wrapText="1"/>
    </xf>
    <xf numFmtId="0" fontId="89" fillId="0" borderId="47" xfId="0" applyFont="1" applyBorder="1" applyAlignment="1">
      <alignment vertical="center" wrapText="1"/>
    </xf>
    <xf numFmtId="0" fontId="89" fillId="0" borderId="59" xfId="0" applyFont="1" applyBorder="1" applyAlignment="1">
      <alignment vertical="center" wrapText="1"/>
    </xf>
    <xf numFmtId="194" fontId="88" fillId="0" borderId="59" xfId="0" applyNumberFormat="1" applyFont="1" applyBorder="1" applyAlignment="1">
      <alignment horizontal="center" vertical="center" wrapText="1"/>
    </xf>
    <xf numFmtId="194" fontId="88" fillId="0" borderId="40" xfId="0" applyNumberFormat="1" applyFont="1" applyBorder="1" applyAlignment="1">
      <alignment horizontal="center" vertical="center" wrapText="1"/>
    </xf>
    <xf numFmtId="0" fontId="89" fillId="0" borderId="63" xfId="0" applyFont="1" applyBorder="1" applyAlignment="1">
      <alignment vertical="center" wrapText="1"/>
    </xf>
    <xf numFmtId="0" fontId="88" fillId="0" borderId="63" xfId="0" applyFont="1" applyBorder="1" applyAlignment="1">
      <alignment horizontal="center" vertical="center" wrapText="1"/>
    </xf>
    <xf numFmtId="194" fontId="88" fillId="0" borderId="63" xfId="0" applyNumberFormat="1" applyFont="1" applyBorder="1" applyAlignment="1">
      <alignment horizontal="center" vertical="center" wrapText="1"/>
    </xf>
    <xf numFmtId="194" fontId="88" fillId="0" borderId="64" xfId="0" applyNumberFormat="1" applyFont="1" applyBorder="1" applyAlignment="1">
      <alignment horizontal="center" vertical="center" wrapText="1"/>
    </xf>
    <xf numFmtId="0" fontId="75" fillId="37" borderId="0" xfId="0" applyFont="1" applyFill="1"/>
    <xf numFmtId="0" fontId="0" fillId="37" borderId="0" xfId="0" applyFill="1"/>
    <xf numFmtId="0" fontId="91" fillId="31" borderId="43" xfId="0" applyFont="1" applyFill="1" applyBorder="1" applyAlignment="1">
      <alignment horizontal="center" vertical="center"/>
    </xf>
    <xf numFmtId="0" fontId="91" fillId="31" borderId="18" xfId="0" applyFont="1" applyFill="1" applyBorder="1" applyAlignment="1">
      <alignment horizontal="center" vertical="center"/>
    </xf>
    <xf numFmtId="0" fontId="0" fillId="37" borderId="52" xfId="0" applyFill="1" applyBorder="1"/>
    <xf numFmtId="0" fontId="85" fillId="37" borderId="0" xfId="0" applyFont="1" applyFill="1"/>
    <xf numFmtId="0" fontId="75" fillId="0" borderId="0" xfId="0" applyFont="1"/>
    <xf numFmtId="0" fontId="73" fillId="31" borderId="31" xfId="1217" applyFont="1" applyFill="1" applyBorder="1" applyAlignment="1">
      <alignment vertical="center" wrapText="1"/>
    </xf>
    <xf numFmtId="1" fontId="31" fillId="0" borderId="0" xfId="1219" applyNumberFormat="1" applyFont="1"/>
    <xf numFmtId="177" fontId="31" fillId="0" borderId="0" xfId="413" applyFont="1"/>
    <xf numFmtId="0" fontId="37" fillId="0" borderId="0" xfId="1942" applyFont="1" applyProtection="1">
      <protection locked="0"/>
    </xf>
    <xf numFmtId="0" fontId="8" fillId="0" borderId="0" xfId="1942" applyAlignment="1" applyProtection="1">
      <alignment horizontal="center"/>
      <protection locked="0"/>
    </xf>
    <xf numFmtId="0" fontId="8" fillId="0" borderId="0" xfId="1942" applyAlignment="1">
      <alignment horizontal="left"/>
    </xf>
    <xf numFmtId="0" fontId="36" fillId="0" borderId="10" xfId="1942" applyFont="1" applyBorder="1" applyAlignment="1" applyProtection="1">
      <alignment horizontal="left"/>
      <protection locked="0"/>
    </xf>
    <xf numFmtId="0" fontId="35" fillId="0" borderId="12" xfId="1942" applyFont="1" applyBorder="1" applyAlignment="1" applyProtection="1">
      <alignment horizontal="left"/>
      <protection locked="0"/>
    </xf>
    <xf numFmtId="0" fontId="36" fillId="0" borderId="12" xfId="1942" applyFont="1" applyBorder="1" applyAlignment="1" applyProtection="1">
      <alignment horizontal="left"/>
      <protection locked="0"/>
    </xf>
    <xf numFmtId="0" fontId="93" fillId="0" borderId="0" xfId="1942" applyFont="1" applyAlignment="1" applyProtection="1">
      <alignment horizontal="left"/>
      <protection locked="0"/>
    </xf>
    <xf numFmtId="0" fontId="35" fillId="0" borderId="0" xfId="1942" applyFont="1" applyAlignment="1" applyProtection="1">
      <alignment horizontal="left" wrapText="1"/>
      <protection locked="0"/>
    </xf>
    <xf numFmtId="0" fontId="95" fillId="0" borderId="0" xfId="1942" applyFont="1" applyAlignment="1" applyProtection="1">
      <alignment horizontal="left"/>
      <protection locked="0"/>
    </xf>
    <xf numFmtId="0" fontId="36" fillId="0" borderId="66" xfId="1942" applyFont="1" applyBorder="1" applyAlignment="1" applyProtection="1">
      <alignment horizontal="left"/>
      <protection locked="0"/>
    </xf>
    <xf numFmtId="0" fontId="35" fillId="0" borderId="31" xfId="1942" applyFont="1" applyBorder="1" applyAlignment="1" applyProtection="1">
      <alignment horizontal="left"/>
      <protection locked="0"/>
    </xf>
    <xf numFmtId="0" fontId="36" fillId="0" borderId="31" xfId="1942" applyFont="1" applyBorder="1" applyAlignment="1" applyProtection="1">
      <alignment horizontal="left"/>
      <protection locked="0"/>
    </xf>
    <xf numFmtId="0" fontId="35" fillId="0" borderId="0" xfId="2127" applyFont="1"/>
    <xf numFmtId="0" fontId="93" fillId="0" borderId="0" xfId="1942" applyFont="1" applyProtection="1">
      <protection locked="0"/>
    </xf>
    <xf numFmtId="14" fontId="35" fillId="0" borderId="0" xfId="1942" applyNumberFormat="1" applyFont="1" applyAlignment="1" applyProtection="1">
      <alignment horizontal="left"/>
      <protection locked="0"/>
    </xf>
    <xf numFmtId="0" fontId="35" fillId="0" borderId="0" xfId="1942" applyFont="1" applyAlignment="1" applyProtection="1">
      <alignment horizontal="left"/>
      <protection locked="0"/>
    </xf>
    <xf numFmtId="0" fontId="36" fillId="0" borderId="60" xfId="1942" applyFont="1" applyBorder="1" applyAlignment="1" applyProtection="1">
      <alignment horizontal="left"/>
      <protection locked="0"/>
    </xf>
    <xf numFmtId="0" fontId="35" fillId="0" borderId="61" xfId="1942" applyFont="1" applyBorder="1" applyAlignment="1" applyProtection="1">
      <alignment horizontal="left"/>
      <protection locked="0"/>
    </xf>
    <xf numFmtId="0" fontId="36" fillId="0" borderId="61" xfId="1942" applyFont="1" applyBorder="1" applyAlignment="1" applyProtection="1">
      <alignment horizontal="left"/>
      <protection locked="0"/>
    </xf>
    <xf numFmtId="14" fontId="35" fillId="0" borderId="61" xfId="1942" applyNumberFormat="1" applyFont="1" applyBorder="1" applyAlignment="1" applyProtection="1">
      <alignment horizontal="left"/>
      <protection locked="0"/>
    </xf>
    <xf numFmtId="0" fontId="36" fillId="0" borderId="0" xfId="1942" applyFont="1" applyAlignment="1" applyProtection="1">
      <alignment wrapText="1"/>
      <protection locked="0"/>
    </xf>
    <xf numFmtId="49" fontId="8" fillId="38" borderId="31" xfId="0" applyNumberFormat="1" applyFont="1" applyFill="1" applyBorder="1"/>
    <xf numFmtId="0" fontId="76" fillId="31" borderId="32" xfId="1550" applyFont="1" applyFill="1" applyBorder="1" applyAlignment="1">
      <alignment horizontal="center" vertical="center" wrapText="1"/>
    </xf>
    <xf numFmtId="0" fontId="96" fillId="0" borderId="0" xfId="0" applyFont="1"/>
    <xf numFmtId="182" fontId="35" fillId="0" borderId="31" xfId="1942" applyNumberFormat="1" applyFont="1" applyBorder="1" applyAlignment="1" applyProtection="1">
      <alignment horizontal="left"/>
      <protection locked="0"/>
    </xf>
    <xf numFmtId="0" fontId="8" fillId="0" borderId="0" xfId="1942"/>
    <xf numFmtId="14" fontId="8" fillId="0" borderId="0" xfId="1942" applyNumberFormat="1"/>
    <xf numFmtId="179" fontId="8" fillId="0" borderId="0" xfId="1942" applyNumberFormat="1" applyAlignment="1">
      <alignment horizontal="left"/>
    </xf>
    <xf numFmtId="0" fontId="97" fillId="0" borderId="0" xfId="0" applyFont="1" applyAlignment="1">
      <alignment vertical="center"/>
    </xf>
    <xf numFmtId="0" fontId="42" fillId="0" borderId="0" xfId="0" applyFont="1"/>
    <xf numFmtId="0" fontId="42" fillId="0" borderId="0" xfId="0" applyFont="1" applyAlignment="1">
      <alignment vertical="center"/>
    </xf>
    <xf numFmtId="0" fontId="36" fillId="0" borderId="36" xfId="0" applyFont="1" applyBorder="1" applyAlignment="1">
      <alignment vertical="center"/>
    </xf>
    <xf numFmtId="0" fontId="35" fillId="0" borderId="37" xfId="0" applyFont="1" applyBorder="1" applyAlignment="1">
      <alignment vertical="center"/>
    </xf>
    <xf numFmtId="0" fontId="36" fillId="0" borderId="37" xfId="0" applyFont="1" applyBorder="1" applyAlignment="1">
      <alignment vertical="center"/>
    </xf>
    <xf numFmtId="0" fontId="89" fillId="31" borderId="37" xfId="0" applyFont="1" applyFill="1" applyBorder="1" applyAlignment="1">
      <alignment vertical="center"/>
    </xf>
    <xf numFmtId="0" fontId="42" fillId="0" borderId="0" xfId="0" applyFont="1" applyAlignment="1">
      <alignment vertical="center" wrapText="1"/>
    </xf>
    <xf numFmtId="0" fontId="35" fillId="0" borderId="37" xfId="0" applyFont="1" applyBorder="1" applyAlignment="1">
      <alignment vertical="center" wrapText="1"/>
    </xf>
    <xf numFmtId="0" fontId="36" fillId="0" borderId="37" xfId="0" applyFont="1" applyBorder="1" applyAlignment="1">
      <alignment vertical="center" wrapText="1"/>
    </xf>
    <xf numFmtId="0" fontId="90" fillId="31" borderId="20" xfId="0" applyFont="1" applyFill="1" applyBorder="1" applyAlignment="1">
      <alignment horizontal="center" vertical="center"/>
    </xf>
    <xf numFmtId="0" fontId="100" fillId="39" borderId="41" xfId="0" applyFont="1" applyFill="1" applyBorder="1" applyAlignment="1">
      <alignment horizontal="center" vertical="center" wrapText="1"/>
    </xf>
    <xf numFmtId="0" fontId="36" fillId="0" borderId="52" xfId="0" applyFont="1" applyBorder="1" applyAlignment="1">
      <alignment vertical="center"/>
    </xf>
    <xf numFmtId="0" fontId="35" fillId="0" borderId="46" xfId="0" applyFont="1" applyBorder="1" applyAlignment="1">
      <alignment vertical="center" wrapText="1"/>
    </xf>
    <xf numFmtId="0" fontId="36" fillId="0" borderId="46" xfId="0" applyFont="1" applyBorder="1" applyAlignment="1">
      <alignment vertical="center"/>
    </xf>
    <xf numFmtId="14" fontId="89" fillId="31" borderId="46" xfId="0" applyNumberFormat="1" applyFont="1" applyFill="1" applyBorder="1" applyAlignment="1">
      <alignment vertical="center" wrapText="1"/>
    </xf>
    <xf numFmtId="0" fontId="90" fillId="31" borderId="37" xfId="0" applyFont="1" applyFill="1" applyBorder="1" applyAlignment="1">
      <alignment horizontal="center" vertical="center"/>
    </xf>
    <xf numFmtId="0" fontId="102" fillId="31" borderId="46" xfId="0" applyFont="1" applyFill="1" applyBorder="1" applyAlignment="1">
      <alignment horizontal="center" vertical="center"/>
    </xf>
    <xf numFmtId="0" fontId="100" fillId="39" borderId="46" xfId="0" applyFont="1" applyFill="1" applyBorder="1" applyAlignment="1">
      <alignment horizontal="center" vertical="center" wrapText="1"/>
    </xf>
    <xf numFmtId="0" fontId="90" fillId="31" borderId="37" xfId="0" applyFont="1" applyFill="1" applyBorder="1" applyAlignment="1">
      <alignment horizontal="center" vertical="center" wrapText="1"/>
    </xf>
    <xf numFmtId="0" fontId="102" fillId="31" borderId="20" xfId="0" applyFont="1" applyFill="1" applyBorder="1" applyAlignment="1">
      <alignment horizontal="center" vertical="center" wrapText="1"/>
    </xf>
    <xf numFmtId="0" fontId="100" fillId="39" borderId="37" xfId="0" applyFont="1" applyFill="1" applyBorder="1" applyAlignment="1">
      <alignment horizontal="center" vertical="center" wrapText="1"/>
    </xf>
    <xf numFmtId="0" fontId="89" fillId="0" borderId="37" xfId="0" applyFont="1" applyBorder="1" applyAlignment="1">
      <alignment horizontal="center" vertical="center" wrapText="1"/>
    </xf>
    <xf numFmtId="0" fontId="104" fillId="0" borderId="37" xfId="0" applyFont="1" applyBorder="1" applyAlignment="1">
      <alignment horizontal="center" vertical="center" wrapText="1"/>
    </xf>
    <xf numFmtId="0" fontId="104" fillId="39" borderId="37" xfId="0" applyFont="1" applyFill="1" applyBorder="1" applyAlignment="1">
      <alignment horizontal="center" vertical="center" wrapText="1"/>
    </xf>
    <xf numFmtId="0" fontId="105"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09" fillId="0" borderId="0" xfId="0" applyFont="1" applyAlignment="1">
      <alignment vertical="center"/>
    </xf>
    <xf numFmtId="0" fontId="111" fillId="0" borderId="0" xfId="0" applyFont="1" applyAlignment="1">
      <alignment vertical="center"/>
    </xf>
    <xf numFmtId="0" fontId="98" fillId="0" borderId="0" xfId="0" applyFont="1" applyAlignment="1">
      <alignment vertical="center"/>
    </xf>
    <xf numFmtId="0" fontId="112" fillId="0" borderId="0" xfId="2128" applyAlignment="1">
      <alignment vertical="center"/>
    </xf>
    <xf numFmtId="0" fontId="97" fillId="0" borderId="18" xfId="0" applyFont="1" applyBorder="1" applyAlignment="1">
      <alignment vertical="center" wrapText="1"/>
    </xf>
    <xf numFmtId="0" fontId="101" fillId="40" borderId="35" xfId="0" applyFont="1" applyFill="1" applyBorder="1" applyAlignment="1">
      <alignment horizontal="center" vertical="center" wrapText="1"/>
    </xf>
    <xf numFmtId="0" fontId="97" fillId="0" borderId="48" xfId="0" applyFont="1" applyBorder="1" applyAlignment="1">
      <alignment vertical="center" wrapText="1"/>
    </xf>
    <xf numFmtId="0" fontId="101" fillId="40" borderId="36" xfId="0" applyFont="1" applyFill="1" applyBorder="1" applyAlignment="1">
      <alignment horizontal="center" vertical="center" wrapText="1"/>
    </xf>
    <xf numFmtId="181" fontId="73" fillId="0" borderId="0" xfId="1340" applyNumberFormat="1" applyFont="1"/>
    <xf numFmtId="0" fontId="92" fillId="0" borderId="0" xfId="0" applyFont="1" applyAlignment="1">
      <alignment horizontal="center" vertical="center" wrapText="1"/>
    </xf>
    <xf numFmtId="0" fontId="113" fillId="0" borderId="0" xfId="0" applyFont="1" applyAlignment="1">
      <alignment vertical="center"/>
    </xf>
    <xf numFmtId="177" fontId="89" fillId="0" borderId="37" xfId="413" applyFont="1" applyBorder="1" applyAlignment="1">
      <alignment horizontal="center" vertical="center" wrapText="1"/>
    </xf>
    <xf numFmtId="190" fontId="29" fillId="0" borderId="31" xfId="405" applyNumberFormat="1" applyFont="1" applyBorder="1" applyAlignment="1">
      <alignment horizontal="center" vertical="center" wrapText="1"/>
    </xf>
    <xf numFmtId="0" fontId="74" fillId="31" borderId="32" xfId="1219" applyFont="1" applyFill="1" applyBorder="1" applyAlignment="1">
      <alignment vertical="center"/>
    </xf>
    <xf numFmtId="0" fontId="74" fillId="31" borderId="33" xfId="1219" applyFont="1" applyFill="1" applyBorder="1" applyAlignment="1">
      <alignment vertical="center"/>
    </xf>
    <xf numFmtId="0" fontId="74" fillId="31" borderId="34" xfId="1219" applyFont="1" applyFill="1" applyBorder="1" applyAlignment="1">
      <alignment vertical="center"/>
    </xf>
    <xf numFmtId="14" fontId="74" fillId="31" borderId="31" xfId="1217" applyNumberFormat="1" applyFont="1" applyFill="1" applyBorder="1" applyAlignment="1">
      <alignment horizontal="center" vertical="center"/>
    </xf>
    <xf numFmtId="190" fontId="73" fillId="31" borderId="31" xfId="405" applyNumberFormat="1" applyFont="1" applyFill="1" applyBorder="1" applyAlignment="1">
      <alignment horizontal="center" vertical="center" wrapText="1"/>
    </xf>
    <xf numFmtId="0" fontId="73" fillId="31" borderId="31" xfId="1217" applyFont="1" applyFill="1" applyBorder="1" applyAlignment="1">
      <alignment horizontal="center" vertical="center" wrapText="1"/>
    </xf>
    <xf numFmtId="0" fontId="0" fillId="0" borderId="31" xfId="614" applyFont="1" applyBorder="1" applyAlignment="1">
      <alignment wrapText="1"/>
    </xf>
    <xf numFmtId="179" fontId="31" fillId="0" borderId="31" xfId="414" applyNumberFormat="1" applyFont="1" applyFill="1" applyBorder="1" applyAlignment="1">
      <alignment horizontal="center" wrapText="1"/>
    </xf>
    <xf numFmtId="190" fontId="73" fillId="29" borderId="31" xfId="405" applyNumberFormat="1" applyFont="1" applyFill="1" applyBorder="1" applyAlignment="1">
      <alignment horizontal="center" vertical="center" wrapText="1"/>
    </xf>
    <xf numFmtId="190" fontId="73" fillId="0" borderId="31" xfId="405" applyNumberFormat="1" applyFont="1" applyFill="1" applyBorder="1" applyAlignment="1">
      <alignment horizontal="center" vertical="center" wrapText="1"/>
    </xf>
    <xf numFmtId="0" fontId="9" fillId="29" borderId="31" xfId="1217" applyFill="1" applyBorder="1" applyAlignment="1">
      <alignment horizontal="center" vertical="center" wrapText="1"/>
    </xf>
    <xf numFmtId="0" fontId="9" fillId="29" borderId="31" xfId="1217" applyFill="1" applyBorder="1" applyAlignment="1">
      <alignment wrapText="1"/>
    </xf>
    <xf numFmtId="179" fontId="31" fillId="0" borderId="31" xfId="1217" applyNumberFormat="1" applyFont="1" applyBorder="1"/>
    <xf numFmtId="2" fontId="74" fillId="31" borderId="31" xfId="1217" applyNumberFormat="1" applyFont="1" applyFill="1" applyBorder="1" applyAlignment="1">
      <alignment horizontal="center" vertical="center"/>
    </xf>
    <xf numFmtId="190" fontId="8" fillId="0" borderId="0" xfId="405" applyNumberFormat="1" applyFont="1" applyAlignment="1">
      <alignment horizontal="center"/>
    </xf>
    <xf numFmtId="0" fontId="77" fillId="0" borderId="66" xfId="0" applyFont="1" applyBorder="1" applyAlignment="1">
      <alignment horizontal="center" vertical="center"/>
    </xf>
    <xf numFmtId="0" fontId="76" fillId="32" borderId="66" xfId="1550" applyFont="1" applyFill="1" applyBorder="1" applyAlignment="1">
      <alignment horizontal="center" vertical="center" wrapText="1"/>
    </xf>
    <xf numFmtId="0" fontId="86" fillId="31" borderId="66" xfId="1550" applyFont="1" applyFill="1" applyBorder="1" applyAlignment="1">
      <alignment horizontal="center" vertical="center" wrapText="1"/>
    </xf>
    <xf numFmtId="0" fontId="77" fillId="34" borderId="66" xfId="1550" applyFont="1" applyFill="1" applyBorder="1" applyAlignment="1">
      <alignment horizontal="center" vertical="center" wrapText="1"/>
    </xf>
    <xf numFmtId="177" fontId="85" fillId="33" borderId="66" xfId="413" applyFont="1" applyFill="1" applyBorder="1" applyAlignment="1">
      <alignment horizontal="center" vertical="center" wrapText="1"/>
    </xf>
    <xf numFmtId="177" fontId="75" fillId="33" borderId="66" xfId="413" applyFont="1" applyFill="1" applyBorder="1" applyAlignment="1">
      <alignment horizontal="center" vertical="center" wrapText="1"/>
    </xf>
    <xf numFmtId="177" fontId="85" fillId="33" borderId="60" xfId="413" applyFont="1" applyFill="1" applyBorder="1" applyAlignment="1">
      <alignment horizontal="center" vertical="center" wrapText="1"/>
    </xf>
    <xf numFmtId="177" fontId="75" fillId="33" borderId="60" xfId="413" applyFont="1" applyFill="1" applyBorder="1" applyAlignment="1">
      <alignment horizontal="center" vertical="center" wrapText="1"/>
    </xf>
    <xf numFmtId="177" fontId="75" fillId="33" borderId="61" xfId="413" applyFont="1" applyFill="1" applyBorder="1" applyAlignment="1">
      <alignment horizontal="center" vertical="center" wrapText="1"/>
    </xf>
    <xf numFmtId="0" fontId="35" fillId="0" borderId="75" xfId="1942" applyFont="1" applyBorder="1" applyAlignment="1" applyProtection="1">
      <alignment horizontal="left"/>
      <protection locked="0"/>
    </xf>
    <xf numFmtId="1" fontId="8" fillId="0" borderId="75" xfId="1217" applyNumberFormat="1" applyFont="1" applyBorder="1"/>
    <xf numFmtId="1" fontId="8" fillId="31" borderId="75" xfId="1217" applyNumberFormat="1" applyFont="1" applyFill="1" applyBorder="1" applyAlignment="1">
      <alignment vertical="center"/>
    </xf>
    <xf numFmtId="0" fontId="0" fillId="0" borderId="0" xfId="1220" applyFont="1" applyAlignment="1">
      <alignment wrapText="1"/>
    </xf>
    <xf numFmtId="0" fontId="0" fillId="31" borderId="0" xfId="1219" applyFont="1" applyFill="1"/>
    <xf numFmtId="0" fontId="0" fillId="0" borderId="0" xfId="1219" applyFont="1"/>
    <xf numFmtId="0" fontId="9" fillId="0" borderId="74" xfId="1220" applyBorder="1" applyAlignment="1">
      <alignment horizontal="center" wrapText="1"/>
    </xf>
    <xf numFmtId="0" fontId="0" fillId="0" borderId="74" xfId="0" applyBorder="1" applyAlignment="1">
      <alignment horizontal="center"/>
    </xf>
    <xf numFmtId="0" fontId="0" fillId="0" borderId="17" xfId="614" applyFont="1" applyBorder="1" applyAlignment="1">
      <alignment horizontal="center" vertical="center" wrapText="1"/>
    </xf>
    <xf numFmtId="0" fontId="0" fillId="0" borderId="65" xfId="614" applyFont="1" applyBorder="1" applyAlignment="1">
      <alignment horizontal="center" vertical="center" wrapText="1"/>
    </xf>
    <xf numFmtId="0" fontId="9" fillId="0" borderId="31" xfId="1219" applyBorder="1" applyAlignment="1">
      <alignment horizontal="center" vertical="center" wrapText="1"/>
    </xf>
    <xf numFmtId="0" fontId="0" fillId="0" borderId="31" xfId="1219" applyFont="1" applyBorder="1" applyAlignment="1">
      <alignment horizontal="center" vertical="center" wrapText="1"/>
    </xf>
    <xf numFmtId="0" fontId="0" fillId="0" borderId="17" xfId="1779" applyFont="1" applyBorder="1" applyAlignment="1">
      <alignment horizontal="center" vertical="center" wrapText="1"/>
    </xf>
    <xf numFmtId="0" fontId="0" fillId="0" borderId="65" xfId="1779" applyFont="1" applyBorder="1" applyAlignment="1">
      <alignment horizontal="center" vertical="center" wrapText="1"/>
    </xf>
    <xf numFmtId="0" fontId="29" fillId="0" borderId="61" xfId="1942" applyFont="1" applyBorder="1" applyAlignment="1" applyProtection="1">
      <alignment horizontal="left"/>
      <protection locked="0"/>
    </xf>
    <xf numFmtId="0" fontId="35" fillId="0" borderId="61" xfId="1942" applyFont="1" applyBorder="1" applyAlignment="1" applyProtection="1">
      <alignment horizontal="left"/>
      <protection locked="0"/>
    </xf>
    <xf numFmtId="0" fontId="36" fillId="0" borderId="61" xfId="1942" applyFont="1" applyBorder="1" applyAlignment="1" applyProtection="1">
      <alignment horizontal="left"/>
      <protection locked="0"/>
    </xf>
    <xf numFmtId="179" fontId="35" fillId="0" borderId="61" xfId="1942" applyNumberFormat="1" applyFont="1" applyBorder="1" applyAlignment="1" applyProtection="1">
      <alignment horizontal="left"/>
      <protection locked="0"/>
    </xf>
    <xf numFmtId="179" fontId="35" fillId="0" borderId="55" xfId="1942" applyNumberFormat="1" applyFont="1" applyBorder="1" applyAlignment="1" applyProtection="1">
      <alignment horizontal="left"/>
      <protection locked="0"/>
    </xf>
    <xf numFmtId="0" fontId="36" fillId="0" borderId="31" xfId="1942" applyFont="1" applyBorder="1" applyAlignment="1" applyProtection="1">
      <alignment horizontal="left"/>
      <protection locked="0"/>
    </xf>
    <xf numFmtId="0" fontId="35" fillId="0" borderId="31" xfId="1942" applyFont="1" applyBorder="1" applyAlignment="1" applyProtection="1">
      <alignment horizontal="left"/>
      <protection locked="0"/>
    </xf>
    <xf numFmtId="0" fontId="35" fillId="0" borderId="38" xfId="1942" applyFont="1" applyBorder="1" applyAlignment="1" applyProtection="1">
      <alignment horizontal="left"/>
      <protection locked="0"/>
    </xf>
    <xf numFmtId="179" fontId="35" fillId="0" borderId="31" xfId="1942" applyNumberFormat="1" applyFont="1" applyBorder="1" applyAlignment="1" applyProtection="1">
      <alignment horizontal="left"/>
      <protection locked="0"/>
    </xf>
    <xf numFmtId="179" fontId="35" fillId="0" borderId="38" xfId="1942" applyNumberFormat="1" applyFont="1" applyBorder="1" applyAlignment="1" applyProtection="1">
      <alignment horizontal="left"/>
      <protection locked="0"/>
    </xf>
    <xf numFmtId="0" fontId="36" fillId="0" borderId="12" xfId="1942" applyFont="1" applyBorder="1" applyAlignment="1" applyProtection="1">
      <alignment horizontal="left"/>
      <protection locked="0"/>
    </xf>
    <xf numFmtId="0" fontId="35" fillId="0" borderId="12" xfId="1942" applyFont="1" applyBorder="1" applyAlignment="1" applyProtection="1">
      <alignment horizontal="left"/>
      <protection locked="0"/>
    </xf>
    <xf numFmtId="179" fontId="35" fillId="0" borderId="12" xfId="1942" applyNumberFormat="1" applyFont="1" applyBorder="1" applyAlignment="1" applyProtection="1">
      <alignment horizontal="left"/>
      <protection locked="0"/>
    </xf>
    <xf numFmtId="179" fontId="35" fillId="0" borderId="11" xfId="1942" applyNumberFormat="1" applyFont="1" applyBorder="1" applyAlignment="1" applyProtection="1">
      <alignment horizontal="left"/>
      <protection locked="0"/>
    </xf>
    <xf numFmtId="0" fontId="8" fillId="0" borderId="17" xfId="614" applyFont="1" applyBorder="1" applyAlignment="1">
      <alignment horizontal="center" vertical="center" wrapText="1"/>
    </xf>
    <xf numFmtId="0" fontId="8" fillId="0" borderId="65" xfId="614" applyFont="1" applyBorder="1" applyAlignment="1">
      <alignment horizontal="center" vertical="center" wrapText="1"/>
    </xf>
    <xf numFmtId="0" fontId="29" fillId="0" borderId="31" xfId="1219" applyFont="1" applyBorder="1" applyAlignment="1">
      <alignment horizontal="center" vertical="center" wrapText="1"/>
    </xf>
    <xf numFmtId="0" fontId="74" fillId="31" borderId="32" xfId="1219" applyFont="1" applyFill="1" applyBorder="1" applyAlignment="1">
      <alignment horizontal="left" vertical="center"/>
    </xf>
    <xf numFmtId="0" fontId="74" fillId="31" borderId="33" xfId="1219" applyFont="1" applyFill="1" applyBorder="1" applyAlignment="1">
      <alignment horizontal="left" vertical="center"/>
    </xf>
    <xf numFmtId="0" fontId="74" fillId="31" borderId="34" xfId="1219" applyFont="1" applyFill="1" applyBorder="1" applyAlignment="1">
      <alignment horizontal="left" vertical="center"/>
    </xf>
    <xf numFmtId="0" fontId="29" fillId="0" borderId="17" xfId="1219" applyFont="1" applyBorder="1" applyAlignment="1">
      <alignment horizontal="center" vertical="center" wrapText="1"/>
    </xf>
    <xf numFmtId="0" fontId="29" fillId="0" borderId="67" xfId="1219" applyFont="1" applyBorder="1" applyAlignment="1">
      <alignment horizontal="center" vertical="center" wrapText="1"/>
    </xf>
    <xf numFmtId="0" fontId="29" fillId="0" borderId="65" xfId="1219" applyFont="1" applyBorder="1" applyAlignment="1">
      <alignment horizontal="center" vertical="center" wrapText="1"/>
    </xf>
    <xf numFmtId="0" fontId="34" fillId="0" borderId="31" xfId="1219" applyFont="1" applyBorder="1" applyAlignment="1">
      <alignment horizontal="center" vertical="center" wrapText="1"/>
    </xf>
    <xf numFmtId="190" fontId="29" fillId="0" borderId="31" xfId="405" applyNumberFormat="1" applyFont="1" applyBorder="1" applyAlignment="1">
      <alignment horizontal="center" vertical="center"/>
    </xf>
    <xf numFmtId="0" fontId="29" fillId="0" borderId="31" xfId="1219" applyFont="1" applyBorder="1" applyAlignment="1">
      <alignment horizontal="center" vertical="center"/>
    </xf>
    <xf numFmtId="183" fontId="32" fillId="31" borderId="31" xfId="1219" applyNumberFormat="1" applyFont="1" applyFill="1" applyBorder="1" applyAlignment="1">
      <alignment horizontal="center" vertical="center" wrapText="1"/>
    </xf>
    <xf numFmtId="0" fontId="99" fillId="36" borderId="18" xfId="0" applyFont="1" applyFill="1" applyBorder="1" applyAlignment="1">
      <alignment horizontal="center" vertical="center"/>
    </xf>
    <xf numFmtId="0" fontId="99" fillId="36" borderId="19" xfId="0" applyFont="1" applyFill="1" applyBorder="1" applyAlignment="1">
      <alignment horizontal="center" vertical="center"/>
    </xf>
    <xf numFmtId="0" fontId="99" fillId="36" borderId="50" xfId="0" applyFont="1" applyFill="1" applyBorder="1" applyAlignment="1">
      <alignment horizontal="center" vertical="center"/>
    </xf>
    <xf numFmtId="0" fontId="100" fillId="31" borderId="42" xfId="0" applyFont="1" applyFill="1" applyBorder="1" applyAlignment="1">
      <alignment horizontal="center" vertical="center" wrapText="1"/>
    </xf>
    <xf numFmtId="0" fontId="100" fillId="31" borderId="52" xfId="0" applyFont="1" applyFill="1" applyBorder="1" applyAlignment="1">
      <alignment horizontal="center" vertical="center" wrapText="1"/>
    </xf>
    <xf numFmtId="0" fontId="100" fillId="31" borderId="54" xfId="0" applyFont="1" applyFill="1" applyBorder="1" applyAlignment="1">
      <alignment horizontal="center" vertical="center" wrapText="1"/>
    </xf>
    <xf numFmtId="0" fontId="103" fillId="31" borderId="18" xfId="0" applyFont="1" applyFill="1" applyBorder="1" applyAlignment="1">
      <alignment horizontal="center" vertical="center"/>
    </xf>
    <xf numFmtId="0" fontId="103" fillId="31" borderId="50" xfId="0" applyFont="1" applyFill="1" applyBorder="1" applyAlignment="1">
      <alignment horizontal="center" vertical="center"/>
    </xf>
    <xf numFmtId="0" fontId="90" fillId="31" borderId="72" xfId="0" applyFont="1" applyFill="1" applyBorder="1" applyAlignment="1">
      <alignment horizontal="center" vertical="center" wrapText="1"/>
    </xf>
    <xf numFmtId="0" fontId="90" fillId="31" borderId="50"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71" xfId="0" applyFont="1" applyBorder="1" applyAlignment="1">
      <alignment horizontal="center" vertical="center" wrapText="1"/>
    </xf>
    <xf numFmtId="0" fontId="89" fillId="0" borderId="72" xfId="0" applyFont="1" applyBorder="1" applyAlignment="1">
      <alignment vertical="center" wrapText="1"/>
    </xf>
    <xf numFmtId="0" fontId="89" fillId="0" borderId="50" xfId="0" applyFont="1" applyBorder="1" applyAlignment="1">
      <alignment vertical="center" wrapText="1"/>
    </xf>
    <xf numFmtId="0" fontId="89" fillId="0" borderId="0" xfId="0" applyFont="1" applyAlignment="1">
      <alignment vertical="center"/>
    </xf>
    <xf numFmtId="0" fontId="76" fillId="31" borderId="32" xfId="1550" applyFont="1" applyFill="1" applyBorder="1" applyAlignment="1">
      <alignment horizontal="center" vertical="center" wrapText="1"/>
    </xf>
    <xf numFmtId="0" fontId="76" fillId="31" borderId="34" xfId="1550" applyFont="1" applyFill="1" applyBorder="1" applyAlignment="1">
      <alignment horizontal="center" vertical="center" wrapText="1"/>
    </xf>
    <xf numFmtId="0" fontId="76" fillId="0" borderId="32" xfId="1550" applyFont="1" applyBorder="1" applyAlignment="1">
      <alignment horizontal="center" vertical="center"/>
    </xf>
    <xf numFmtId="0" fontId="76" fillId="0" borderId="33" xfId="1550" applyFont="1" applyBorder="1" applyAlignment="1">
      <alignment horizontal="center" vertical="center"/>
    </xf>
    <xf numFmtId="0" fontId="76" fillId="0" borderId="34" xfId="1550" applyFont="1" applyBorder="1" applyAlignment="1">
      <alignment horizontal="center" vertical="center"/>
    </xf>
    <xf numFmtId="0" fontId="76" fillId="32" borderId="32" xfId="1550" applyFont="1" applyFill="1" applyBorder="1" applyAlignment="1">
      <alignment horizontal="center" vertical="center"/>
    </xf>
    <xf numFmtId="0" fontId="76" fillId="32" borderId="33" xfId="1550" applyFont="1" applyFill="1" applyBorder="1" applyAlignment="1">
      <alignment horizontal="center" vertical="center"/>
    </xf>
    <xf numFmtId="0" fontId="76" fillId="32" borderId="34" xfId="1550" applyFont="1" applyFill="1" applyBorder="1" applyAlignment="1">
      <alignment horizontal="center" vertical="center"/>
    </xf>
    <xf numFmtId="0" fontId="77" fillId="33" borderId="17" xfId="1550" applyFont="1" applyFill="1" applyBorder="1" applyAlignment="1">
      <alignment horizontal="center" vertical="center" wrapText="1"/>
    </xf>
    <xf numFmtId="0" fontId="77" fillId="33" borderId="67" xfId="1550" applyFont="1" applyFill="1" applyBorder="1" applyAlignment="1">
      <alignment horizontal="center" vertical="center" wrapText="1"/>
    </xf>
    <xf numFmtId="0" fontId="77" fillId="33" borderId="65" xfId="1550" applyFont="1" applyFill="1" applyBorder="1" applyAlignment="1">
      <alignment horizontal="center" vertical="center" wrapText="1"/>
    </xf>
    <xf numFmtId="0" fontId="75" fillId="0" borderId="17" xfId="1550" applyFont="1" applyBorder="1" applyAlignment="1">
      <alignment horizontal="center" vertical="center" wrapText="1"/>
    </xf>
    <xf numFmtId="0" fontId="75" fillId="0" borderId="67" xfId="1550" applyFont="1" applyBorder="1" applyAlignment="1">
      <alignment horizontal="center" vertical="center" wrapText="1"/>
    </xf>
    <xf numFmtId="0" fontId="75" fillId="0" borderId="65" xfId="1550" applyFont="1" applyBorder="1" applyAlignment="1">
      <alignment horizontal="center" vertical="center" wrapText="1"/>
    </xf>
    <xf numFmtId="0" fontId="75" fillId="0" borderId="17" xfId="1218" applyFont="1" applyBorder="1" applyAlignment="1" applyProtection="1">
      <alignment horizontal="center" vertical="center" wrapText="1"/>
      <protection locked="0"/>
    </xf>
    <xf numFmtId="0" fontId="75" fillId="0" borderId="67" xfId="1218" applyFont="1" applyBorder="1" applyAlignment="1" applyProtection="1">
      <alignment horizontal="center" vertical="center" wrapText="1"/>
      <protection locked="0"/>
    </xf>
    <xf numFmtId="0" fontId="75" fillId="0" borderId="65" xfId="1218" applyFont="1" applyBorder="1" applyAlignment="1" applyProtection="1">
      <alignment horizontal="center" vertical="center" wrapText="1"/>
      <protection locked="0"/>
    </xf>
    <xf numFmtId="0" fontId="76" fillId="31" borderId="44" xfId="1550" applyFont="1" applyFill="1" applyBorder="1" applyAlignment="1">
      <alignment horizontal="center" vertical="center" wrapText="1"/>
    </xf>
    <xf numFmtId="0" fontId="76" fillId="31" borderId="49" xfId="1550" applyFont="1" applyFill="1" applyBorder="1" applyAlignment="1">
      <alignment horizontal="center" vertical="center" wrapText="1"/>
    </xf>
    <xf numFmtId="0" fontId="76" fillId="31" borderId="45" xfId="1550" applyFont="1" applyFill="1" applyBorder="1" applyAlignment="1">
      <alignment horizontal="center" vertical="center" wrapText="1"/>
    </xf>
    <xf numFmtId="0" fontId="76" fillId="0" borderId="16" xfId="1550" applyFont="1" applyBorder="1" applyAlignment="1">
      <alignment horizontal="center" vertical="center"/>
    </xf>
    <xf numFmtId="0" fontId="76" fillId="0" borderId="14" xfId="1550" applyFont="1" applyBorder="1" applyAlignment="1">
      <alignment horizontal="center" vertical="center"/>
    </xf>
    <xf numFmtId="0" fontId="76" fillId="0" borderId="15" xfId="1550" applyFont="1" applyBorder="1" applyAlignment="1">
      <alignment horizontal="center" vertical="center"/>
    </xf>
    <xf numFmtId="0" fontId="77" fillId="33" borderId="31" xfId="1550" applyFont="1" applyFill="1" applyBorder="1" applyAlignment="1">
      <alignment horizontal="center" vertical="center" wrapText="1"/>
    </xf>
    <xf numFmtId="0" fontId="75" fillId="0" borderId="31" xfId="1550" applyFont="1" applyBorder="1" applyAlignment="1">
      <alignment horizontal="center" vertical="center" wrapText="1"/>
    </xf>
    <xf numFmtId="0" fontId="75" fillId="0" borderId="31" xfId="1218" applyFont="1" applyBorder="1" applyAlignment="1" applyProtection="1">
      <alignment horizontal="center" vertical="center" wrapText="1"/>
      <protection locked="0"/>
    </xf>
    <xf numFmtId="0" fontId="75" fillId="0" borderId="15" xfId="1550" applyFont="1" applyBorder="1" applyAlignment="1">
      <alignment horizontal="center" vertical="center" wrapText="1"/>
    </xf>
    <xf numFmtId="0" fontId="75" fillId="0" borderId="13" xfId="1550" applyFont="1" applyBorder="1" applyAlignment="1">
      <alignment horizontal="center" vertical="center" wrapText="1"/>
    </xf>
    <xf numFmtId="0" fontId="75" fillId="0" borderId="30" xfId="1550" applyFont="1" applyBorder="1" applyAlignment="1">
      <alignment horizontal="center" vertical="center" wrapText="1"/>
    </xf>
    <xf numFmtId="0" fontId="76" fillId="31" borderId="18" xfId="0" applyFont="1" applyFill="1" applyBorder="1" applyAlignment="1">
      <alignment horizontal="center" vertical="center" wrapText="1"/>
    </xf>
    <xf numFmtId="0" fontId="76" fillId="31" borderId="20"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92" fillId="31" borderId="43" xfId="0" applyFont="1" applyFill="1" applyBorder="1" applyAlignment="1">
      <alignment horizontal="center" vertical="center"/>
    </xf>
    <xf numFmtId="0" fontId="92" fillId="31" borderId="57" xfId="0" applyFont="1" applyFill="1" applyBorder="1" applyAlignment="1">
      <alignment horizontal="center" vertical="center"/>
    </xf>
    <xf numFmtId="0" fontId="92" fillId="31" borderId="41" xfId="0" applyFont="1" applyFill="1" applyBorder="1" applyAlignment="1">
      <alignment horizontal="center" vertical="center"/>
    </xf>
    <xf numFmtId="0" fontId="92" fillId="31" borderId="48" xfId="0" applyFont="1" applyFill="1" applyBorder="1" applyAlignment="1">
      <alignment horizontal="center" vertical="center"/>
    </xf>
    <xf numFmtId="0" fontId="92" fillId="31" borderId="51" xfId="0" applyFont="1" applyFill="1" applyBorder="1" applyAlignment="1">
      <alignment horizontal="center" vertical="center"/>
    </xf>
    <xf numFmtId="0" fontId="92" fillId="31" borderId="37" xfId="0" applyFont="1" applyFill="1" applyBorder="1" applyAlignment="1">
      <alignment horizontal="center" vertical="center"/>
    </xf>
    <xf numFmtId="0" fontId="90" fillId="31" borderId="42" xfId="0" applyFont="1" applyFill="1" applyBorder="1" applyAlignment="1">
      <alignment horizontal="center" vertical="center" wrapText="1"/>
    </xf>
    <xf numFmtId="0" fontId="90" fillId="31" borderId="36" xfId="0" applyFont="1" applyFill="1" applyBorder="1" applyAlignment="1">
      <alignment horizontal="center" vertical="center" wrapText="1"/>
    </xf>
    <xf numFmtId="0" fontId="87" fillId="36" borderId="18" xfId="0" applyFont="1" applyFill="1" applyBorder="1" applyAlignment="1">
      <alignment horizontal="center" vertical="center"/>
    </xf>
    <xf numFmtId="0" fontId="87" fillId="36" borderId="19" xfId="0" applyFont="1" applyFill="1" applyBorder="1" applyAlignment="1">
      <alignment horizontal="center" vertical="center"/>
    </xf>
    <xf numFmtId="0" fontId="87" fillId="36" borderId="50" xfId="0" applyFont="1" applyFill="1" applyBorder="1" applyAlignment="1">
      <alignment horizontal="center" vertical="center"/>
    </xf>
  </cellXfs>
  <cellStyles count="2129">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33"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eetMetadata" Target="metadata.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 Id="rId30" Type="http://schemas.microsoft.com/office/2017/06/relationships/rdRichValueStructure" Target="richData/rdrichvaluestructure.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603250</xdr:colOff>
      <xdr:row>4</xdr:row>
      <xdr:rowOff>69850</xdr:rowOff>
    </xdr:from>
    <xdr:ext cx="11844402" cy="5706271"/>
    <xdr:pic>
      <xdr:nvPicPr>
        <xdr:cNvPr id="2" name="图片 1">
          <a:extLst>
            <a:ext uri="{FF2B5EF4-FFF2-40B4-BE49-F238E27FC236}">
              <a16:creationId xmlns:a16="http://schemas.microsoft.com/office/drawing/2014/main" id="{DB221EF5-7F61-405E-AD5A-F06268D093DF}"/>
            </a:ext>
          </a:extLst>
        </xdr:cNvPr>
        <xdr:cNvPicPr>
          <a:picLocks noChangeAspect="1"/>
        </xdr:cNvPicPr>
      </xdr:nvPicPr>
      <xdr:blipFill>
        <a:blip xmlns:r="http://schemas.openxmlformats.org/officeDocument/2006/relationships" r:embed="rId1"/>
        <a:stretch>
          <a:fillRect/>
        </a:stretch>
      </xdr:blipFill>
      <xdr:spPr>
        <a:xfrm>
          <a:off x="1216025" y="733425"/>
          <a:ext cx="11844402" cy="57062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0.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v>PANTONE 11-0601 TCX - Bright White</v>
  </rv>
  <rv s="0">
    <v>1</v>
    <v>5</v>
    <v>PANTONE 15-4008 TCX Blue Fog · Color · Palette Collection</v>
  </rv>
  <rv s="1">
    <v>2</v>
    <v>5</v>
  </rv>
  <rv s="1">
    <v>3</v>
    <v>5</v>
  </rv>
  <rv s="1">
    <v>4</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D34"/>
  <sheetViews>
    <sheetView tabSelected="1" zoomScale="110" zoomScaleNormal="110" workbookViewId="0">
      <selection activeCell="P6" sqref="P6"/>
    </sheetView>
  </sheetViews>
  <sheetFormatPr defaultColWidth="9.33203125" defaultRowHeight="13.2" outlineLevelCol="2"/>
  <cols>
    <col min="1" max="1" width="19.33203125" style="1" customWidth="1"/>
    <col min="2" max="2" width="29.44140625" style="1" customWidth="1"/>
    <col min="3" max="3" width="16.6640625" style="3" customWidth="1"/>
    <col min="4" max="4" width="32.6640625" style="1" customWidth="1"/>
    <col min="5" max="6" width="15.33203125" style="1" customWidth="1"/>
    <col min="7" max="7" width="18.33203125" style="1" customWidth="1"/>
    <col min="8" max="8" width="14" style="1" customWidth="1"/>
    <col min="9" max="9" width="18.33203125" style="1" customWidth="1"/>
    <col min="10" max="10" width="12.33203125" style="1" customWidth="1" outlineLevel="1"/>
    <col min="11" max="11" width="4.6640625" style="12" customWidth="1" outlineLevel="1" collapsed="1"/>
    <col min="12" max="12" width="4.88671875" style="13" customWidth="1" outlineLevel="2"/>
    <col min="13" max="13" width="4.6640625" style="13" customWidth="1" outlineLevel="2"/>
    <col min="14" max="14" width="6.6640625" style="1" customWidth="1" outlineLevel="2"/>
    <col min="15" max="15" width="10.6640625" style="1" customWidth="1" outlineLevel="2"/>
    <col min="16" max="16" width="14.5546875" style="2" bestFit="1" customWidth="1" outlineLevel="1"/>
    <col min="17" max="17" width="9.33203125" style="2" outlineLevel="1"/>
    <col min="18" max="19" width="12.33203125" style="2" bestFit="1" customWidth="1" outlineLevel="1"/>
    <col min="20" max="20" width="10.6640625" style="1" customWidth="1"/>
    <col min="21" max="16384" width="9.33203125" style="1"/>
  </cols>
  <sheetData>
    <row r="1" spans="1:212" s="40" customFormat="1" ht="31.5" customHeight="1" thickBot="1">
      <c r="A1" s="103" t="s">
        <v>0</v>
      </c>
      <c r="B1" s="103"/>
      <c r="C1" s="103"/>
      <c r="D1" s="103"/>
      <c r="E1" s="103"/>
      <c r="F1" s="103"/>
      <c r="G1" s="103"/>
      <c r="H1" s="103"/>
      <c r="I1" s="103"/>
      <c r="J1" s="103"/>
      <c r="K1" s="41"/>
      <c r="T1" s="42"/>
      <c r="W1" s="104"/>
      <c r="X1" s="104"/>
      <c r="Y1" s="104"/>
      <c r="FM1" s="105"/>
      <c r="HD1" s="42"/>
    </row>
    <row r="2" spans="1:212" s="40" customFormat="1" ht="22.5" customHeight="1">
      <c r="A2" s="106" t="s">
        <v>1</v>
      </c>
      <c r="B2" s="107" t="s">
        <v>2</v>
      </c>
      <c r="C2" s="108" t="s">
        <v>3</v>
      </c>
      <c r="D2" s="107" t="s">
        <v>4</v>
      </c>
      <c r="E2" s="223" t="s">
        <v>5</v>
      </c>
      <c r="F2" s="223"/>
      <c r="G2" s="224" t="s">
        <v>6</v>
      </c>
      <c r="H2" s="224"/>
      <c r="I2" s="223" t="s">
        <v>7</v>
      </c>
      <c r="J2" s="223"/>
      <c r="K2" s="225" t="s">
        <v>8</v>
      </c>
      <c r="L2" s="226"/>
      <c r="N2" s="109" t="s">
        <v>9</v>
      </c>
      <c r="O2" s="110"/>
      <c r="T2" s="42"/>
      <c r="W2" s="104"/>
      <c r="X2" s="104"/>
      <c r="Y2" s="104"/>
      <c r="CW2" s="126" t="s">
        <v>10</v>
      </c>
      <c r="CX2" s="126" t="s">
        <v>11</v>
      </c>
      <c r="CY2" s="126" t="s">
        <v>12</v>
      </c>
      <c r="CZ2" s="126" t="s">
        <v>13</v>
      </c>
      <c r="DA2" s="126" t="s">
        <v>14</v>
      </c>
      <c r="DB2" s="126" t="s">
        <v>15</v>
      </c>
      <c r="DC2" s="126" t="s">
        <v>16</v>
      </c>
      <c r="DD2" s="126" t="s">
        <v>17</v>
      </c>
      <c r="DE2" s="126" t="s">
        <v>18</v>
      </c>
      <c r="DF2" s="126" t="s">
        <v>19</v>
      </c>
      <c r="DG2" s="126" t="s">
        <v>20</v>
      </c>
      <c r="DH2" s="126" t="s">
        <v>4</v>
      </c>
      <c r="DI2" s="126" t="s">
        <v>21</v>
      </c>
      <c r="DJ2" s="126" t="s">
        <v>22</v>
      </c>
      <c r="DK2" s="126" t="s">
        <v>23</v>
      </c>
      <c r="DL2" s="105" t="s">
        <v>24</v>
      </c>
      <c r="DM2" s="105" t="s">
        <v>25</v>
      </c>
      <c r="DN2" s="105" t="s">
        <v>26</v>
      </c>
      <c r="DO2" s="105" t="s">
        <v>27</v>
      </c>
      <c r="DP2" s="105" t="s">
        <v>28</v>
      </c>
      <c r="DQ2" s="105" t="s">
        <v>29</v>
      </c>
      <c r="DR2" s="105" t="s">
        <v>30</v>
      </c>
      <c r="DS2" s="105" t="s">
        <v>31</v>
      </c>
      <c r="DT2" s="105" t="s">
        <v>32</v>
      </c>
      <c r="DU2" s="105" t="s">
        <v>33</v>
      </c>
      <c r="DV2" s="105" t="s">
        <v>34</v>
      </c>
      <c r="DW2" s="105" t="s">
        <v>35</v>
      </c>
      <c r="DX2" s="105" t="s">
        <v>36</v>
      </c>
      <c r="DY2" s="105" t="s">
        <v>37</v>
      </c>
      <c r="DZ2" s="105" t="s">
        <v>38</v>
      </c>
      <c r="EA2" s="105" t="s">
        <v>39</v>
      </c>
      <c r="EB2" s="105" t="s">
        <v>40</v>
      </c>
      <c r="EC2" s="105" t="s">
        <v>41</v>
      </c>
      <c r="ED2" s="105" t="s">
        <v>42</v>
      </c>
      <c r="EE2" s="105" t="s">
        <v>43</v>
      </c>
      <c r="EF2" s="105" t="s">
        <v>44</v>
      </c>
      <c r="EG2" s="105" t="s">
        <v>45</v>
      </c>
      <c r="EH2" s="105" t="s">
        <v>46</v>
      </c>
      <c r="EI2" s="105" t="s">
        <v>47</v>
      </c>
      <c r="EJ2" s="105" t="s">
        <v>48</v>
      </c>
      <c r="EK2" s="105" t="s">
        <v>49</v>
      </c>
      <c r="EL2" s="105" t="s">
        <v>50</v>
      </c>
      <c r="EM2" s="105" t="s">
        <v>51</v>
      </c>
      <c r="EN2" s="105" t="s">
        <v>52</v>
      </c>
      <c r="EO2" s="105" t="s">
        <v>53</v>
      </c>
      <c r="EP2" s="105" t="s">
        <v>54</v>
      </c>
      <c r="EQ2" s="105" t="s">
        <v>55</v>
      </c>
      <c r="ER2" s="105" t="s">
        <v>56</v>
      </c>
      <c r="ES2" s="105" t="s">
        <v>57</v>
      </c>
      <c r="ET2" s="105" t="s">
        <v>58</v>
      </c>
      <c r="EU2" s="105" t="s">
        <v>59</v>
      </c>
      <c r="EV2" s="105" t="s">
        <v>60</v>
      </c>
      <c r="EW2" s="105" t="s">
        <v>61</v>
      </c>
      <c r="EX2" s="105" t="s">
        <v>62</v>
      </c>
      <c r="EY2" s="105" t="s">
        <v>63</v>
      </c>
      <c r="EZ2" s="105" t="s">
        <v>64</v>
      </c>
      <c r="FA2" s="105" t="s">
        <v>65</v>
      </c>
      <c r="FB2" s="105" t="s">
        <v>66</v>
      </c>
      <c r="FC2" s="105" t="s">
        <v>67</v>
      </c>
      <c r="FD2" s="105" t="s">
        <v>68</v>
      </c>
      <c r="FE2" s="105" t="s">
        <v>69</v>
      </c>
      <c r="FF2" s="105" t="s">
        <v>70</v>
      </c>
      <c r="FG2" s="105" t="s">
        <v>71</v>
      </c>
      <c r="FH2" s="105" t="s">
        <v>72</v>
      </c>
      <c r="FI2" s="105" t="s">
        <v>73</v>
      </c>
      <c r="FJ2" s="105" t="s">
        <v>74</v>
      </c>
      <c r="FK2" s="105" t="s">
        <v>75</v>
      </c>
      <c r="FL2" s="105" t="s">
        <v>76</v>
      </c>
    </row>
    <row r="3" spans="1:212" s="40" customFormat="1" ht="22.5" customHeight="1">
      <c r="A3" s="112" t="s">
        <v>77</v>
      </c>
      <c r="B3" s="199" t="s">
        <v>451</v>
      </c>
      <c r="C3" s="114" t="s">
        <v>78</v>
      </c>
      <c r="D3" s="115" t="str">
        <f>B2&amp;" "&amp;B3&amp;" "&amp;"200TC Cotton Solid Sheet Set"</f>
        <v>ROSS ARMOIRE COLLECTION 200TC Cotton Solid Sheet Set</v>
      </c>
      <c r="E3" s="218" t="s">
        <v>79</v>
      </c>
      <c r="F3" s="218"/>
      <c r="G3" s="219" t="s">
        <v>80</v>
      </c>
      <c r="H3" s="219"/>
      <c r="I3" s="218" t="s">
        <v>81</v>
      </c>
      <c r="J3" s="218"/>
      <c r="K3" s="221" t="s">
        <v>82</v>
      </c>
      <c r="L3" s="222"/>
      <c r="N3" s="111" t="s">
        <v>83</v>
      </c>
      <c r="T3" s="42"/>
      <c r="W3" s="104"/>
      <c r="X3" s="104"/>
      <c r="Y3" s="104"/>
      <c r="CW3" s="40" t="s">
        <v>84</v>
      </c>
      <c r="CX3" s="40" t="s">
        <v>85</v>
      </c>
      <c r="CY3" s="40" t="s">
        <v>86</v>
      </c>
      <c r="CZ3" s="40" t="s">
        <v>86</v>
      </c>
      <c r="DA3" s="40" t="s">
        <v>85</v>
      </c>
      <c r="DB3" s="40" t="s">
        <v>86</v>
      </c>
      <c r="DC3" s="40" t="s">
        <v>84</v>
      </c>
      <c r="DD3" s="40" t="s">
        <v>85</v>
      </c>
      <c r="DE3" s="40" t="s">
        <v>85</v>
      </c>
      <c r="DF3" s="40" t="s">
        <v>86</v>
      </c>
      <c r="DG3" s="40" t="s">
        <v>85</v>
      </c>
      <c r="DH3" s="40" t="s">
        <v>86</v>
      </c>
      <c r="DI3" s="40" t="s">
        <v>85</v>
      </c>
      <c r="DJ3" s="40" t="s">
        <v>85</v>
      </c>
      <c r="DK3" s="40" t="s">
        <v>86</v>
      </c>
      <c r="DL3" s="105" t="s">
        <v>87</v>
      </c>
      <c r="DM3" s="105" t="s">
        <v>88</v>
      </c>
      <c r="DN3" s="105" t="s">
        <v>89</v>
      </c>
      <c r="DO3" s="105" t="s">
        <v>90</v>
      </c>
      <c r="DP3" s="105" t="s">
        <v>91</v>
      </c>
      <c r="DQ3" s="105" t="s">
        <v>92</v>
      </c>
      <c r="DR3" s="105" t="s">
        <v>93</v>
      </c>
      <c r="DS3" s="105" t="s">
        <v>94</v>
      </c>
      <c r="DT3" s="105" t="s">
        <v>95</v>
      </c>
      <c r="DU3" s="105" t="s">
        <v>96</v>
      </c>
      <c r="DV3" s="105" t="s">
        <v>97</v>
      </c>
      <c r="DW3" s="105" t="s">
        <v>98</v>
      </c>
      <c r="DX3" s="105" t="s">
        <v>99</v>
      </c>
      <c r="DY3" s="105" t="s">
        <v>100</v>
      </c>
      <c r="DZ3" s="105" t="s">
        <v>101</v>
      </c>
      <c r="EA3" s="105" t="s">
        <v>102</v>
      </c>
      <c r="EB3" s="105" t="s">
        <v>103</v>
      </c>
      <c r="EC3" s="105" t="s">
        <v>104</v>
      </c>
      <c r="ED3" s="105" t="s">
        <v>105</v>
      </c>
      <c r="EE3" s="105" t="s">
        <v>106</v>
      </c>
      <c r="EF3" s="105" t="s">
        <v>107</v>
      </c>
      <c r="EG3" s="105" t="s">
        <v>108</v>
      </c>
      <c r="EH3" s="105" t="s">
        <v>109</v>
      </c>
      <c r="EI3" s="105" t="s">
        <v>110</v>
      </c>
      <c r="EJ3" s="105" t="s">
        <v>59</v>
      </c>
      <c r="EK3" s="105" t="s">
        <v>111</v>
      </c>
      <c r="EL3" s="105" t="s">
        <v>112</v>
      </c>
      <c r="EM3" s="105" t="s">
        <v>113</v>
      </c>
      <c r="EN3" s="105" t="s">
        <v>114</v>
      </c>
      <c r="EO3" s="105" t="s">
        <v>115</v>
      </c>
      <c r="EP3" s="105" t="s">
        <v>116</v>
      </c>
      <c r="EQ3" s="105" t="s">
        <v>117</v>
      </c>
      <c r="ER3" s="105" t="s">
        <v>118</v>
      </c>
      <c r="ES3" s="105" t="s">
        <v>119</v>
      </c>
      <c r="ET3" s="105" t="s">
        <v>120</v>
      </c>
      <c r="EU3" s="105" t="s">
        <v>121</v>
      </c>
      <c r="EV3" s="40" t="s">
        <v>122</v>
      </c>
      <c r="EW3" s="105" t="s">
        <v>66</v>
      </c>
      <c r="EX3" s="105" t="s">
        <v>123</v>
      </c>
      <c r="EY3" s="105" t="s">
        <v>124</v>
      </c>
      <c r="EZ3" s="105" t="s">
        <v>125</v>
      </c>
      <c r="FA3" s="105" t="s">
        <v>126</v>
      </c>
      <c r="FB3" s="105" t="s">
        <v>127</v>
      </c>
      <c r="FC3" s="105" t="s">
        <v>128</v>
      </c>
      <c r="FD3" s="105" t="s">
        <v>129</v>
      </c>
      <c r="FE3" s="105" t="s">
        <v>130</v>
      </c>
      <c r="FF3" s="105" t="s">
        <v>131</v>
      </c>
      <c r="FG3" s="105" t="s">
        <v>132</v>
      </c>
      <c r="FH3" s="105" t="s">
        <v>133</v>
      </c>
      <c r="FI3" s="105" t="s">
        <v>134</v>
      </c>
      <c r="FJ3" s="105" t="s">
        <v>135</v>
      </c>
    </row>
    <row r="4" spans="1:212" s="40" customFormat="1" ht="22.5" customHeight="1">
      <c r="A4" s="112" t="s">
        <v>136</v>
      </c>
      <c r="B4" s="113"/>
      <c r="C4" s="114" t="s">
        <v>137</v>
      </c>
      <c r="D4" s="113" t="s">
        <v>138</v>
      </c>
      <c r="E4" s="218" t="s">
        <v>139</v>
      </c>
      <c r="F4" s="218"/>
      <c r="G4" s="219" t="s">
        <v>140</v>
      </c>
      <c r="H4" s="219"/>
      <c r="I4" s="218" t="s">
        <v>141</v>
      </c>
      <c r="J4" s="218"/>
      <c r="K4" s="219" t="s">
        <v>142</v>
      </c>
      <c r="L4" s="220"/>
      <c r="N4" s="116" t="s">
        <v>143</v>
      </c>
      <c r="O4" s="117"/>
      <c r="T4" s="42"/>
      <c r="W4" s="104"/>
      <c r="X4" s="104"/>
      <c r="Y4" s="104"/>
      <c r="CW4" s="40" t="s">
        <v>83</v>
      </c>
      <c r="CX4" s="40" t="s">
        <v>144</v>
      </c>
      <c r="CY4" s="40" t="s">
        <v>145</v>
      </c>
      <c r="CZ4" s="40" t="s">
        <v>145</v>
      </c>
      <c r="DA4" s="40" t="s">
        <v>144</v>
      </c>
      <c r="DB4" s="40" t="s">
        <v>145</v>
      </c>
      <c r="DC4" s="40" t="s">
        <v>83</v>
      </c>
      <c r="DD4" s="40" t="s">
        <v>144</v>
      </c>
      <c r="DE4" s="40" t="s">
        <v>144</v>
      </c>
      <c r="DF4" s="40" t="s">
        <v>145</v>
      </c>
      <c r="DG4" s="40" t="s">
        <v>144</v>
      </c>
      <c r="DH4" s="40" t="s">
        <v>145</v>
      </c>
      <c r="DI4" s="40" t="s">
        <v>144</v>
      </c>
      <c r="DJ4" s="40" t="s">
        <v>144</v>
      </c>
      <c r="DK4" s="40" t="s">
        <v>145</v>
      </c>
      <c r="DL4" s="105" t="s">
        <v>6</v>
      </c>
      <c r="DM4" s="105" t="s">
        <v>146</v>
      </c>
      <c r="DO4" s="40" t="s">
        <v>147</v>
      </c>
      <c r="DP4" s="40" t="s">
        <v>148</v>
      </c>
      <c r="DQ4" s="40" t="s">
        <v>149</v>
      </c>
      <c r="DR4" s="40" t="s">
        <v>150</v>
      </c>
      <c r="DS4" s="105" t="s">
        <v>151</v>
      </c>
      <c r="DT4" s="40" t="s">
        <v>152</v>
      </c>
      <c r="DU4" s="40" t="s">
        <v>153</v>
      </c>
      <c r="DV4" s="40" t="s">
        <v>154</v>
      </c>
      <c r="DW4" s="40" t="s">
        <v>155</v>
      </c>
      <c r="DX4" s="40" t="s">
        <v>156</v>
      </c>
      <c r="DY4" s="40" t="s">
        <v>157</v>
      </c>
      <c r="DZ4" s="40" t="s">
        <v>158</v>
      </c>
      <c r="EA4" s="40" t="s">
        <v>159</v>
      </c>
      <c r="EB4" s="40" t="s">
        <v>160</v>
      </c>
      <c r="EC4" s="40" t="s">
        <v>161</v>
      </c>
      <c r="ED4" s="40" t="s">
        <v>162</v>
      </c>
      <c r="EE4" s="40" t="s">
        <v>163</v>
      </c>
      <c r="EF4" s="40" t="s">
        <v>164</v>
      </c>
      <c r="EG4" s="40" t="s">
        <v>165</v>
      </c>
      <c r="EH4" s="40" t="s">
        <v>166</v>
      </c>
      <c r="EI4" s="40" t="s">
        <v>167</v>
      </c>
      <c r="EJ4" s="40" t="s">
        <v>168</v>
      </c>
      <c r="EK4" s="40" t="s">
        <v>169</v>
      </c>
      <c r="EL4" s="40" t="s">
        <v>170</v>
      </c>
      <c r="EM4" s="40" t="s">
        <v>171</v>
      </c>
      <c r="EN4" s="40" t="s">
        <v>172</v>
      </c>
      <c r="EO4" s="40" t="s">
        <v>173</v>
      </c>
      <c r="EP4" s="40" t="s">
        <v>174</v>
      </c>
      <c r="EQ4" s="40" t="s">
        <v>175</v>
      </c>
      <c r="ER4" s="40" t="s">
        <v>176</v>
      </c>
      <c r="ES4" s="40" t="s">
        <v>177</v>
      </c>
      <c r="ET4" s="40" t="s">
        <v>178</v>
      </c>
      <c r="EU4" s="40" t="s">
        <v>179</v>
      </c>
      <c r="EV4" s="40" t="s">
        <v>180</v>
      </c>
      <c r="EW4" s="40" t="s">
        <v>181</v>
      </c>
      <c r="EX4" s="40" t="s">
        <v>182</v>
      </c>
      <c r="EY4" s="40" t="s">
        <v>183</v>
      </c>
      <c r="EZ4" s="40" t="s">
        <v>184</v>
      </c>
      <c r="FA4" s="40" t="s">
        <v>185</v>
      </c>
      <c r="FB4" s="40" t="s">
        <v>186</v>
      </c>
      <c r="FC4" s="40" t="s">
        <v>187</v>
      </c>
    </row>
    <row r="5" spans="1:212" s="40" customFormat="1" ht="22.5" customHeight="1">
      <c r="A5" s="112" t="s">
        <v>188</v>
      </c>
      <c r="B5" s="113"/>
      <c r="C5" s="114" t="s">
        <v>189</v>
      </c>
      <c r="D5" s="127">
        <f>R26</f>
        <v>135628</v>
      </c>
      <c r="E5" s="218" t="s">
        <v>190</v>
      </c>
      <c r="F5" s="218"/>
      <c r="G5" s="219" t="s">
        <v>43</v>
      </c>
      <c r="H5" s="219"/>
      <c r="I5" s="218" t="s">
        <v>191</v>
      </c>
      <c r="J5" s="218"/>
      <c r="K5" s="221" t="s">
        <v>192</v>
      </c>
      <c r="L5" s="222"/>
      <c r="N5" s="116" t="s">
        <v>138</v>
      </c>
      <c r="O5" s="118"/>
      <c r="T5" s="42"/>
      <c r="W5" s="104"/>
      <c r="X5" s="104"/>
      <c r="Y5" s="104"/>
      <c r="CW5" s="40" t="s">
        <v>143</v>
      </c>
      <c r="CX5" s="40" t="s">
        <v>193</v>
      </c>
      <c r="CY5" s="40" t="s">
        <v>194</v>
      </c>
      <c r="CZ5" s="40" t="s">
        <v>194</v>
      </c>
      <c r="DA5" s="40" t="s">
        <v>193</v>
      </c>
      <c r="DB5" s="40" t="s">
        <v>194</v>
      </c>
      <c r="DC5" s="40" t="s">
        <v>143</v>
      </c>
      <c r="DD5" s="40" t="s">
        <v>193</v>
      </c>
      <c r="DE5" s="40" t="s">
        <v>193</v>
      </c>
      <c r="DF5" s="40" t="s">
        <v>194</v>
      </c>
      <c r="DG5" s="40" t="s">
        <v>193</v>
      </c>
      <c r="DH5" s="40" t="s">
        <v>194</v>
      </c>
      <c r="DI5" s="40" t="s">
        <v>193</v>
      </c>
      <c r="DJ5" s="40" t="s">
        <v>193</v>
      </c>
      <c r="DK5" s="40" t="s">
        <v>194</v>
      </c>
      <c r="DL5" s="128" t="s">
        <v>195</v>
      </c>
      <c r="DM5" s="128" t="s">
        <v>80</v>
      </c>
      <c r="DN5" s="129" t="s">
        <v>196</v>
      </c>
      <c r="DO5" s="128" t="s">
        <v>197</v>
      </c>
      <c r="DP5" s="130"/>
      <c r="DQ5" s="105" t="s">
        <v>198</v>
      </c>
      <c r="DR5" s="105" t="s">
        <v>192</v>
      </c>
      <c r="DS5" s="40" t="s">
        <v>142</v>
      </c>
      <c r="DT5" s="40" t="s">
        <v>199</v>
      </c>
      <c r="DU5" s="40" t="s">
        <v>200</v>
      </c>
      <c r="DV5" s="40" t="s">
        <v>201</v>
      </c>
    </row>
    <row r="6" spans="1:212" s="40" customFormat="1" ht="22.5" customHeight="1" thickBot="1">
      <c r="A6" s="119" t="s">
        <v>202</v>
      </c>
      <c r="B6" s="120" t="s">
        <v>192</v>
      </c>
      <c r="C6" s="121" t="s">
        <v>203</v>
      </c>
      <c r="D6" s="122">
        <v>45635</v>
      </c>
      <c r="E6" s="213" t="s">
        <v>204</v>
      </c>
      <c r="F6" s="213"/>
      <c r="G6" s="214" t="s">
        <v>103</v>
      </c>
      <c r="H6" s="214"/>
      <c r="I6" s="215" t="s">
        <v>205</v>
      </c>
      <c r="J6" s="215"/>
      <c r="K6" s="216" t="s">
        <v>206</v>
      </c>
      <c r="L6" s="217"/>
      <c r="N6" s="123"/>
      <c r="O6" s="110"/>
      <c r="T6" s="42"/>
      <c r="W6" s="104"/>
      <c r="X6" s="104"/>
      <c r="Y6" s="104"/>
      <c r="CW6" s="40" t="s">
        <v>138</v>
      </c>
      <c r="CX6" s="40" t="s">
        <v>207</v>
      </c>
      <c r="CY6" s="40" t="s">
        <v>208</v>
      </c>
      <c r="CZ6" s="40" t="s">
        <v>208</v>
      </c>
      <c r="DA6" s="40" t="s">
        <v>207</v>
      </c>
      <c r="DB6" s="40" t="s">
        <v>208</v>
      </c>
      <c r="DC6" s="40" t="s">
        <v>138</v>
      </c>
      <c r="DD6" s="40" t="s">
        <v>207</v>
      </c>
      <c r="DE6" s="40" t="s">
        <v>207</v>
      </c>
      <c r="DF6" s="40" t="s">
        <v>208</v>
      </c>
      <c r="DG6" s="40" t="s">
        <v>207</v>
      </c>
      <c r="DH6" s="40" t="s">
        <v>208</v>
      </c>
      <c r="DI6" s="40" t="s">
        <v>207</v>
      </c>
      <c r="DJ6" s="40" t="s">
        <v>207</v>
      </c>
      <c r="DK6" s="40" t="s">
        <v>208</v>
      </c>
      <c r="DL6" s="105" t="s">
        <v>209</v>
      </c>
      <c r="DM6" s="105" t="s">
        <v>210</v>
      </c>
      <c r="DN6" s="105" t="s">
        <v>140</v>
      </c>
      <c r="DO6" s="105" t="s">
        <v>211</v>
      </c>
      <c r="DP6" s="105" t="s">
        <v>212</v>
      </c>
      <c r="DQ6" s="40" t="s">
        <v>213</v>
      </c>
      <c r="DR6" s="105" t="s">
        <v>214</v>
      </c>
      <c r="DS6" s="105" t="s">
        <v>215</v>
      </c>
    </row>
    <row r="8" spans="1:212" s="4" customFormat="1" ht="23.7" customHeight="1">
      <c r="A8" s="229" t="s">
        <v>216</v>
      </c>
      <c r="B8" s="229" t="s">
        <v>217</v>
      </c>
      <c r="C8" s="229" t="s">
        <v>218</v>
      </c>
      <c r="D8" s="229" t="s">
        <v>219</v>
      </c>
      <c r="E8" s="229" t="s">
        <v>77</v>
      </c>
      <c r="F8" s="229" t="s">
        <v>220</v>
      </c>
      <c r="G8" s="229" t="s">
        <v>221</v>
      </c>
      <c r="H8" s="233" t="s">
        <v>222</v>
      </c>
      <c r="I8" s="233" t="s">
        <v>223</v>
      </c>
      <c r="J8" s="236" t="s">
        <v>224</v>
      </c>
      <c r="K8" s="238" t="s">
        <v>225</v>
      </c>
      <c r="L8" s="238"/>
      <c r="M8" s="238"/>
      <c r="N8" s="238"/>
      <c r="O8" s="238"/>
      <c r="P8" s="239" t="s">
        <v>226</v>
      </c>
      <c r="Q8" s="236" t="s">
        <v>227</v>
      </c>
      <c r="R8" s="236" t="s">
        <v>228</v>
      </c>
      <c r="S8" s="236" t="s">
        <v>229</v>
      </c>
    </row>
    <row r="9" spans="1:212" s="4" customFormat="1" ht="23.7" customHeight="1">
      <c r="A9" s="229"/>
      <c r="B9" s="229"/>
      <c r="C9" s="229"/>
      <c r="D9" s="229"/>
      <c r="E9" s="229"/>
      <c r="F9" s="229"/>
      <c r="G9" s="229"/>
      <c r="H9" s="234"/>
      <c r="I9" s="234"/>
      <c r="J9" s="236"/>
      <c r="K9" s="237" t="s">
        <v>230</v>
      </c>
      <c r="L9" s="237"/>
      <c r="M9" s="237"/>
      <c r="N9" s="229" t="s">
        <v>231</v>
      </c>
      <c r="O9" s="229" t="s">
        <v>232</v>
      </c>
      <c r="P9" s="239"/>
      <c r="Q9" s="236"/>
      <c r="R9" s="236"/>
      <c r="S9" s="236"/>
    </row>
    <row r="10" spans="1:212" s="5" customFormat="1" ht="23.7" customHeight="1">
      <c r="A10" s="229"/>
      <c r="B10" s="229"/>
      <c r="C10" s="229"/>
      <c r="D10" s="229"/>
      <c r="E10" s="229"/>
      <c r="F10" s="229"/>
      <c r="G10" s="229"/>
      <c r="H10" s="235"/>
      <c r="I10" s="235"/>
      <c r="J10" s="236"/>
      <c r="K10" s="174" t="s">
        <v>234</v>
      </c>
      <c r="L10" s="174" t="s">
        <v>235</v>
      </c>
      <c r="M10" s="174" t="s">
        <v>236</v>
      </c>
      <c r="N10" s="229"/>
      <c r="O10" s="229"/>
      <c r="P10" s="239"/>
      <c r="Q10" s="236"/>
      <c r="R10" s="236"/>
      <c r="S10" s="236"/>
    </row>
    <row r="11" spans="1:212" s="11" customFormat="1" ht="25.95" customHeight="1">
      <c r="A11" s="230" t="s">
        <v>452</v>
      </c>
      <c r="B11" s="231"/>
      <c r="C11" s="232"/>
      <c r="D11" s="100"/>
      <c r="E11" s="100"/>
      <c r="F11" s="100"/>
      <c r="G11" s="100"/>
      <c r="H11" s="100"/>
      <c r="I11" s="100"/>
      <c r="J11" s="178" t="s">
        <v>238</v>
      </c>
      <c r="K11" s="179"/>
      <c r="L11" s="179"/>
      <c r="M11" s="179"/>
      <c r="N11" s="180"/>
      <c r="O11" s="100"/>
      <c r="P11" s="47"/>
      <c r="Q11" s="47"/>
      <c r="R11" s="47"/>
      <c r="S11" s="47"/>
    </row>
    <row r="12" spans="1:212" s="6" customFormat="1" ht="38.25" customHeight="1">
      <c r="A12" s="209" t="str">
        <f>A11</f>
        <v xml:space="preserve">4 piece set -- 200TC 100% Cotton Solid Sheet Set </v>
      </c>
      <c r="B12" s="210" t="s">
        <v>239</v>
      </c>
      <c r="C12" s="210" t="s">
        <v>240</v>
      </c>
      <c r="D12" s="181" t="s">
        <v>241</v>
      </c>
      <c r="E12" s="211" t="s">
        <v>453</v>
      </c>
      <c r="F12" s="207"/>
      <c r="G12" s="207" t="s">
        <v>242</v>
      </c>
      <c r="H12" s="124" t="s">
        <v>456</v>
      </c>
      <c r="I12" s="124" t="s">
        <v>475</v>
      </c>
      <c r="J12" s="182">
        <f>'IND Final 3-5-24'!G13</f>
        <v>7.62</v>
      </c>
      <c r="K12" s="183">
        <v>35</v>
      </c>
      <c r="L12" s="184">
        <v>27.3</v>
      </c>
      <c r="M12" s="183">
        <v>20</v>
      </c>
      <c r="N12" s="185">
        <v>4</v>
      </c>
      <c r="O12" s="186">
        <v>5.0999999999999996</v>
      </c>
      <c r="P12" s="49">
        <v>10</v>
      </c>
      <c r="Q12" s="200">
        <v>1348</v>
      </c>
      <c r="R12" s="187">
        <f>Q12*P12</f>
        <v>13480</v>
      </c>
      <c r="S12" s="187" t="e">
        <f>Q12*#REF!</f>
        <v>#REF!</v>
      </c>
      <c r="T12" s="206" t="e" vm="1">
        <v>#VALUE!</v>
      </c>
    </row>
    <row r="13" spans="1:212" s="6" customFormat="1" ht="38.25" customHeight="1">
      <c r="A13" s="209"/>
      <c r="B13" s="209"/>
      <c r="C13" s="209"/>
      <c r="D13" s="181" t="s">
        <v>243</v>
      </c>
      <c r="E13" s="212"/>
      <c r="F13" s="208"/>
      <c r="G13" s="208"/>
      <c r="H13" s="124" t="s">
        <v>457</v>
      </c>
      <c r="I13" s="124" t="s">
        <v>466</v>
      </c>
      <c r="J13" s="182">
        <f>'IND Final 3-5-24'!G15</f>
        <v>9.85</v>
      </c>
      <c r="K13" s="183">
        <v>35</v>
      </c>
      <c r="L13" s="184">
        <v>27.3</v>
      </c>
      <c r="M13" s="183">
        <v>25</v>
      </c>
      <c r="N13" s="185">
        <v>4</v>
      </c>
      <c r="O13" s="186">
        <v>6.4</v>
      </c>
      <c r="P13" s="49">
        <v>13</v>
      </c>
      <c r="Q13" s="200">
        <v>1348</v>
      </c>
      <c r="R13" s="187">
        <f>Q13*P13</f>
        <v>17524</v>
      </c>
      <c r="S13" s="187" t="e">
        <f>Q13*#REF!</f>
        <v>#REF!</v>
      </c>
      <c r="T13" s="206"/>
    </row>
    <row r="14" spans="1:212" s="11" customFormat="1" ht="25.95" customHeight="1">
      <c r="A14" s="175" t="s">
        <v>237</v>
      </c>
      <c r="B14" s="176"/>
      <c r="C14" s="177"/>
      <c r="D14" s="100"/>
      <c r="E14" s="100"/>
      <c r="F14" s="100"/>
      <c r="G14" s="100"/>
      <c r="H14" s="100"/>
      <c r="I14" s="100"/>
      <c r="J14" s="188"/>
      <c r="K14" s="179"/>
      <c r="L14" s="179"/>
      <c r="M14" s="179"/>
      <c r="N14" s="180"/>
      <c r="O14" s="100"/>
      <c r="P14" s="47"/>
      <c r="Q14" s="201"/>
      <c r="R14" s="47"/>
      <c r="S14" s="47"/>
    </row>
    <row r="15" spans="1:212" s="6" customFormat="1" ht="38.25" customHeight="1">
      <c r="A15" s="209" t="str">
        <f>A14</f>
        <v xml:space="preserve">4 piece set -- 200TC 100% Cotton Solid Sheet Set </v>
      </c>
      <c r="B15" s="210" t="s">
        <v>244</v>
      </c>
      <c r="C15" s="210" t="s">
        <v>245</v>
      </c>
      <c r="D15" s="181" t="s">
        <v>241</v>
      </c>
      <c r="E15" s="211" t="s">
        <v>453</v>
      </c>
      <c r="F15" s="207"/>
      <c r="G15" s="227" t="s">
        <v>483</v>
      </c>
      <c r="H15" s="124" t="s">
        <v>458</v>
      </c>
      <c r="I15" s="124" t="s">
        <v>467</v>
      </c>
      <c r="J15" s="182">
        <f>J12</f>
        <v>7.62</v>
      </c>
      <c r="K15" s="183">
        <v>35</v>
      </c>
      <c r="L15" s="184">
        <v>27.3</v>
      </c>
      <c r="M15" s="183">
        <v>20</v>
      </c>
      <c r="N15" s="185">
        <v>4</v>
      </c>
      <c r="O15" s="186">
        <v>5.0999999999999996</v>
      </c>
      <c r="P15" s="49">
        <v>10</v>
      </c>
      <c r="Q15" s="200">
        <v>1200</v>
      </c>
      <c r="R15" s="187">
        <f>Q15*P15</f>
        <v>12000</v>
      </c>
      <c r="S15" s="187" t="e">
        <f>Q15*#REF!</f>
        <v>#REF!</v>
      </c>
      <c r="T15" s="205" t="e" vm="2">
        <v>#VALUE!</v>
      </c>
    </row>
    <row r="16" spans="1:212" s="6" customFormat="1" ht="38.25" customHeight="1">
      <c r="A16" s="209"/>
      <c r="B16" s="209"/>
      <c r="C16" s="209"/>
      <c r="D16" s="181" t="s">
        <v>243</v>
      </c>
      <c r="E16" s="212"/>
      <c r="F16" s="208"/>
      <c r="G16" s="228"/>
      <c r="H16" s="124" t="s">
        <v>459</v>
      </c>
      <c r="I16" s="124" t="s">
        <v>468</v>
      </c>
      <c r="J16" s="182">
        <f>J13</f>
        <v>9.85</v>
      </c>
      <c r="K16" s="183">
        <v>35</v>
      </c>
      <c r="L16" s="184">
        <v>27.3</v>
      </c>
      <c r="M16" s="183">
        <v>25</v>
      </c>
      <c r="N16" s="185">
        <v>4</v>
      </c>
      <c r="O16" s="186">
        <v>6.4</v>
      </c>
      <c r="P16" s="49">
        <v>13</v>
      </c>
      <c r="Q16" s="200">
        <v>1024</v>
      </c>
      <c r="R16" s="187">
        <f>Q16*P16</f>
        <v>13312</v>
      </c>
      <c r="S16" s="187" t="e">
        <f>Q16*#REF!</f>
        <v>#REF!</v>
      </c>
      <c r="T16" s="205"/>
    </row>
    <row r="17" spans="1:25" s="11" customFormat="1" ht="25.95" customHeight="1">
      <c r="A17" s="175" t="s">
        <v>237</v>
      </c>
      <c r="B17" s="176"/>
      <c r="C17" s="177"/>
      <c r="D17" s="100"/>
      <c r="E17" s="100"/>
      <c r="F17" s="100"/>
      <c r="G17" s="100"/>
      <c r="H17" s="100"/>
      <c r="I17" s="100"/>
      <c r="J17" s="188"/>
      <c r="K17" s="179"/>
      <c r="L17" s="179"/>
      <c r="M17" s="179"/>
      <c r="N17" s="180"/>
      <c r="O17" s="100"/>
      <c r="P17" s="47"/>
      <c r="Q17" s="201"/>
      <c r="R17" s="47"/>
      <c r="S17" s="47"/>
    </row>
    <row r="18" spans="1:25" s="6" customFormat="1" ht="38.25" customHeight="1">
      <c r="A18" s="209" t="str">
        <f>A17</f>
        <v xml:space="preserve">4 piece set -- 200TC 100% Cotton Solid Sheet Set </v>
      </c>
      <c r="B18" s="210" t="s">
        <v>244</v>
      </c>
      <c r="C18" s="210" t="s">
        <v>245</v>
      </c>
      <c r="D18" s="181" t="s">
        <v>241</v>
      </c>
      <c r="E18" s="211" t="s">
        <v>453</v>
      </c>
      <c r="F18" s="207"/>
      <c r="G18" s="207" t="s">
        <v>454</v>
      </c>
      <c r="H18" s="124" t="s">
        <v>460</v>
      </c>
      <c r="I18" s="124" t="s">
        <v>469</v>
      </c>
      <c r="J18" s="182">
        <f>J15</f>
        <v>7.62</v>
      </c>
      <c r="K18" s="183">
        <v>35</v>
      </c>
      <c r="L18" s="184">
        <v>27.3</v>
      </c>
      <c r="M18" s="183">
        <v>20</v>
      </c>
      <c r="N18" s="185">
        <v>4</v>
      </c>
      <c r="O18" s="186">
        <v>5.0999999999999996</v>
      </c>
      <c r="P18" s="49">
        <v>10</v>
      </c>
      <c r="Q18" s="200">
        <v>1200</v>
      </c>
      <c r="R18" s="187">
        <f>Q18*P18</f>
        <v>12000</v>
      </c>
      <c r="S18" s="187" t="e">
        <f>Q18*#REF!</f>
        <v>#REF!</v>
      </c>
      <c r="T18" s="205" t="e" vm="3">
        <v>#VALUE!</v>
      </c>
    </row>
    <row r="19" spans="1:25" s="6" customFormat="1" ht="38.25" customHeight="1">
      <c r="A19" s="209"/>
      <c r="B19" s="209"/>
      <c r="C19" s="209"/>
      <c r="D19" s="181" t="s">
        <v>243</v>
      </c>
      <c r="E19" s="212"/>
      <c r="F19" s="208"/>
      <c r="G19" s="208"/>
      <c r="H19" s="124" t="s">
        <v>461</v>
      </c>
      <c r="I19" s="124" t="s">
        <v>470</v>
      </c>
      <c r="J19" s="182">
        <f>J16</f>
        <v>9.85</v>
      </c>
      <c r="K19" s="183">
        <v>35</v>
      </c>
      <c r="L19" s="184">
        <v>27.3</v>
      </c>
      <c r="M19" s="183">
        <v>25</v>
      </c>
      <c r="N19" s="185">
        <v>4</v>
      </c>
      <c r="O19" s="186">
        <v>6.4</v>
      </c>
      <c r="P19" s="49">
        <v>13</v>
      </c>
      <c r="Q19" s="200">
        <v>1040</v>
      </c>
      <c r="R19" s="187">
        <f>Q19*P19</f>
        <v>13520</v>
      </c>
      <c r="S19" s="187" t="e">
        <f>Q19*#REF!</f>
        <v>#REF!</v>
      </c>
      <c r="T19" s="205"/>
    </row>
    <row r="20" spans="1:25" s="11" customFormat="1" ht="25.95" customHeight="1">
      <c r="A20" s="175" t="s">
        <v>237</v>
      </c>
      <c r="B20" s="176"/>
      <c r="C20" s="177"/>
      <c r="D20" s="100"/>
      <c r="E20" s="100"/>
      <c r="F20" s="100"/>
      <c r="G20" s="100"/>
      <c r="H20" s="100"/>
      <c r="I20" s="100"/>
      <c r="J20" s="188"/>
      <c r="K20" s="179"/>
      <c r="L20" s="179"/>
      <c r="M20" s="179"/>
      <c r="N20" s="180"/>
      <c r="O20" s="100"/>
      <c r="P20" s="47"/>
      <c r="Q20" s="201"/>
      <c r="R20" s="47"/>
      <c r="S20" s="47"/>
    </row>
    <row r="21" spans="1:25" s="6" customFormat="1" ht="38.25" customHeight="1">
      <c r="A21" s="209" t="str">
        <f>A20</f>
        <v xml:space="preserve">4 piece set -- 200TC 100% Cotton Solid Sheet Set </v>
      </c>
      <c r="B21" s="210" t="s">
        <v>244</v>
      </c>
      <c r="C21" s="210" t="s">
        <v>245</v>
      </c>
      <c r="D21" s="181" t="s">
        <v>241</v>
      </c>
      <c r="E21" s="211" t="s">
        <v>453</v>
      </c>
      <c r="F21" s="207"/>
      <c r="G21" s="207" t="s">
        <v>484</v>
      </c>
      <c r="H21" s="124" t="s">
        <v>462</v>
      </c>
      <c r="I21" s="124" t="s">
        <v>471</v>
      </c>
      <c r="J21" s="182">
        <f>J18</f>
        <v>7.62</v>
      </c>
      <c r="K21" s="183">
        <v>35</v>
      </c>
      <c r="L21" s="184">
        <v>27.3</v>
      </c>
      <c r="M21" s="183">
        <v>20</v>
      </c>
      <c r="N21" s="185">
        <v>4</v>
      </c>
      <c r="O21" s="186">
        <v>5.0999999999999996</v>
      </c>
      <c r="P21" s="49">
        <v>10</v>
      </c>
      <c r="Q21" s="200">
        <v>1348</v>
      </c>
      <c r="R21" s="187">
        <f>Q21*P21</f>
        <v>13480</v>
      </c>
      <c r="S21" s="187" t="e">
        <f>Q21*#REF!</f>
        <v>#REF!</v>
      </c>
      <c r="T21" s="205" t="e" vm="4">
        <v>#VALUE!</v>
      </c>
    </row>
    <row r="22" spans="1:25" s="6" customFormat="1" ht="38.25" customHeight="1">
      <c r="A22" s="209"/>
      <c r="B22" s="209"/>
      <c r="C22" s="209"/>
      <c r="D22" s="181" t="s">
        <v>243</v>
      </c>
      <c r="E22" s="212"/>
      <c r="F22" s="208"/>
      <c r="G22" s="208"/>
      <c r="H22" s="124" t="s">
        <v>463</v>
      </c>
      <c r="I22" s="124" t="s">
        <v>472</v>
      </c>
      <c r="J22" s="182">
        <f>J19</f>
        <v>9.85</v>
      </c>
      <c r="K22" s="183">
        <v>35</v>
      </c>
      <c r="L22" s="184">
        <v>27.3</v>
      </c>
      <c r="M22" s="183">
        <v>25</v>
      </c>
      <c r="N22" s="185">
        <v>4</v>
      </c>
      <c r="O22" s="186">
        <v>6.4</v>
      </c>
      <c r="P22" s="49">
        <v>13</v>
      </c>
      <c r="Q22" s="200">
        <v>1348</v>
      </c>
      <c r="R22" s="187">
        <f>Q22*P22</f>
        <v>17524</v>
      </c>
      <c r="S22" s="187" t="e">
        <f>Q22*#REF!</f>
        <v>#REF!</v>
      </c>
      <c r="T22" s="205"/>
    </row>
    <row r="23" spans="1:25" s="11" customFormat="1" ht="25.95" customHeight="1">
      <c r="A23" s="175" t="s">
        <v>237</v>
      </c>
      <c r="B23" s="176"/>
      <c r="C23" s="177"/>
      <c r="D23" s="100"/>
      <c r="E23" s="100"/>
      <c r="F23" s="100"/>
      <c r="G23" s="100"/>
      <c r="H23" s="100"/>
      <c r="I23" s="100"/>
      <c r="J23" s="188"/>
      <c r="K23" s="179"/>
      <c r="L23" s="179"/>
      <c r="M23" s="179"/>
      <c r="N23" s="180"/>
      <c r="O23" s="100"/>
      <c r="P23" s="47"/>
      <c r="Q23" s="201"/>
      <c r="R23" s="47"/>
      <c r="S23" s="47"/>
    </row>
    <row r="24" spans="1:25" s="6" customFormat="1" ht="38.25" customHeight="1">
      <c r="A24" s="209" t="str">
        <f>A23</f>
        <v xml:space="preserve">4 piece set -- 200TC 100% Cotton Solid Sheet Set </v>
      </c>
      <c r="B24" s="210" t="s">
        <v>244</v>
      </c>
      <c r="C24" s="210" t="s">
        <v>245</v>
      </c>
      <c r="D24" s="181" t="s">
        <v>241</v>
      </c>
      <c r="E24" s="211" t="s">
        <v>453</v>
      </c>
      <c r="F24" s="207"/>
      <c r="G24" s="207" t="s">
        <v>485</v>
      </c>
      <c r="H24" s="124" t="s">
        <v>464</v>
      </c>
      <c r="I24" s="124" t="s">
        <v>473</v>
      </c>
      <c r="J24" s="182">
        <f>J21</f>
        <v>7.62</v>
      </c>
      <c r="K24" s="183">
        <v>35</v>
      </c>
      <c r="L24" s="184">
        <v>27.3</v>
      </c>
      <c r="M24" s="183">
        <v>20</v>
      </c>
      <c r="N24" s="185">
        <v>4</v>
      </c>
      <c r="O24" s="186">
        <v>5.0999999999999996</v>
      </c>
      <c r="P24" s="49">
        <v>10</v>
      </c>
      <c r="Q24" s="200">
        <v>984</v>
      </c>
      <c r="R24" s="187">
        <f>Q24*P24</f>
        <v>9840</v>
      </c>
      <c r="S24" s="187" t="e">
        <f>Q24*#REF!</f>
        <v>#REF!</v>
      </c>
      <c r="T24" s="205" t="e" vm="5">
        <v>#VALUE!</v>
      </c>
      <c r="Y24" s="202" t="s">
        <v>455</v>
      </c>
    </row>
    <row r="25" spans="1:25" s="6" customFormat="1" ht="38.25" customHeight="1">
      <c r="A25" s="209"/>
      <c r="B25" s="209"/>
      <c r="C25" s="209"/>
      <c r="D25" s="181" t="s">
        <v>243</v>
      </c>
      <c r="E25" s="212"/>
      <c r="F25" s="208"/>
      <c r="G25" s="208"/>
      <c r="H25" s="124" t="s">
        <v>465</v>
      </c>
      <c r="I25" s="124" t="s">
        <v>474</v>
      </c>
      <c r="J25" s="182">
        <f>J22</f>
        <v>9.85</v>
      </c>
      <c r="K25" s="183">
        <v>35</v>
      </c>
      <c r="L25" s="184">
        <v>27.3</v>
      </c>
      <c r="M25" s="183">
        <v>25</v>
      </c>
      <c r="N25" s="185">
        <v>4</v>
      </c>
      <c r="O25" s="186">
        <v>6.4</v>
      </c>
      <c r="P25" s="49">
        <v>13</v>
      </c>
      <c r="Q25" s="200">
        <v>996</v>
      </c>
      <c r="R25" s="187">
        <f>Q25*P25</f>
        <v>12948</v>
      </c>
      <c r="S25" s="187" t="e">
        <f>Q25*#REF!</f>
        <v>#REF!</v>
      </c>
      <c r="T25" s="205"/>
    </row>
    <row r="26" spans="1:25">
      <c r="L26" s="189"/>
      <c r="M26" s="189"/>
      <c r="Q26" s="101">
        <f>SUM(Q12:Q25)</f>
        <v>11836</v>
      </c>
      <c r="R26" s="102">
        <f>SUM(R12:R25)</f>
        <v>135628</v>
      </c>
      <c r="S26" s="102" t="e">
        <f>SUM(S12:S25)</f>
        <v>#REF!</v>
      </c>
      <c r="T26" s="170" t="e">
        <f>(R26-S26)/R26</f>
        <v>#REF!</v>
      </c>
    </row>
    <row r="27" spans="1:25">
      <c r="A27" s="203" t="s">
        <v>486</v>
      </c>
    </row>
    <row r="28" spans="1:25">
      <c r="A28" s="204" t="s">
        <v>480</v>
      </c>
    </row>
    <row r="29" spans="1:25">
      <c r="A29" s="204" t="s">
        <v>481</v>
      </c>
    </row>
    <row r="30" spans="1:25">
      <c r="A30" s="204" t="s">
        <v>476</v>
      </c>
    </row>
    <row r="31" spans="1:25">
      <c r="A31" s="204" t="s">
        <v>477</v>
      </c>
    </row>
    <row r="32" spans="1:25">
      <c r="A32" s="204" t="s">
        <v>482</v>
      </c>
    </row>
    <row r="33" spans="1:1">
      <c r="A33" s="204" t="s">
        <v>478</v>
      </c>
    </row>
    <row r="34" spans="1:1">
      <c r="A34" s="204" t="s">
        <v>479</v>
      </c>
    </row>
  </sheetData>
  <protectedRanges>
    <protectedRange password="F78C" sqref="DS4 DL4:DM6 DN5:DO6 DP5:DR5 DP6 DR6:DS6" name="区域1"/>
  </protectedRanges>
  <mergeCells count="74">
    <mergeCell ref="S8:S10"/>
    <mergeCell ref="K9:M9"/>
    <mergeCell ref="Q8:Q10"/>
    <mergeCell ref="K8:O8"/>
    <mergeCell ref="P8:P10"/>
    <mergeCell ref="R8:R10"/>
    <mergeCell ref="H8:H10"/>
    <mergeCell ref="E8:E10"/>
    <mergeCell ref="N9:N10"/>
    <mergeCell ref="O9:O10"/>
    <mergeCell ref="J8:J10"/>
    <mergeCell ref="I8:I10"/>
    <mergeCell ref="F8:F10"/>
    <mergeCell ref="A18:A19"/>
    <mergeCell ref="B18:B19"/>
    <mergeCell ref="C18:C19"/>
    <mergeCell ref="A15:A16"/>
    <mergeCell ref="B15:B16"/>
    <mergeCell ref="C15:C16"/>
    <mergeCell ref="A8:A10"/>
    <mergeCell ref="B8:B10"/>
    <mergeCell ref="C8:C10"/>
    <mergeCell ref="D8:D10"/>
    <mergeCell ref="G12:G13"/>
    <mergeCell ref="A12:A13"/>
    <mergeCell ref="B12:B13"/>
    <mergeCell ref="C12:C13"/>
    <mergeCell ref="G8:G10"/>
    <mergeCell ref="A11:C11"/>
    <mergeCell ref="G15:G16"/>
    <mergeCell ref="E12:E13"/>
    <mergeCell ref="E15:E16"/>
    <mergeCell ref="G18:G19"/>
    <mergeCell ref="E18:E19"/>
    <mergeCell ref="F18:F19"/>
    <mergeCell ref="F12:F13"/>
    <mergeCell ref="F15:F16"/>
    <mergeCell ref="E2:F2"/>
    <mergeCell ref="G2:H2"/>
    <mergeCell ref="I2:J2"/>
    <mergeCell ref="K2:L2"/>
    <mergeCell ref="E3:F3"/>
    <mergeCell ref="G3:H3"/>
    <mergeCell ref="I3:J3"/>
    <mergeCell ref="K3:L3"/>
    <mergeCell ref="E6:F6"/>
    <mergeCell ref="G6:H6"/>
    <mergeCell ref="I6:J6"/>
    <mergeCell ref="K6:L6"/>
    <mergeCell ref="E4:F4"/>
    <mergeCell ref="G4:H4"/>
    <mergeCell ref="I4:J4"/>
    <mergeCell ref="K4:L4"/>
    <mergeCell ref="E5:F5"/>
    <mergeCell ref="G5:H5"/>
    <mergeCell ref="I5:J5"/>
    <mergeCell ref="K5:L5"/>
    <mergeCell ref="G21:G22"/>
    <mergeCell ref="A24:A25"/>
    <mergeCell ref="B24:B25"/>
    <mergeCell ref="C24:C25"/>
    <mergeCell ref="E24:E25"/>
    <mergeCell ref="F24:F25"/>
    <mergeCell ref="G24:G25"/>
    <mergeCell ref="A21:A22"/>
    <mergeCell ref="B21:B22"/>
    <mergeCell ref="C21:C22"/>
    <mergeCell ref="E21:E22"/>
    <mergeCell ref="F21:F22"/>
    <mergeCell ref="T15:T16"/>
    <mergeCell ref="T12:T13"/>
    <mergeCell ref="T18:T19"/>
    <mergeCell ref="T21:T22"/>
    <mergeCell ref="T24:T25"/>
  </mergeCells>
  <phoneticPr fontId="69" type="noConversion"/>
  <dataValidations count="11">
    <dataValidation type="list" allowBlank="1" showInputMessage="1" showErrorMessage="1" sqref="D2" xr:uid="{00000000-0002-0000-0000-000000000000}">
      <formula1>$CW$2:$DK$2</formula1>
    </dataValidation>
    <dataValidation type="list" allowBlank="1" showInputMessage="1" showErrorMessage="1" sqref="G6:H6" xr:uid="{00000000-0002-0000-0000-000001000000}">
      <formula1>$DL$3:$FJ$3</formula1>
    </dataValidation>
    <dataValidation type="list" allowBlank="1" showInputMessage="1" showErrorMessage="1" sqref="B4" xr:uid="{00000000-0002-0000-0000-000002000000}">
      <formula1>$DO$4:$FC$4</formula1>
    </dataValidation>
    <dataValidation type="list" allowBlank="1" showInputMessage="1" showErrorMessage="1" sqref="B5" xr:uid="{00000000-0002-0000-0000-000003000000}">
      <formula1>$DU$5:$DV$5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$DL$2:$FL$2</formula1>
    </dataValidation>
    <dataValidation type="list" allowBlank="1" showInputMessage="1" showErrorMessage="1" sqref="G2:H2" xr:uid="{00000000-0002-0000-0000-000006000000}">
      <formula1>$DL$4:$DM$4</formula1>
    </dataValidation>
    <dataValidation type="list" allowBlank="1" showInputMessage="1" showErrorMessage="1" sqref="K5 B6" xr:uid="{00000000-0002-0000-0000-000007000000}">
      <formula1>$DQ$5:$DR$5</formula1>
    </dataValidation>
    <dataValidation type="list" allowBlank="1" showInputMessage="1" showErrorMessage="1" sqref="K4:L4" xr:uid="{00000000-0002-0000-0000-000008000000}">
      <formula1>$DS$5:$DT$5</formula1>
    </dataValidation>
    <dataValidation type="list" allowBlank="1" showInputMessage="1" showErrorMessage="1" sqref="G4:H4" xr:uid="{00000000-0002-0000-0000-000009000000}">
      <formula1>$DL$6:$DS$6</formula1>
    </dataValidation>
    <dataValidation type="list" allowBlank="1" showInputMessage="1" showErrorMessage="1" sqref="G3:H3" xr:uid="{00000000-0002-0000-0000-00000A000000}">
      <formula1>$DL$5:$DO$5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52" sqref="H52"/>
    </sheetView>
  </sheetViews>
  <sheetFormatPr defaultRowHeight="13.2"/>
  <sheetData/>
  <phoneticPr fontId="6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2"/>
  <sheetViews>
    <sheetView workbookViewId="0">
      <selection activeCell="L20" sqref="L20"/>
    </sheetView>
  </sheetViews>
  <sheetFormatPr defaultRowHeight="13.2"/>
  <cols>
    <col min="7" max="7" width="16.44140625" customWidth="1"/>
  </cols>
  <sheetData>
    <row r="1" spans="1:7" ht="14.4">
      <c r="A1" s="131" t="s">
        <v>246</v>
      </c>
    </row>
    <row r="2" spans="1:7" ht="14.4">
      <c r="A2" s="131"/>
    </row>
    <row r="3" spans="1:7" ht="14.4">
      <c r="A3" s="131" t="s">
        <v>247</v>
      </c>
    </row>
    <row r="4" spans="1:7" ht="14.4">
      <c r="A4" s="131"/>
    </row>
    <row r="5" spans="1:7" ht="14.4">
      <c r="A5" s="131"/>
    </row>
    <row r="6" spans="1:7" ht="15" thickBot="1">
      <c r="A6" s="131"/>
    </row>
    <row r="7" spans="1:7" ht="21.6" thickBot="1">
      <c r="A7" s="240" t="s">
        <v>248</v>
      </c>
      <c r="B7" s="241"/>
      <c r="C7" s="241"/>
      <c r="D7" s="242"/>
      <c r="E7" s="133"/>
      <c r="F7" s="133"/>
      <c r="G7" s="133"/>
    </row>
    <row r="8" spans="1:7" ht="14.4" thickBot="1">
      <c r="A8" s="134" t="s">
        <v>249</v>
      </c>
      <c r="B8" s="135" t="s">
        <v>250</v>
      </c>
      <c r="C8" s="136" t="s">
        <v>5</v>
      </c>
      <c r="D8" s="135"/>
      <c r="E8" s="133"/>
      <c r="F8" s="133"/>
      <c r="G8" s="133"/>
    </row>
    <row r="9" spans="1:7" ht="28.2" thickBot="1">
      <c r="A9" s="134" t="s">
        <v>251</v>
      </c>
      <c r="B9" s="137" t="s">
        <v>252</v>
      </c>
      <c r="C9" s="136" t="s">
        <v>79</v>
      </c>
      <c r="D9" s="135" t="s">
        <v>195</v>
      </c>
      <c r="E9" s="133"/>
      <c r="F9" s="138"/>
      <c r="G9" s="171" t="s">
        <v>253</v>
      </c>
    </row>
    <row r="10" spans="1:7" ht="55.8" thickBot="1">
      <c r="A10" s="134" t="s">
        <v>254</v>
      </c>
      <c r="B10" s="139" t="s">
        <v>255</v>
      </c>
      <c r="C10" s="140" t="s">
        <v>139</v>
      </c>
      <c r="D10" s="139" t="s">
        <v>209</v>
      </c>
      <c r="E10" s="141" t="s">
        <v>256</v>
      </c>
      <c r="F10" s="243" t="s">
        <v>257</v>
      </c>
      <c r="G10" s="141" t="s">
        <v>206</v>
      </c>
    </row>
    <row r="11" spans="1:7" ht="14.4" thickBot="1">
      <c r="A11" s="143" t="s">
        <v>258</v>
      </c>
      <c r="B11" s="144"/>
      <c r="C11" s="145" t="s">
        <v>259</v>
      </c>
      <c r="D11" s="146">
        <v>45350</v>
      </c>
      <c r="E11" s="147" t="s">
        <v>260</v>
      </c>
      <c r="F11" s="244"/>
      <c r="G11" s="148" t="s">
        <v>261</v>
      </c>
    </row>
    <row r="12" spans="1:7" ht="16.2" thickBot="1">
      <c r="A12" s="246" t="s">
        <v>262</v>
      </c>
      <c r="B12" s="247"/>
      <c r="C12" s="248" t="s">
        <v>219</v>
      </c>
      <c r="D12" s="249"/>
      <c r="E12" s="150" t="s">
        <v>263</v>
      </c>
      <c r="F12" s="245"/>
      <c r="G12" s="151" t="s">
        <v>264</v>
      </c>
    </row>
    <row r="13" spans="1:7" ht="14.4" thickBot="1">
      <c r="A13" s="250" t="s">
        <v>265</v>
      </c>
      <c r="B13" s="251"/>
      <c r="C13" s="256" t="s">
        <v>266</v>
      </c>
      <c r="D13" s="257"/>
      <c r="E13" s="153" t="s">
        <v>267</v>
      </c>
      <c r="F13" s="154" t="s">
        <v>268</v>
      </c>
      <c r="G13" s="173">
        <v>7.62</v>
      </c>
    </row>
    <row r="14" spans="1:7" ht="14.4" thickBot="1">
      <c r="A14" s="252"/>
      <c r="B14" s="253"/>
      <c r="C14" s="256" t="s">
        <v>269</v>
      </c>
      <c r="D14" s="257"/>
      <c r="E14" s="153" t="s">
        <v>267</v>
      </c>
      <c r="F14" s="154" t="s">
        <v>270</v>
      </c>
      <c r="G14" s="173">
        <v>7.82</v>
      </c>
    </row>
    <row r="15" spans="1:7" ht="14.4" thickBot="1">
      <c r="A15" s="252"/>
      <c r="B15" s="253"/>
      <c r="C15" s="256" t="s">
        <v>271</v>
      </c>
      <c r="D15" s="257"/>
      <c r="E15" s="153" t="s">
        <v>272</v>
      </c>
      <c r="F15" s="154" t="s">
        <v>273</v>
      </c>
      <c r="G15" s="173">
        <v>9.85</v>
      </c>
    </row>
    <row r="16" spans="1:7" ht="14.4" thickBot="1">
      <c r="A16" s="252"/>
      <c r="B16" s="253"/>
      <c r="C16" s="256" t="s">
        <v>274</v>
      </c>
      <c r="D16" s="257"/>
      <c r="E16" s="153" t="s">
        <v>272</v>
      </c>
      <c r="F16" s="154" t="s">
        <v>275</v>
      </c>
      <c r="G16" s="173">
        <v>11.14</v>
      </c>
    </row>
    <row r="17" spans="1:7" ht="14.4" thickBot="1">
      <c r="A17" s="252"/>
      <c r="B17" s="253"/>
      <c r="C17" s="256" t="s">
        <v>276</v>
      </c>
      <c r="D17" s="257"/>
      <c r="E17" s="153" t="s">
        <v>272</v>
      </c>
      <c r="F17" s="154" t="s">
        <v>277</v>
      </c>
      <c r="G17" s="173">
        <v>13.41</v>
      </c>
    </row>
    <row r="18" spans="1:7" ht="55.2" customHeight="1" thickBot="1">
      <c r="A18" s="254"/>
      <c r="B18" s="255"/>
      <c r="C18" s="256" t="s">
        <v>278</v>
      </c>
      <c r="D18" s="257"/>
      <c r="E18" s="153" t="s">
        <v>272</v>
      </c>
      <c r="F18" s="154" t="s">
        <v>277</v>
      </c>
      <c r="G18" s="173">
        <v>13.41</v>
      </c>
    </row>
    <row r="19" spans="1:7" ht="13.8">
      <c r="A19" s="156" t="s">
        <v>279</v>
      </c>
      <c r="B19" s="132"/>
      <c r="C19" s="132"/>
      <c r="D19" s="132"/>
      <c r="E19" s="132"/>
      <c r="F19" s="132"/>
      <c r="G19" s="132"/>
    </row>
    <row r="20" spans="1:7" ht="13.8">
      <c r="A20" s="157" t="s">
        <v>280</v>
      </c>
      <c r="B20" s="132"/>
      <c r="C20" s="132"/>
      <c r="D20" s="132"/>
      <c r="E20" s="132"/>
      <c r="F20" s="132"/>
      <c r="G20" s="132"/>
    </row>
    <row r="21" spans="1:7" ht="13.8">
      <c r="A21" s="157" t="s">
        <v>281</v>
      </c>
      <c r="B21" s="132"/>
      <c r="C21" s="132"/>
      <c r="D21" s="132"/>
      <c r="E21" s="132"/>
      <c r="F21" s="132"/>
      <c r="G21" s="132"/>
    </row>
    <row r="22" spans="1:7" ht="13.8">
      <c r="A22" s="157" t="s">
        <v>282</v>
      </c>
      <c r="B22" s="132"/>
      <c r="C22" s="132"/>
      <c r="D22" s="132"/>
      <c r="E22" s="132"/>
      <c r="F22" s="132"/>
      <c r="G22" s="132"/>
    </row>
    <row r="23" spans="1:7" ht="13.8">
      <c r="A23" s="158" t="s">
        <v>283</v>
      </c>
      <c r="B23" s="132"/>
      <c r="C23" s="132"/>
      <c r="D23" s="132"/>
      <c r="E23" s="132"/>
      <c r="F23" s="132"/>
      <c r="G23" s="132"/>
    </row>
    <row r="24" spans="1:7" ht="13.8">
      <c r="A24" s="258" t="s">
        <v>284</v>
      </c>
      <c r="B24" s="258"/>
      <c r="C24" s="132"/>
      <c r="D24" s="132"/>
      <c r="E24" s="132"/>
      <c r="F24" s="132"/>
      <c r="G24" s="132"/>
    </row>
    <row r="25" spans="1:7" ht="14.4">
      <c r="A25" s="131"/>
    </row>
    <row r="26" spans="1:7" ht="14.4">
      <c r="A26" s="131" t="s">
        <v>285</v>
      </c>
    </row>
    <row r="27" spans="1:7" ht="14.4">
      <c r="A27" s="131"/>
    </row>
    <row r="28" spans="1:7" ht="14.4">
      <c r="A28" s="131" t="s">
        <v>286</v>
      </c>
    </row>
    <row r="29" spans="1:7" ht="14.4">
      <c r="A29" s="131"/>
    </row>
    <row r="30" spans="1:7" ht="14.4">
      <c r="A30" s="131" t="s">
        <v>287</v>
      </c>
    </row>
    <row r="31" spans="1:7" ht="14.4">
      <c r="A31" s="131"/>
    </row>
    <row r="32" spans="1:7" ht="14.4">
      <c r="A32" s="159" t="s">
        <v>288</v>
      </c>
    </row>
    <row r="33" spans="1:1" ht="14.4">
      <c r="A33" s="159"/>
    </row>
    <row r="34" spans="1:1" ht="14.4">
      <c r="A34" s="159" t="s">
        <v>289</v>
      </c>
    </row>
    <row r="35" spans="1:1" ht="14.4">
      <c r="A35" s="160" t="s">
        <v>290</v>
      </c>
    </row>
    <row r="36" spans="1:1" ht="14.4">
      <c r="A36" s="160" t="s">
        <v>291</v>
      </c>
    </row>
    <row r="37" spans="1:1" ht="14.4">
      <c r="A37" s="161" t="s">
        <v>292</v>
      </c>
    </row>
    <row r="38" spans="1:1" ht="14.4">
      <c r="A38" s="162" t="s">
        <v>293</v>
      </c>
    </row>
    <row r="39" spans="1:1" ht="14.4">
      <c r="A39" s="162" t="s">
        <v>294</v>
      </c>
    </row>
    <row r="40" spans="1:1" ht="14.4">
      <c r="A40" s="162" t="s">
        <v>295</v>
      </c>
    </row>
    <row r="41" spans="1:1" ht="15.6">
      <c r="A41" s="162" t="s">
        <v>296</v>
      </c>
    </row>
    <row r="42" spans="1:1" ht="14.4">
      <c r="A42" s="162" t="s">
        <v>297</v>
      </c>
    </row>
    <row r="43" spans="1:1" ht="14.4">
      <c r="A43" s="162" t="s">
        <v>298</v>
      </c>
    </row>
    <row r="44" spans="1:1" ht="14.4">
      <c r="A44" s="162" t="s">
        <v>299</v>
      </c>
    </row>
    <row r="45" spans="1:1" ht="13.8">
      <c r="A45" s="163"/>
    </row>
    <row r="46" spans="1:1" ht="14.4">
      <c r="A46" s="131"/>
    </row>
    <row r="47" spans="1:1">
      <c r="A47" s="165" t="s">
        <v>300</v>
      </c>
    </row>
    <row r="48" spans="1:1" ht="14.4">
      <c r="A48" s="164" t="s">
        <v>301</v>
      </c>
    </row>
    <row r="49" spans="1:1">
      <c r="A49" s="165" t="s">
        <v>302</v>
      </c>
    </row>
    <row r="50" spans="1:1" ht="14.4">
      <c r="A50" s="164" t="s">
        <v>303</v>
      </c>
    </row>
    <row r="51" spans="1:1" ht="14.4">
      <c r="A51" s="164" t="s">
        <v>304</v>
      </c>
    </row>
    <row r="52" spans="1:1" ht="14.4">
      <c r="A52" s="131"/>
    </row>
    <row r="53" spans="1:1" ht="14.4">
      <c r="A53" s="131" t="s">
        <v>305</v>
      </c>
    </row>
    <row r="54" spans="1:1" ht="14.4">
      <c r="A54" s="131"/>
    </row>
    <row r="55" spans="1:1" ht="14.4">
      <c r="A55" s="131" t="s">
        <v>306</v>
      </c>
    </row>
    <row r="56" spans="1:1" ht="14.4">
      <c r="A56" s="131"/>
    </row>
    <row r="57" spans="1:1" ht="14.4">
      <c r="A57" s="131" t="s">
        <v>307</v>
      </c>
    </row>
    <row r="58" spans="1:1" ht="14.4">
      <c r="A58" s="131" t="s">
        <v>8</v>
      </c>
    </row>
    <row r="59" spans="1:1" ht="14.4">
      <c r="A59" s="131"/>
    </row>
    <row r="60" spans="1:1" ht="14.4">
      <c r="A60" s="164" t="s">
        <v>308</v>
      </c>
    </row>
    <row r="61" spans="1:1" ht="14.4">
      <c r="A61" s="164" t="s">
        <v>309</v>
      </c>
    </row>
    <row r="62" spans="1:1">
      <c r="A62" s="165" t="s">
        <v>310</v>
      </c>
    </row>
    <row r="63" spans="1:1" ht="14.4">
      <c r="A63" s="164" t="s">
        <v>311</v>
      </c>
    </row>
    <row r="64" spans="1:1" ht="14.4">
      <c r="A64" s="164" t="s">
        <v>304</v>
      </c>
    </row>
    <row r="65" spans="1:1" ht="14.4">
      <c r="A65" s="131"/>
    </row>
    <row r="66" spans="1:1" ht="14.4">
      <c r="A66" s="172" t="s">
        <v>246</v>
      </c>
    </row>
    <row r="67" spans="1:1" ht="14.4">
      <c r="A67" s="172"/>
    </row>
    <row r="68" spans="1:1" ht="14.4">
      <c r="A68" s="172" t="s">
        <v>312</v>
      </c>
    </row>
    <row r="69" spans="1:1" ht="14.4">
      <c r="A69" s="172" t="s">
        <v>313</v>
      </c>
    </row>
    <row r="70" spans="1:1" ht="14.4">
      <c r="A70" s="172"/>
    </row>
    <row r="71" spans="1:1" ht="14.4">
      <c r="A71" s="172" t="s">
        <v>314</v>
      </c>
    </row>
    <row r="72" spans="1:1" ht="14.4">
      <c r="A72" s="159"/>
    </row>
    <row r="73" spans="1:1" ht="14.4">
      <c r="A73" s="172" t="s">
        <v>315</v>
      </c>
    </row>
    <row r="74" spans="1:1" ht="14.4">
      <c r="A74" s="172" t="s">
        <v>316</v>
      </c>
    </row>
    <row r="75" spans="1:1" ht="14.4">
      <c r="A75" s="172" t="s">
        <v>293</v>
      </c>
    </row>
    <row r="76" spans="1:1" ht="14.4">
      <c r="A76" s="161" t="s">
        <v>317</v>
      </c>
    </row>
    <row r="77" spans="1:1" ht="14.4">
      <c r="A77" s="172" t="s">
        <v>318</v>
      </c>
    </row>
    <row r="78" spans="1:1" ht="14.4">
      <c r="A78" s="172" t="s">
        <v>319</v>
      </c>
    </row>
    <row r="79" spans="1:1" ht="16.2">
      <c r="A79" s="172" t="s">
        <v>320</v>
      </c>
    </row>
    <row r="80" spans="1:1" ht="14.4">
      <c r="A80" s="172" t="s">
        <v>321</v>
      </c>
    </row>
    <row r="81" spans="1:1" ht="14.4">
      <c r="A81" s="172" t="s">
        <v>322</v>
      </c>
    </row>
    <row r="82" spans="1:1" ht="14.4">
      <c r="A82" s="172" t="s">
        <v>323</v>
      </c>
    </row>
    <row r="83" spans="1:1" ht="14.4">
      <c r="A83" s="159"/>
    </row>
    <row r="84" spans="1:1" ht="14.4">
      <c r="A84" s="164" t="s">
        <v>324</v>
      </c>
    </row>
    <row r="85" spans="1:1" ht="14.4">
      <c r="A85" s="164" t="s">
        <v>325</v>
      </c>
    </row>
    <row r="86" spans="1:1">
      <c r="A86" s="165" t="s">
        <v>310</v>
      </c>
    </row>
    <row r="87" spans="1:1" ht="14.4">
      <c r="A87" s="164" t="s">
        <v>326</v>
      </c>
    </row>
    <row r="88" spans="1:1" ht="14.4">
      <c r="A88" s="164" t="s">
        <v>304</v>
      </c>
    </row>
    <row r="89" spans="1:1" ht="14.4">
      <c r="A89" s="131"/>
    </row>
    <row r="90" spans="1:1" ht="14.4">
      <c r="A90" s="131" t="s">
        <v>246</v>
      </c>
    </row>
    <row r="91" spans="1:1" ht="14.4">
      <c r="A91" s="131"/>
    </row>
    <row r="92" spans="1:1" ht="14.4">
      <c r="A92" s="131" t="s">
        <v>327</v>
      </c>
    </row>
    <row r="93" spans="1:1" ht="14.4">
      <c r="A93" s="131"/>
    </row>
    <row r="94" spans="1:1" ht="14.4">
      <c r="A94" s="131" t="s">
        <v>287</v>
      </c>
    </row>
    <row r="95" spans="1:1" ht="14.4">
      <c r="A95" s="131"/>
    </row>
    <row r="96" spans="1:1" ht="14.4">
      <c r="A96" s="159" t="s">
        <v>288</v>
      </c>
    </row>
    <row r="97" spans="1:1" ht="14.4">
      <c r="A97" s="159"/>
    </row>
    <row r="98" spans="1:1" ht="14.4">
      <c r="A98" s="159" t="s">
        <v>289</v>
      </c>
    </row>
    <row r="99" spans="1:1" ht="14.4">
      <c r="A99" s="160" t="s">
        <v>290</v>
      </c>
    </row>
    <row r="100" spans="1:1" ht="14.4">
      <c r="A100" s="160" t="s">
        <v>291</v>
      </c>
    </row>
    <row r="101" spans="1:1" ht="14.4">
      <c r="A101" s="161" t="s">
        <v>292</v>
      </c>
    </row>
    <row r="102" spans="1:1" ht="14.4">
      <c r="A102" s="162" t="s">
        <v>293</v>
      </c>
    </row>
    <row r="103" spans="1:1" ht="14.4">
      <c r="A103" s="162" t="s">
        <v>294</v>
      </c>
    </row>
    <row r="104" spans="1:1" ht="14.4">
      <c r="A104" s="162" t="s">
        <v>295</v>
      </c>
    </row>
    <row r="105" spans="1:1" ht="15.6">
      <c r="A105" s="162" t="s">
        <v>296</v>
      </c>
    </row>
    <row r="106" spans="1:1" ht="14.4">
      <c r="A106" s="162" t="s">
        <v>297</v>
      </c>
    </row>
    <row r="107" spans="1:1" ht="14.4">
      <c r="A107" s="162" t="s">
        <v>298</v>
      </c>
    </row>
    <row r="108" spans="1:1" ht="14.4">
      <c r="A108" s="162" t="s">
        <v>299</v>
      </c>
    </row>
    <row r="109" spans="1:1" ht="13.8">
      <c r="A109" s="163"/>
    </row>
    <row r="110" spans="1:1" ht="14.4">
      <c r="A110" s="131"/>
    </row>
    <row r="111" spans="1:1">
      <c r="A111" s="165" t="s">
        <v>300</v>
      </c>
    </row>
    <row r="112" spans="1:1" ht="14.4">
      <c r="A112" s="164" t="s">
        <v>328</v>
      </c>
    </row>
    <row r="113" spans="1:1">
      <c r="A113" s="165" t="s">
        <v>329</v>
      </c>
    </row>
    <row r="114" spans="1:1" ht="14.4">
      <c r="A114" s="164" t="s">
        <v>330</v>
      </c>
    </row>
    <row r="115" spans="1:1" ht="14.4">
      <c r="A115" s="164" t="s">
        <v>304</v>
      </c>
    </row>
    <row r="116" spans="1:1" ht="14.4">
      <c r="A116" s="131"/>
    </row>
    <row r="117" spans="1:1" ht="14.4">
      <c r="A117" s="131" t="s">
        <v>305</v>
      </c>
    </row>
    <row r="118" spans="1:1" ht="14.4">
      <c r="A118" s="131"/>
    </row>
    <row r="119" spans="1:1" ht="14.4">
      <c r="A119" s="131" t="s">
        <v>331</v>
      </c>
    </row>
    <row r="120" spans="1:1" ht="14.4">
      <c r="A120" s="131"/>
    </row>
    <row r="121" spans="1:1" ht="14.4">
      <c r="A121" s="131" t="s">
        <v>307</v>
      </c>
    </row>
    <row r="122" spans="1:1" ht="14.4">
      <c r="A122" s="131" t="s">
        <v>8</v>
      </c>
    </row>
    <row r="123" spans="1:1" ht="14.4">
      <c r="A123" s="131"/>
    </row>
    <row r="124" spans="1:1" ht="14.4">
      <c r="A124" s="164" t="s">
        <v>324</v>
      </c>
    </row>
    <row r="125" spans="1:1" ht="14.4">
      <c r="A125" s="164" t="s">
        <v>332</v>
      </c>
    </row>
    <row r="126" spans="1:1">
      <c r="A126" s="165" t="s">
        <v>310</v>
      </c>
    </row>
    <row r="127" spans="1:1" ht="14.4">
      <c r="A127" s="164" t="s">
        <v>326</v>
      </c>
    </row>
    <row r="128" spans="1:1" ht="14.4">
      <c r="A128" s="164" t="s">
        <v>304</v>
      </c>
    </row>
    <row r="129" spans="1:1" ht="14.4">
      <c r="A129" s="131"/>
    </row>
    <row r="130" spans="1:1" ht="14.4">
      <c r="A130" s="131" t="s">
        <v>246</v>
      </c>
    </row>
    <row r="131" spans="1:1" ht="14.4">
      <c r="A131" s="131"/>
    </row>
    <row r="132" spans="1:1" ht="14.4">
      <c r="A132" s="131" t="s">
        <v>333</v>
      </c>
    </row>
    <row r="133" spans="1:1" ht="14.4">
      <c r="A133" s="131"/>
    </row>
    <row r="134" spans="1:1" ht="14.4">
      <c r="A134" s="131" t="s">
        <v>334</v>
      </c>
    </row>
    <row r="135" spans="1:1" ht="14.4">
      <c r="A135" s="131"/>
    </row>
    <row r="136" spans="1:1" ht="14.4">
      <c r="A136" s="131" t="s">
        <v>287</v>
      </c>
    </row>
    <row r="137" spans="1:1" ht="14.4">
      <c r="A137" s="131"/>
    </row>
    <row r="138" spans="1:1" ht="14.4">
      <c r="A138" s="159" t="s">
        <v>288</v>
      </c>
    </row>
    <row r="139" spans="1:1" ht="14.4">
      <c r="A139" s="159"/>
    </row>
    <row r="140" spans="1:1" ht="14.4">
      <c r="A140" s="159" t="s">
        <v>289</v>
      </c>
    </row>
    <row r="141" spans="1:1" ht="14.4">
      <c r="A141" s="160" t="s">
        <v>290</v>
      </c>
    </row>
    <row r="142" spans="1:1" ht="14.4">
      <c r="A142" s="160" t="s">
        <v>291</v>
      </c>
    </row>
    <row r="143" spans="1:1" ht="14.4">
      <c r="A143" s="161" t="s">
        <v>292</v>
      </c>
    </row>
    <row r="144" spans="1:1" ht="14.4">
      <c r="A144" s="162" t="s">
        <v>293</v>
      </c>
    </row>
    <row r="145" spans="1:1" ht="14.4">
      <c r="A145" s="162" t="s">
        <v>294</v>
      </c>
    </row>
    <row r="146" spans="1:1" ht="14.4">
      <c r="A146" s="162" t="s">
        <v>295</v>
      </c>
    </row>
    <row r="147" spans="1:1" ht="15.6">
      <c r="A147" s="162" t="s">
        <v>296</v>
      </c>
    </row>
    <row r="148" spans="1:1" ht="14.4">
      <c r="A148" s="162" t="s">
        <v>297</v>
      </c>
    </row>
    <row r="149" spans="1:1" ht="14.4">
      <c r="A149" s="162" t="s">
        <v>298</v>
      </c>
    </row>
    <row r="150" spans="1:1" ht="14.4">
      <c r="A150" s="162" t="s">
        <v>299</v>
      </c>
    </row>
    <row r="151" spans="1:1" ht="13.8">
      <c r="A151" s="163"/>
    </row>
    <row r="152" spans="1:1" ht="14.4">
      <c r="A152" s="131"/>
    </row>
    <row r="153" spans="1:1">
      <c r="A153" s="165" t="s">
        <v>300</v>
      </c>
    </row>
    <row r="154" spans="1:1" ht="14.4">
      <c r="A154" s="164" t="s">
        <v>335</v>
      </c>
    </row>
    <row r="155" spans="1:1">
      <c r="A155" s="165" t="s">
        <v>329</v>
      </c>
    </row>
    <row r="156" spans="1:1" ht="14.4">
      <c r="A156" s="164" t="s">
        <v>330</v>
      </c>
    </row>
    <row r="157" spans="1:1" ht="14.4">
      <c r="A157" s="164" t="s">
        <v>304</v>
      </c>
    </row>
    <row r="158" spans="1:1" ht="14.4">
      <c r="A158" s="131"/>
    </row>
    <row r="159" spans="1:1" ht="14.4">
      <c r="A159" s="131" t="s">
        <v>305</v>
      </c>
    </row>
    <row r="160" spans="1:1" ht="14.4">
      <c r="A160" s="131"/>
    </row>
    <row r="161" spans="1:9" ht="14.4">
      <c r="A161" s="131" t="s">
        <v>336</v>
      </c>
    </row>
    <row r="162" spans="1:9" ht="14.4">
      <c r="A162" s="131"/>
    </row>
    <row r="163" spans="1:9" ht="14.4">
      <c r="A163" s="131" t="s">
        <v>307</v>
      </c>
    </row>
    <row r="164" spans="1:9" ht="14.4">
      <c r="A164" s="131" t="s">
        <v>8</v>
      </c>
    </row>
    <row r="165" spans="1:9" ht="14.4">
      <c r="A165" s="131"/>
    </row>
    <row r="166" spans="1:9" ht="14.4">
      <c r="A166" s="164" t="s">
        <v>324</v>
      </c>
    </row>
    <row r="167" spans="1:9" ht="14.4">
      <c r="A167" s="164" t="s">
        <v>337</v>
      </c>
    </row>
    <row r="168" spans="1:9">
      <c r="A168" s="165" t="s">
        <v>310</v>
      </c>
    </row>
    <row r="169" spans="1:9" ht="14.4">
      <c r="A169" s="164" t="s">
        <v>326</v>
      </c>
    </row>
    <row r="170" spans="1:9" ht="14.4">
      <c r="A170" s="164" t="s">
        <v>304</v>
      </c>
    </row>
    <row r="171" spans="1:9" ht="14.4">
      <c r="A171" s="131"/>
    </row>
    <row r="172" spans="1:9" ht="14.4">
      <c r="A172" s="131" t="s">
        <v>246</v>
      </c>
    </row>
    <row r="173" spans="1:9" ht="14.4">
      <c r="A173" s="131"/>
    </row>
    <row r="174" spans="1:9" ht="14.4">
      <c r="A174" s="131" t="s">
        <v>338</v>
      </c>
    </row>
    <row r="175" spans="1:9" ht="15" thickBot="1">
      <c r="A175" s="131"/>
    </row>
    <row r="176" spans="1:9" ht="21.6" thickBot="1">
      <c r="A176" s="240" t="s">
        <v>248</v>
      </c>
      <c r="B176" s="241"/>
      <c r="C176" s="241"/>
      <c r="D176" s="242"/>
      <c r="E176" s="133"/>
      <c r="F176" s="133"/>
      <c r="G176" s="133"/>
      <c r="H176" s="133"/>
      <c r="I176" s="132"/>
    </row>
    <row r="177" spans="1:9" ht="14.4" thickBot="1">
      <c r="A177" s="134" t="s">
        <v>249</v>
      </c>
      <c r="B177" s="135" t="s">
        <v>250</v>
      </c>
      <c r="C177" s="136" t="s">
        <v>5</v>
      </c>
      <c r="D177" s="135"/>
      <c r="E177" s="133"/>
      <c r="F177" s="133"/>
      <c r="G177" s="133"/>
      <c r="H177" s="133"/>
      <c r="I177" s="132"/>
    </row>
    <row r="178" spans="1:9" ht="14.4" thickBot="1">
      <c r="A178" s="134" t="s">
        <v>251</v>
      </c>
      <c r="B178" s="137" t="s">
        <v>252</v>
      </c>
      <c r="C178" s="136" t="s">
        <v>79</v>
      </c>
      <c r="D178" s="135" t="s">
        <v>195</v>
      </c>
      <c r="E178" s="133"/>
      <c r="F178" s="138"/>
      <c r="G178" s="138"/>
      <c r="H178" s="138"/>
      <c r="I178" s="132"/>
    </row>
    <row r="179" spans="1:9" ht="55.8" thickBot="1">
      <c r="A179" s="134" t="s">
        <v>254</v>
      </c>
      <c r="B179" s="139" t="s">
        <v>255</v>
      </c>
      <c r="C179" s="140" t="s">
        <v>139</v>
      </c>
      <c r="D179" s="139" t="s">
        <v>209</v>
      </c>
      <c r="E179" s="141" t="s">
        <v>256</v>
      </c>
      <c r="F179" s="243" t="s">
        <v>257</v>
      </c>
      <c r="G179" s="141" t="s">
        <v>206</v>
      </c>
      <c r="H179" s="142"/>
      <c r="I179" s="141" t="s">
        <v>339</v>
      </c>
    </row>
    <row r="180" spans="1:9" ht="14.4" thickBot="1">
      <c r="A180" s="143" t="s">
        <v>258</v>
      </c>
      <c r="B180" s="144"/>
      <c r="C180" s="145" t="s">
        <v>259</v>
      </c>
      <c r="D180" s="146">
        <v>45350</v>
      </c>
      <c r="E180" s="147" t="s">
        <v>260</v>
      </c>
      <c r="F180" s="244"/>
      <c r="G180" s="148" t="s">
        <v>261</v>
      </c>
      <c r="H180" s="149"/>
      <c r="I180" s="148" t="s">
        <v>340</v>
      </c>
    </row>
    <row r="181" spans="1:9" ht="16.2" thickBot="1">
      <c r="A181" s="246" t="s">
        <v>262</v>
      </c>
      <c r="B181" s="247"/>
      <c r="C181" s="248" t="s">
        <v>219</v>
      </c>
      <c r="D181" s="249"/>
      <c r="E181" s="150" t="s">
        <v>263</v>
      </c>
      <c r="F181" s="245"/>
      <c r="G181" s="151" t="s">
        <v>264</v>
      </c>
      <c r="H181" s="152"/>
      <c r="I181" s="151" t="s">
        <v>264</v>
      </c>
    </row>
    <row r="182" spans="1:9" ht="41.7" customHeight="1" thickBot="1">
      <c r="A182" s="250" t="s">
        <v>265</v>
      </c>
      <c r="B182" s="251"/>
      <c r="C182" s="256" t="s">
        <v>266</v>
      </c>
      <c r="D182" s="257"/>
      <c r="E182" s="153" t="s">
        <v>267</v>
      </c>
      <c r="F182" s="154" t="s">
        <v>268</v>
      </c>
      <c r="G182" s="153" t="s">
        <v>341</v>
      </c>
      <c r="H182" s="155"/>
      <c r="I182" s="153" t="s">
        <v>342</v>
      </c>
    </row>
    <row r="183" spans="1:9" ht="41.7" customHeight="1" thickBot="1">
      <c r="A183" s="252"/>
      <c r="B183" s="253"/>
      <c r="C183" s="256" t="s">
        <v>269</v>
      </c>
      <c r="D183" s="257"/>
      <c r="E183" s="153" t="s">
        <v>267</v>
      </c>
      <c r="F183" s="154" t="s">
        <v>270</v>
      </c>
      <c r="G183" s="153" t="s">
        <v>343</v>
      </c>
      <c r="H183" s="155"/>
      <c r="I183" s="153" t="s">
        <v>344</v>
      </c>
    </row>
    <row r="184" spans="1:9" ht="41.7" customHeight="1" thickBot="1">
      <c r="A184" s="252"/>
      <c r="B184" s="253"/>
      <c r="C184" s="256" t="s">
        <v>271</v>
      </c>
      <c r="D184" s="257"/>
      <c r="E184" s="153" t="s">
        <v>272</v>
      </c>
      <c r="F184" s="154" t="s">
        <v>273</v>
      </c>
      <c r="G184" s="153" t="s">
        <v>345</v>
      </c>
      <c r="H184" s="155"/>
      <c r="I184" s="153" t="s">
        <v>346</v>
      </c>
    </row>
    <row r="185" spans="1:9" ht="41.7" customHeight="1" thickBot="1">
      <c r="A185" s="252"/>
      <c r="B185" s="253"/>
      <c r="C185" s="256" t="s">
        <v>274</v>
      </c>
      <c r="D185" s="257"/>
      <c r="E185" s="153" t="s">
        <v>272</v>
      </c>
      <c r="F185" s="154" t="s">
        <v>275</v>
      </c>
      <c r="G185" s="153" t="s">
        <v>347</v>
      </c>
      <c r="H185" s="155"/>
      <c r="I185" s="153" t="s">
        <v>348</v>
      </c>
    </row>
    <row r="186" spans="1:9" ht="41.7" customHeight="1" thickBot="1">
      <c r="A186" s="252"/>
      <c r="B186" s="253"/>
      <c r="C186" s="256" t="s">
        <v>276</v>
      </c>
      <c r="D186" s="257"/>
      <c r="E186" s="153" t="s">
        <v>272</v>
      </c>
      <c r="F186" s="154" t="s">
        <v>277</v>
      </c>
      <c r="G186" s="153" t="s">
        <v>349</v>
      </c>
      <c r="H186" s="155"/>
      <c r="I186" s="153" t="s">
        <v>350</v>
      </c>
    </row>
    <row r="187" spans="1:9" ht="55.2" customHeight="1" thickBot="1">
      <c r="A187" s="254"/>
      <c r="B187" s="255"/>
      <c r="C187" s="256" t="s">
        <v>278</v>
      </c>
      <c r="D187" s="257"/>
      <c r="E187" s="153" t="s">
        <v>272</v>
      </c>
      <c r="F187" s="154" t="s">
        <v>277</v>
      </c>
      <c r="G187" s="153" t="s">
        <v>351</v>
      </c>
      <c r="H187" s="155"/>
      <c r="I187" s="153" t="s">
        <v>352</v>
      </c>
    </row>
    <row r="188" spans="1:9" ht="13.8">
      <c r="A188" s="156" t="s">
        <v>279</v>
      </c>
      <c r="B188" s="132"/>
      <c r="C188" s="132"/>
      <c r="D188" s="132"/>
      <c r="E188" s="132"/>
      <c r="F188" s="132"/>
      <c r="G188" s="132"/>
      <c r="H188" s="132"/>
      <c r="I188" s="132"/>
    </row>
    <row r="189" spans="1:9" ht="13.8">
      <c r="A189" s="157" t="s">
        <v>280</v>
      </c>
      <c r="B189" s="132"/>
      <c r="C189" s="132"/>
      <c r="D189" s="132"/>
      <c r="E189" s="132"/>
      <c r="F189" s="132"/>
      <c r="G189" s="132"/>
      <c r="H189" s="132"/>
      <c r="I189" s="132"/>
    </row>
    <row r="190" spans="1:9" ht="13.8">
      <c r="A190" s="157" t="s">
        <v>281</v>
      </c>
      <c r="B190" s="132"/>
      <c r="C190" s="132"/>
      <c r="D190" s="132"/>
      <c r="E190" s="132"/>
      <c r="F190" s="132"/>
      <c r="G190" s="132"/>
      <c r="H190" s="132"/>
      <c r="I190" s="132"/>
    </row>
    <row r="191" spans="1:9" ht="13.8">
      <c r="A191" s="157" t="s">
        <v>282</v>
      </c>
      <c r="B191" s="132"/>
      <c r="C191" s="132"/>
      <c r="D191" s="132"/>
      <c r="E191" s="132"/>
      <c r="F191" s="132"/>
      <c r="G191" s="132"/>
      <c r="H191" s="132"/>
      <c r="I191" s="132"/>
    </row>
    <row r="192" spans="1:9" ht="13.8">
      <c r="A192" s="158" t="s">
        <v>353</v>
      </c>
      <c r="B192" s="132"/>
      <c r="C192" s="132"/>
      <c r="D192" s="132"/>
      <c r="E192" s="132"/>
      <c r="F192" s="132"/>
      <c r="G192" s="132"/>
      <c r="H192" s="132"/>
      <c r="I192" s="132"/>
    </row>
    <row r="193" spans="1:1" ht="14.4">
      <c r="A193" s="131"/>
    </row>
    <row r="194" spans="1:1" ht="14.4">
      <c r="A194" s="131" t="s">
        <v>286</v>
      </c>
    </row>
    <row r="195" spans="1:1" ht="14.4">
      <c r="A195" s="131"/>
    </row>
    <row r="196" spans="1:1" ht="14.4">
      <c r="A196" s="131" t="s">
        <v>287</v>
      </c>
    </row>
    <row r="197" spans="1:1" ht="14.4">
      <c r="A197" s="131"/>
    </row>
    <row r="198" spans="1:1" ht="14.4">
      <c r="A198" s="159" t="s">
        <v>288</v>
      </c>
    </row>
    <row r="199" spans="1:1" ht="14.4">
      <c r="A199" s="159"/>
    </row>
    <row r="200" spans="1:1" ht="14.4">
      <c r="A200" s="159" t="s">
        <v>289</v>
      </c>
    </row>
    <row r="201" spans="1:1" ht="14.4">
      <c r="A201" s="160" t="s">
        <v>290</v>
      </c>
    </row>
    <row r="202" spans="1:1" ht="14.4">
      <c r="A202" s="160" t="s">
        <v>291</v>
      </c>
    </row>
    <row r="203" spans="1:1" ht="14.4">
      <c r="A203" s="161" t="s">
        <v>292</v>
      </c>
    </row>
    <row r="204" spans="1:1" ht="14.4">
      <c r="A204" s="162" t="s">
        <v>293</v>
      </c>
    </row>
    <row r="205" spans="1:1" ht="14.4">
      <c r="A205" s="162" t="s">
        <v>294</v>
      </c>
    </row>
    <row r="206" spans="1:1" ht="14.4">
      <c r="A206" s="162" t="s">
        <v>295</v>
      </c>
    </row>
    <row r="207" spans="1:1" ht="15.6">
      <c r="A207" s="162" t="s">
        <v>296</v>
      </c>
    </row>
    <row r="208" spans="1:1" ht="14.4">
      <c r="A208" s="162" t="s">
        <v>297</v>
      </c>
    </row>
    <row r="209" spans="1:2" ht="14.4">
      <c r="A209" s="162" t="s">
        <v>298</v>
      </c>
    </row>
    <row r="210" spans="1:2" ht="14.4">
      <c r="A210" s="162" t="s">
        <v>299</v>
      </c>
    </row>
    <row r="211" spans="1:2" ht="13.8">
      <c r="A211" s="163"/>
    </row>
    <row r="212" spans="1:2" ht="14.4">
      <c r="A212" s="131"/>
    </row>
    <row r="213" spans="1:2">
      <c r="A213" s="165" t="s">
        <v>300</v>
      </c>
    </row>
    <row r="214" spans="1:2" ht="14.4">
      <c r="A214" s="164" t="s">
        <v>354</v>
      </c>
    </row>
    <row r="215" spans="1:2">
      <c r="A215" s="165" t="s">
        <v>329</v>
      </c>
    </row>
    <row r="216" spans="1:2" ht="14.4">
      <c r="A216" s="164" t="s">
        <v>330</v>
      </c>
    </row>
    <row r="217" spans="1:2" ht="14.4">
      <c r="A217" s="164" t="s">
        <v>304</v>
      </c>
    </row>
    <row r="218" spans="1:2" ht="14.4">
      <c r="A218" s="131"/>
    </row>
    <row r="219" spans="1:2" ht="14.4">
      <c r="A219" s="131" t="s">
        <v>355</v>
      </c>
    </row>
    <row r="220" spans="1:2" ht="15" thickBot="1">
      <c r="A220" s="131"/>
    </row>
    <row r="221" spans="1:2" ht="87" thickBot="1">
      <c r="A221" s="166" t="s">
        <v>356</v>
      </c>
      <c r="B221" s="167" t="s">
        <v>357</v>
      </c>
    </row>
    <row r="222" spans="1:2" ht="87" thickBot="1">
      <c r="A222" s="168" t="s">
        <v>358</v>
      </c>
      <c r="B222" s="169" t="s">
        <v>359</v>
      </c>
    </row>
    <row r="223" spans="1:2" ht="87" thickBot="1">
      <c r="A223" s="168" t="s">
        <v>360</v>
      </c>
      <c r="B223" s="169" t="s">
        <v>361</v>
      </c>
    </row>
    <row r="224" spans="1:2" ht="87" thickBot="1">
      <c r="A224" s="168" t="s">
        <v>362</v>
      </c>
      <c r="B224" s="169" t="s">
        <v>363</v>
      </c>
    </row>
    <row r="225" spans="1:2" ht="87" thickBot="1">
      <c r="A225" s="168" t="s">
        <v>364</v>
      </c>
      <c r="B225" s="169" t="s">
        <v>365</v>
      </c>
    </row>
    <row r="226" spans="1:2" ht="87" thickBot="1">
      <c r="A226" s="168" t="s">
        <v>366</v>
      </c>
      <c r="B226" s="169" t="s">
        <v>367</v>
      </c>
    </row>
    <row r="227" spans="1:2" ht="14.4">
      <c r="A227" s="131"/>
    </row>
    <row r="228" spans="1:2" ht="14.4">
      <c r="A228" s="131"/>
    </row>
    <row r="229" spans="1:2" ht="14.4">
      <c r="A229" s="131" t="s">
        <v>307</v>
      </c>
    </row>
    <row r="230" spans="1:2" ht="14.4">
      <c r="A230" s="131" t="s">
        <v>8</v>
      </c>
    </row>
    <row r="231" spans="1:2" ht="14.4">
      <c r="A231" s="131"/>
    </row>
    <row r="232" spans="1:2">
      <c r="A232" s="165" t="s">
        <v>300</v>
      </c>
    </row>
    <row r="233" spans="1:2" ht="14.4">
      <c r="A233" s="164" t="s">
        <v>368</v>
      </c>
    </row>
    <row r="234" spans="1:2" ht="14.4">
      <c r="A234" s="164" t="s">
        <v>369</v>
      </c>
    </row>
    <row r="235" spans="1:2" ht="14.4">
      <c r="A235" s="164" t="s">
        <v>370</v>
      </c>
    </row>
    <row r="236" spans="1:2" ht="14.4">
      <c r="A236" s="164" t="s">
        <v>371</v>
      </c>
    </row>
    <row r="237" spans="1:2" ht="14.4">
      <c r="A237" s="131"/>
    </row>
    <row r="238" spans="1:2" ht="14.4">
      <c r="A238" s="131" t="s">
        <v>305</v>
      </c>
    </row>
    <row r="239" spans="1:2" ht="14.4">
      <c r="A239" s="131"/>
    </row>
    <row r="240" spans="1:2" ht="14.4">
      <c r="A240" s="131" t="s">
        <v>372</v>
      </c>
    </row>
    <row r="241" spans="1:1" ht="15" thickBot="1">
      <c r="A241" s="131"/>
    </row>
    <row r="242" spans="1:1" ht="87" thickBot="1">
      <c r="A242" s="166" t="s">
        <v>356</v>
      </c>
    </row>
    <row r="243" spans="1:1" ht="87" thickBot="1">
      <c r="A243" s="168" t="s">
        <v>358</v>
      </c>
    </row>
    <row r="244" spans="1:1" ht="87" thickBot="1">
      <c r="A244" s="168" t="s">
        <v>360</v>
      </c>
    </row>
    <row r="245" spans="1:1" ht="87" thickBot="1">
      <c r="A245" s="168" t="s">
        <v>362</v>
      </c>
    </row>
    <row r="246" spans="1:1" ht="87" thickBot="1">
      <c r="A246" s="168" t="s">
        <v>364</v>
      </c>
    </row>
    <row r="247" spans="1:1" ht="87" thickBot="1">
      <c r="A247" s="168" t="s">
        <v>366</v>
      </c>
    </row>
    <row r="248" spans="1:1" ht="14.4">
      <c r="A248" s="131"/>
    </row>
    <row r="249" spans="1:1" ht="14.4">
      <c r="A249" s="131"/>
    </row>
    <row r="250" spans="1:1" ht="14.4">
      <c r="A250" s="131" t="s">
        <v>307</v>
      </c>
    </row>
    <row r="251" spans="1:1" ht="14.4">
      <c r="A251" s="131" t="s">
        <v>8</v>
      </c>
    </row>
    <row r="252" spans="1:1" ht="14.4">
      <c r="A252" s="131"/>
    </row>
  </sheetData>
  <mergeCells count="23">
    <mergeCell ref="A182:B187"/>
    <mergeCell ref="C182:D182"/>
    <mergeCell ref="C183:D183"/>
    <mergeCell ref="C184:D184"/>
    <mergeCell ref="C185:D185"/>
    <mergeCell ref="C186:D186"/>
    <mergeCell ref="C187:D187"/>
    <mergeCell ref="A24:B24"/>
    <mergeCell ref="A176:D176"/>
    <mergeCell ref="F179:F181"/>
    <mergeCell ref="A181:B181"/>
    <mergeCell ref="C181:D181"/>
    <mergeCell ref="A7:D7"/>
    <mergeCell ref="F10:F12"/>
    <mergeCell ref="A12:B12"/>
    <mergeCell ref="C12:D12"/>
    <mergeCell ref="A13:B18"/>
    <mergeCell ref="C13:D13"/>
    <mergeCell ref="C14:D14"/>
    <mergeCell ref="C15:D15"/>
    <mergeCell ref="C16:D16"/>
    <mergeCell ref="C17:D17"/>
    <mergeCell ref="C18:D18"/>
  </mergeCells>
  <phoneticPr fontId="69" type="noConversion"/>
  <hyperlinks>
    <hyperlink ref="A47" r:id="rId1" display="mailto:patrick.li@jlahome.com" xr:uid="{00000000-0004-0000-0200-000000000000}"/>
    <hyperlink ref="A49" r:id="rId2" display="mailto:ankush.jadhav@jla-india.com" xr:uid="{00000000-0004-0000-0200-000001000000}"/>
    <hyperlink ref="A62" r:id="rId3" display="mailto:patrick.li@jlahome.com" xr:uid="{00000000-0004-0000-0200-000002000000}"/>
    <hyperlink ref="A86" r:id="rId4" display="mailto:patrick.li@jlahome.com" xr:uid="{00000000-0004-0000-0200-000003000000}"/>
    <hyperlink ref="A111" r:id="rId5" display="mailto:patrick.li@jlahome.com" xr:uid="{00000000-0004-0000-0200-000004000000}"/>
    <hyperlink ref="A113" r:id="rId6" display="mailto:jatin.rekhi@jla-india.com" xr:uid="{00000000-0004-0000-0200-000005000000}"/>
    <hyperlink ref="A126" r:id="rId7" display="mailto:patrick.li@jlahome.com" xr:uid="{00000000-0004-0000-0200-000006000000}"/>
    <hyperlink ref="A153" r:id="rId8" display="mailto:patrick.li@jlahome.com" xr:uid="{00000000-0004-0000-0200-000007000000}"/>
    <hyperlink ref="A155" r:id="rId9" display="mailto:jatin.rekhi@jla-india.com" xr:uid="{00000000-0004-0000-0200-000008000000}"/>
    <hyperlink ref="A168" r:id="rId10" display="mailto:patrick.li@jlahome.com" xr:uid="{00000000-0004-0000-0200-000009000000}"/>
    <hyperlink ref="A213" r:id="rId11" display="mailto:patrick.li@jlahome.com" xr:uid="{00000000-0004-0000-0200-00000A000000}"/>
    <hyperlink ref="A215" r:id="rId12" display="mailto:jatin.rekhi@jla-india.com" xr:uid="{00000000-0004-0000-0200-00000B000000}"/>
    <hyperlink ref="A232" r:id="rId13" display="mailto:patrick.li@jlahome.com" xr:uid="{00000000-0004-0000-0200-00000C000000}"/>
  </hyperlinks>
  <pageMargins left="0.7" right="0.7" top="0.75" bottom="0.75" header="0.3" footer="0.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workbookViewId="0">
      <selection activeCell="F15" sqref="F15:F20"/>
    </sheetView>
  </sheetViews>
  <sheetFormatPr defaultColWidth="9.33203125" defaultRowHeight="14.4"/>
  <cols>
    <col min="1" max="1" width="19.6640625" style="36" customWidth="1"/>
    <col min="2" max="2" width="11.33203125" style="36" customWidth="1"/>
    <col min="3" max="3" width="37" style="36" customWidth="1"/>
    <col min="4" max="4" width="27.33203125" style="36" bestFit="1" customWidth="1"/>
    <col min="5" max="5" width="37.5546875" style="36" bestFit="1" customWidth="1"/>
    <col min="6" max="7" width="37.5546875" style="36" customWidth="1"/>
    <col min="8" max="8" width="13.6640625" style="36" bestFit="1" customWidth="1"/>
    <col min="9" max="9" width="11.5546875" style="36" bestFit="1" customWidth="1"/>
    <col min="10" max="10" width="12.5546875" style="36" bestFit="1" customWidth="1"/>
    <col min="11" max="11" width="8.44140625" style="36" bestFit="1" customWidth="1"/>
    <col min="12" max="12" width="17.33203125" style="36" bestFit="1" customWidth="1"/>
    <col min="13" max="13" width="12.5546875" style="36" customWidth="1"/>
    <col min="14" max="14" width="23.6640625" style="36" bestFit="1" customWidth="1"/>
    <col min="15" max="15" width="11.6640625" style="36" bestFit="1" customWidth="1"/>
    <col min="16" max="16384" width="9.33203125" style="36"/>
  </cols>
  <sheetData>
    <row r="1" spans="1:16">
      <c r="A1" s="7"/>
      <c r="B1" s="7"/>
      <c r="C1" s="7"/>
      <c r="D1" s="8" t="s">
        <v>248</v>
      </c>
      <c r="E1" s="7"/>
      <c r="F1" s="8"/>
      <c r="G1" s="8"/>
      <c r="H1" s="8"/>
      <c r="I1" s="7"/>
      <c r="J1" s="8"/>
      <c r="K1" s="7"/>
      <c r="L1" s="7"/>
      <c r="M1" s="7"/>
      <c r="N1" s="7"/>
      <c r="O1" s="7"/>
      <c r="P1" s="7"/>
    </row>
    <row r="2" spans="1:16">
      <c r="A2" s="14" t="s">
        <v>1</v>
      </c>
      <c r="B2" s="14" t="s">
        <v>373</v>
      </c>
      <c r="C2" s="15"/>
      <c r="D2" s="14"/>
      <c r="E2" s="16">
        <v>45352</v>
      </c>
      <c r="F2" s="259" t="s">
        <v>374</v>
      </c>
      <c r="G2" s="260"/>
      <c r="H2" s="9"/>
      <c r="I2" s="261"/>
      <c r="J2" s="262"/>
      <c r="K2" s="262"/>
      <c r="L2" s="262"/>
      <c r="M2" s="262"/>
      <c r="N2" s="262"/>
      <c r="O2" s="262"/>
      <c r="P2" s="263"/>
    </row>
    <row r="3" spans="1:16">
      <c r="A3" s="17" t="s">
        <v>375</v>
      </c>
      <c r="B3" s="14"/>
      <c r="C3" s="45"/>
      <c r="D3" s="52"/>
      <c r="E3" s="18" t="s">
        <v>108</v>
      </c>
      <c r="F3" s="43" t="s">
        <v>376</v>
      </c>
      <c r="G3" s="43" t="s">
        <v>377</v>
      </c>
      <c r="H3" s="10"/>
      <c r="I3" s="261" t="s">
        <v>378</v>
      </c>
      <c r="J3" s="262"/>
      <c r="K3" s="262"/>
      <c r="L3" s="262"/>
      <c r="M3" s="262"/>
      <c r="N3" s="262"/>
      <c r="O3" s="262"/>
      <c r="P3" s="263"/>
    </row>
    <row r="4" spans="1:16" ht="57.6">
      <c r="A4" s="19" t="s">
        <v>379</v>
      </c>
      <c r="B4" s="19" t="s">
        <v>217</v>
      </c>
      <c r="C4" s="19" t="s">
        <v>380</v>
      </c>
      <c r="D4" s="19" t="s">
        <v>381</v>
      </c>
      <c r="E4" s="20" t="s">
        <v>382</v>
      </c>
      <c r="F4" s="19" t="s">
        <v>383</v>
      </c>
      <c r="G4" s="19" t="s">
        <v>383</v>
      </c>
      <c r="H4" s="21" t="s">
        <v>384</v>
      </c>
      <c r="I4" s="264" t="s">
        <v>230</v>
      </c>
      <c r="J4" s="265"/>
      <c r="K4" s="266"/>
      <c r="L4" s="19" t="s">
        <v>385</v>
      </c>
      <c r="M4" s="19" t="s">
        <v>386</v>
      </c>
      <c r="N4" s="19" t="s">
        <v>387</v>
      </c>
      <c r="O4" s="19" t="s">
        <v>388</v>
      </c>
      <c r="P4" s="19" t="s">
        <v>233</v>
      </c>
    </row>
    <row r="5" spans="1:16" ht="28.8">
      <c r="A5" s="22" t="s">
        <v>373</v>
      </c>
      <c r="B5" s="23" t="s">
        <v>373</v>
      </c>
      <c r="C5" s="23"/>
      <c r="D5" s="23"/>
      <c r="E5" s="24"/>
      <c r="F5" s="44" t="s">
        <v>389</v>
      </c>
      <c r="G5" s="44" t="s">
        <v>389</v>
      </c>
      <c r="H5" s="25"/>
      <c r="I5" s="26" t="s">
        <v>234</v>
      </c>
      <c r="J5" s="26" t="s">
        <v>235</v>
      </c>
      <c r="K5" s="26" t="s">
        <v>236</v>
      </c>
      <c r="L5" s="26"/>
      <c r="M5" s="26"/>
      <c r="N5" s="26"/>
      <c r="O5" s="26"/>
      <c r="P5" s="26"/>
    </row>
    <row r="6" spans="1:16">
      <c r="A6" s="27"/>
      <c r="B6" s="28"/>
      <c r="C6" s="28"/>
      <c r="D6" s="28"/>
      <c r="E6" s="29"/>
      <c r="F6" s="53" t="s">
        <v>390</v>
      </c>
      <c r="G6" s="53" t="s">
        <v>390</v>
      </c>
      <c r="H6" s="30"/>
      <c r="I6" s="28"/>
      <c r="J6" s="28"/>
      <c r="K6" s="28"/>
      <c r="L6" s="28"/>
      <c r="M6" s="28"/>
      <c r="N6" s="28"/>
      <c r="O6" s="28"/>
      <c r="P6" s="28"/>
    </row>
    <row r="7" spans="1:16" ht="15" customHeight="1">
      <c r="A7" s="267"/>
      <c r="B7" s="270" t="s">
        <v>391</v>
      </c>
      <c r="C7" s="273" t="s">
        <v>392</v>
      </c>
      <c r="D7" s="273" t="s">
        <v>393</v>
      </c>
      <c r="E7" s="38" t="s">
        <v>356</v>
      </c>
      <c r="F7" s="46">
        <v>7.04</v>
      </c>
      <c r="G7" s="46">
        <v>7.81</v>
      </c>
      <c r="H7" s="270" t="s">
        <v>394</v>
      </c>
      <c r="I7" s="31">
        <v>35</v>
      </c>
      <c r="J7" s="31">
        <v>27</v>
      </c>
      <c r="K7" s="31">
        <v>20</v>
      </c>
      <c r="L7" s="31">
        <v>4</v>
      </c>
      <c r="M7" s="32">
        <f>(I7*J7*K7)/1000000</f>
        <v>1.89E-2</v>
      </c>
      <c r="N7" s="33">
        <f>L7*66/M7</f>
        <v>13968.253968253968</v>
      </c>
      <c r="O7" s="34"/>
      <c r="P7" s="35">
        <f>O7/N7</f>
        <v>0</v>
      </c>
    </row>
    <row r="8" spans="1:16" ht="28.8">
      <c r="A8" s="268"/>
      <c r="B8" s="271"/>
      <c r="C8" s="274"/>
      <c r="D8" s="274"/>
      <c r="E8" s="38" t="s">
        <v>358</v>
      </c>
      <c r="F8" s="46">
        <v>7.28</v>
      </c>
      <c r="G8" s="46">
        <v>8.0399999999999991</v>
      </c>
      <c r="H8" s="271"/>
      <c r="I8" s="31">
        <v>35</v>
      </c>
      <c r="J8" s="31">
        <v>27</v>
      </c>
      <c r="K8" s="31">
        <v>20</v>
      </c>
      <c r="L8" s="31">
        <v>4</v>
      </c>
      <c r="M8" s="32">
        <f>(I8*J8*K8)/1000000</f>
        <v>1.89E-2</v>
      </c>
      <c r="N8" s="33">
        <f>L8*66/M8</f>
        <v>13968.253968253968</v>
      </c>
      <c r="O8" s="34"/>
      <c r="P8" s="35">
        <f>O8/N8</f>
        <v>0</v>
      </c>
    </row>
    <row r="9" spans="1:16">
      <c r="A9" s="268"/>
      <c r="B9" s="271"/>
      <c r="C9" s="274"/>
      <c r="D9" s="274"/>
      <c r="E9" s="38" t="s">
        <v>360</v>
      </c>
      <c r="F9" s="46">
        <v>9.1300000000000008</v>
      </c>
      <c r="G9" s="46">
        <v>10.130000000000001</v>
      </c>
      <c r="H9" s="271"/>
      <c r="I9" s="31">
        <v>35</v>
      </c>
      <c r="J9" s="31">
        <v>27</v>
      </c>
      <c r="K9" s="31">
        <v>25</v>
      </c>
      <c r="L9" s="31">
        <v>4</v>
      </c>
      <c r="M9" s="32">
        <f>(I9*J9*K9)/1000000</f>
        <v>2.3625E-2</v>
      </c>
      <c r="N9" s="33">
        <f>L9*66/M9</f>
        <v>11174.603174603175</v>
      </c>
      <c r="O9" s="34"/>
      <c r="P9" s="35">
        <f>O9/N9</f>
        <v>0</v>
      </c>
    </row>
    <row r="10" spans="1:16" ht="28.8">
      <c r="A10" s="268"/>
      <c r="B10" s="271"/>
      <c r="C10" s="274"/>
      <c r="D10" s="274"/>
      <c r="E10" s="38" t="s">
        <v>362</v>
      </c>
      <c r="F10" s="46">
        <v>10.17</v>
      </c>
      <c r="G10" s="46">
        <v>11.29</v>
      </c>
      <c r="H10" s="271"/>
      <c r="I10" s="31">
        <v>35</v>
      </c>
      <c r="J10" s="31">
        <v>27</v>
      </c>
      <c r="K10" s="31">
        <v>27</v>
      </c>
      <c r="L10" s="31">
        <v>4</v>
      </c>
      <c r="M10" s="32">
        <f>(I10*J10*K10)/1000000</f>
        <v>2.5514999999999999E-2</v>
      </c>
      <c r="N10" s="33">
        <f>L10*66/M10</f>
        <v>10346.854791299236</v>
      </c>
      <c r="O10" s="34"/>
      <c r="P10" s="35">
        <f>O10/N10</f>
        <v>0</v>
      </c>
    </row>
    <row r="11" spans="1:16" ht="28.8">
      <c r="A11" s="268"/>
      <c r="B11" s="271"/>
      <c r="C11" s="274"/>
      <c r="D11" s="274"/>
      <c r="E11" s="38" t="s">
        <v>364</v>
      </c>
      <c r="F11" s="46">
        <v>12.36</v>
      </c>
      <c r="G11" s="46">
        <v>13.71</v>
      </c>
      <c r="H11" s="271"/>
      <c r="I11" s="31">
        <v>35</v>
      </c>
      <c r="J11" s="31">
        <v>27</v>
      </c>
      <c r="K11" s="31">
        <v>32</v>
      </c>
      <c r="L11" s="31">
        <v>4</v>
      </c>
      <c r="M11" s="32">
        <f t="shared" ref="M11:M12" si="0">(I11*J11*K11)/1000000</f>
        <v>3.024E-2</v>
      </c>
      <c r="N11" s="33">
        <f t="shared" ref="N11:N12" si="1">L11*66/M11</f>
        <v>8730.1587301587297</v>
      </c>
      <c r="O11" s="34"/>
      <c r="P11" s="35">
        <f t="shared" ref="P11:P12" si="2">O11/N11</f>
        <v>0</v>
      </c>
    </row>
    <row r="12" spans="1:16" ht="28.8">
      <c r="A12" s="269"/>
      <c r="B12" s="272"/>
      <c r="C12" s="275"/>
      <c r="D12" s="275"/>
      <c r="E12" s="38" t="s">
        <v>366</v>
      </c>
      <c r="F12" s="46">
        <v>12.36</v>
      </c>
      <c r="G12" s="46">
        <v>13.71</v>
      </c>
      <c r="H12" s="272"/>
      <c r="I12" s="31">
        <v>35</v>
      </c>
      <c r="J12" s="31">
        <v>27</v>
      </c>
      <c r="K12" s="31">
        <v>32</v>
      </c>
      <c r="L12" s="31">
        <v>4</v>
      </c>
      <c r="M12" s="32">
        <f t="shared" si="0"/>
        <v>3.024E-2</v>
      </c>
      <c r="N12" s="33">
        <f t="shared" si="1"/>
        <v>8730.1587301587297</v>
      </c>
      <c r="O12" s="34"/>
      <c r="P12" s="35">
        <f t="shared" si="2"/>
        <v>0</v>
      </c>
    </row>
    <row r="15" spans="1:16" ht="15" thickBot="1">
      <c r="F15" s="48">
        <f>(G7-F7)/F7</f>
        <v>0.10937499999999994</v>
      </c>
      <c r="G15" s="153">
        <v>7.7</v>
      </c>
      <c r="H15" s="48">
        <f t="shared" ref="H15:H20" si="3">G7/G15-1</f>
        <v>1.4285714285714235E-2</v>
      </c>
    </row>
    <row r="16" spans="1:16" ht="15" thickBot="1">
      <c r="F16" s="48">
        <f t="shared" ref="F16:F20" si="4">(G8-F8)/F8</f>
        <v>0.10439560439560425</v>
      </c>
      <c r="G16" s="153">
        <v>7.9</v>
      </c>
      <c r="H16" s="48">
        <f t="shared" si="3"/>
        <v>1.7721518987341645E-2</v>
      </c>
    </row>
    <row r="17" spans="6:8" ht="15" thickBot="1">
      <c r="F17" s="48">
        <f t="shared" si="4"/>
        <v>0.10952902519167579</v>
      </c>
      <c r="G17" s="153">
        <v>9.9499999999999993</v>
      </c>
      <c r="H17" s="48">
        <f t="shared" si="3"/>
        <v>1.8090452261306789E-2</v>
      </c>
    </row>
    <row r="18" spans="6:8" ht="15" thickBot="1">
      <c r="F18" s="48">
        <f t="shared" si="4"/>
        <v>0.11012782694198615</v>
      </c>
      <c r="G18" s="153">
        <v>11.25</v>
      </c>
      <c r="H18" s="48">
        <f t="shared" si="3"/>
        <v>3.555555555555534E-3</v>
      </c>
    </row>
    <row r="19" spans="6:8" ht="15" thickBot="1">
      <c r="F19" s="48">
        <f t="shared" si="4"/>
        <v>0.1092233009708739</v>
      </c>
      <c r="G19" s="153">
        <v>13.55</v>
      </c>
      <c r="H19" s="48">
        <f t="shared" si="3"/>
        <v>1.1808118081180874E-2</v>
      </c>
    </row>
    <row r="20" spans="6:8" ht="15" thickBot="1">
      <c r="F20" s="48">
        <f t="shared" si="4"/>
        <v>0.1092233009708739</v>
      </c>
      <c r="G20" s="153">
        <v>13.55</v>
      </c>
      <c r="H20" s="48">
        <f t="shared" si="3"/>
        <v>1.1808118081180874E-2</v>
      </c>
    </row>
  </sheetData>
  <mergeCells count="9">
    <mergeCell ref="F2:G2"/>
    <mergeCell ref="I2:P2"/>
    <mergeCell ref="I3:P3"/>
    <mergeCell ref="I4:K4"/>
    <mergeCell ref="A7:A12"/>
    <mergeCell ref="B7:B12"/>
    <mergeCell ref="C7:C12"/>
    <mergeCell ref="D7:D12"/>
    <mergeCell ref="H7:H12"/>
  </mergeCells>
  <phoneticPr fontId="6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1"/>
  <sheetViews>
    <sheetView workbookViewId="0">
      <selection activeCell="G11" sqref="G11:G16"/>
    </sheetView>
  </sheetViews>
  <sheetFormatPr defaultRowHeight="13.2"/>
  <cols>
    <col min="7" max="7" width="18" customWidth="1"/>
  </cols>
  <sheetData>
    <row r="1" spans="1:9" ht="14.4">
      <c r="A1" s="131" t="s">
        <v>246</v>
      </c>
    </row>
    <row r="2" spans="1:9" ht="14.4">
      <c r="A2" s="131"/>
    </row>
    <row r="3" spans="1:9" ht="14.4">
      <c r="A3" s="131" t="s">
        <v>338</v>
      </c>
    </row>
    <row r="4" spans="1:9" ht="15" thickBot="1">
      <c r="A4" s="131"/>
    </row>
    <row r="5" spans="1:9" ht="21.6" thickBot="1">
      <c r="A5" s="240" t="s">
        <v>248</v>
      </c>
      <c r="B5" s="241"/>
      <c r="C5" s="241"/>
      <c r="D5" s="242"/>
      <c r="E5" s="133"/>
      <c r="F5" s="133"/>
      <c r="G5" s="133"/>
      <c r="H5" s="133"/>
      <c r="I5" s="132"/>
    </row>
    <row r="6" spans="1:9" ht="14.4" thickBot="1">
      <c r="A6" s="134" t="s">
        <v>249</v>
      </c>
      <c r="B6" s="135" t="s">
        <v>250</v>
      </c>
      <c r="C6" s="136" t="s">
        <v>5</v>
      </c>
      <c r="D6" s="135"/>
      <c r="E6" s="133"/>
      <c r="F6" s="133"/>
      <c r="G6" s="133"/>
      <c r="H6" s="133"/>
      <c r="I6" s="132"/>
    </row>
    <row r="7" spans="1:9" ht="14.4" thickBot="1">
      <c r="A7" s="134" t="s">
        <v>251</v>
      </c>
      <c r="B7" s="137" t="s">
        <v>252</v>
      </c>
      <c r="C7" s="136" t="s">
        <v>79</v>
      </c>
      <c r="D7" s="135" t="s">
        <v>195</v>
      </c>
      <c r="E7" s="133"/>
      <c r="F7" s="138"/>
      <c r="G7" s="138"/>
      <c r="H7" s="138"/>
      <c r="I7" s="132"/>
    </row>
    <row r="8" spans="1:9" ht="55.8" thickBot="1">
      <c r="A8" s="134" t="s">
        <v>254</v>
      </c>
      <c r="B8" s="139" t="s">
        <v>255</v>
      </c>
      <c r="C8" s="140" t="s">
        <v>139</v>
      </c>
      <c r="D8" s="139" t="s">
        <v>209</v>
      </c>
      <c r="E8" s="141" t="s">
        <v>256</v>
      </c>
      <c r="F8" s="243" t="s">
        <v>257</v>
      </c>
      <c r="G8" s="141" t="s">
        <v>206</v>
      </c>
      <c r="H8" s="142"/>
      <c r="I8" s="141" t="s">
        <v>339</v>
      </c>
    </row>
    <row r="9" spans="1:9" ht="14.4" thickBot="1">
      <c r="A9" s="143" t="s">
        <v>258</v>
      </c>
      <c r="B9" s="144"/>
      <c r="C9" s="145" t="s">
        <v>259</v>
      </c>
      <c r="D9" s="146">
        <v>45350</v>
      </c>
      <c r="E9" s="147" t="s">
        <v>260</v>
      </c>
      <c r="F9" s="244"/>
      <c r="G9" s="148" t="s">
        <v>261</v>
      </c>
      <c r="H9" s="149"/>
      <c r="I9" s="148" t="s">
        <v>340</v>
      </c>
    </row>
    <row r="10" spans="1:9" ht="16.2" thickBot="1">
      <c r="A10" s="246" t="s">
        <v>262</v>
      </c>
      <c r="B10" s="247"/>
      <c r="C10" s="248" t="s">
        <v>219</v>
      </c>
      <c r="D10" s="249"/>
      <c r="E10" s="150" t="s">
        <v>263</v>
      </c>
      <c r="F10" s="245"/>
      <c r="G10" s="151" t="s">
        <v>264</v>
      </c>
      <c r="H10" s="152"/>
      <c r="I10" s="151" t="s">
        <v>264</v>
      </c>
    </row>
    <row r="11" spans="1:9" ht="42.75" customHeight="1" thickBot="1">
      <c r="A11" s="250" t="s">
        <v>265</v>
      </c>
      <c r="B11" s="251"/>
      <c r="C11" s="256" t="s">
        <v>266</v>
      </c>
      <c r="D11" s="257"/>
      <c r="E11" s="153" t="s">
        <v>267</v>
      </c>
      <c r="F11" s="154" t="s">
        <v>268</v>
      </c>
      <c r="G11" s="153">
        <v>7.7</v>
      </c>
      <c r="H11" s="155"/>
      <c r="I11" s="153" t="s">
        <v>342</v>
      </c>
    </row>
    <row r="12" spans="1:9" ht="42.75" customHeight="1" thickBot="1">
      <c r="A12" s="252"/>
      <c r="B12" s="253"/>
      <c r="C12" s="256" t="s">
        <v>269</v>
      </c>
      <c r="D12" s="257"/>
      <c r="E12" s="153" t="s">
        <v>267</v>
      </c>
      <c r="F12" s="154" t="s">
        <v>270</v>
      </c>
      <c r="G12" s="153">
        <v>7.9</v>
      </c>
      <c r="H12" s="155"/>
      <c r="I12" s="153" t="s">
        <v>344</v>
      </c>
    </row>
    <row r="13" spans="1:9" ht="42.75" customHeight="1" thickBot="1">
      <c r="A13" s="252"/>
      <c r="B13" s="253"/>
      <c r="C13" s="256" t="s">
        <v>271</v>
      </c>
      <c r="D13" s="257"/>
      <c r="E13" s="153" t="s">
        <v>272</v>
      </c>
      <c r="F13" s="154" t="s">
        <v>273</v>
      </c>
      <c r="G13" s="153">
        <v>9.9499999999999993</v>
      </c>
      <c r="H13" s="155"/>
      <c r="I13" s="153" t="s">
        <v>346</v>
      </c>
    </row>
    <row r="14" spans="1:9" ht="42.75" customHeight="1" thickBot="1">
      <c r="A14" s="252"/>
      <c r="B14" s="253"/>
      <c r="C14" s="256" t="s">
        <v>274</v>
      </c>
      <c r="D14" s="257"/>
      <c r="E14" s="153" t="s">
        <v>272</v>
      </c>
      <c r="F14" s="154" t="s">
        <v>275</v>
      </c>
      <c r="G14" s="153">
        <v>11.25</v>
      </c>
      <c r="H14" s="155"/>
      <c r="I14" s="153" t="s">
        <v>348</v>
      </c>
    </row>
    <row r="15" spans="1:9" ht="42.75" customHeight="1" thickBot="1">
      <c r="A15" s="252"/>
      <c r="B15" s="253"/>
      <c r="C15" s="256" t="s">
        <v>276</v>
      </c>
      <c r="D15" s="257"/>
      <c r="E15" s="153" t="s">
        <v>272</v>
      </c>
      <c r="F15" s="154" t="s">
        <v>277</v>
      </c>
      <c r="G15" s="153">
        <v>13.55</v>
      </c>
      <c r="H15" s="155"/>
      <c r="I15" s="153" t="s">
        <v>350</v>
      </c>
    </row>
    <row r="16" spans="1:9" ht="57" customHeight="1" thickBot="1">
      <c r="A16" s="254"/>
      <c r="B16" s="255"/>
      <c r="C16" s="256" t="s">
        <v>278</v>
      </c>
      <c r="D16" s="257"/>
      <c r="E16" s="153" t="s">
        <v>272</v>
      </c>
      <c r="F16" s="154" t="s">
        <v>277</v>
      </c>
      <c r="G16" s="153">
        <v>13.55</v>
      </c>
      <c r="H16" s="155"/>
      <c r="I16" s="153" t="s">
        <v>352</v>
      </c>
    </row>
    <row r="17" spans="1:9" ht="13.8">
      <c r="A17" s="156" t="s">
        <v>279</v>
      </c>
      <c r="B17" s="132"/>
      <c r="C17" s="132"/>
      <c r="D17" s="132"/>
      <c r="E17" s="132"/>
      <c r="F17" s="132"/>
      <c r="G17" s="132"/>
      <c r="H17" s="132"/>
      <c r="I17" s="132"/>
    </row>
    <row r="18" spans="1:9" ht="13.8">
      <c r="A18" s="157" t="s">
        <v>280</v>
      </c>
      <c r="B18" s="132"/>
      <c r="C18" s="132"/>
      <c r="D18" s="132"/>
      <c r="E18" s="132"/>
      <c r="F18" s="132"/>
      <c r="G18" s="132"/>
      <c r="H18" s="132"/>
      <c r="I18" s="132"/>
    </row>
    <row r="19" spans="1:9" ht="13.8">
      <c r="A19" s="157" t="s">
        <v>281</v>
      </c>
      <c r="B19" s="132"/>
      <c r="C19" s="132"/>
      <c r="D19" s="132"/>
      <c r="E19" s="132"/>
      <c r="F19" s="132"/>
      <c r="G19" s="132"/>
      <c r="H19" s="132"/>
      <c r="I19" s="132"/>
    </row>
    <row r="20" spans="1:9" ht="13.8">
      <c r="A20" s="157" t="s">
        <v>282</v>
      </c>
      <c r="B20" s="132"/>
      <c r="C20" s="132"/>
      <c r="D20" s="132"/>
      <c r="E20" s="132"/>
      <c r="F20" s="132"/>
      <c r="G20" s="132"/>
      <c r="H20" s="132"/>
      <c r="I20" s="132"/>
    </row>
    <row r="21" spans="1:9" ht="13.8">
      <c r="A21" s="158" t="s">
        <v>353</v>
      </c>
      <c r="B21" s="132"/>
      <c r="C21" s="132"/>
      <c r="D21" s="132"/>
      <c r="E21" s="132"/>
      <c r="F21" s="132"/>
      <c r="G21" s="132"/>
      <c r="H21" s="132"/>
      <c r="I21" s="132"/>
    </row>
    <row r="22" spans="1:9" ht="14.4">
      <c r="A22" s="131"/>
    </row>
    <row r="23" spans="1:9" ht="14.4">
      <c r="A23" s="131" t="s">
        <v>286</v>
      </c>
    </row>
    <row r="24" spans="1:9" ht="14.4">
      <c r="A24" s="131"/>
    </row>
    <row r="25" spans="1:9" ht="14.4">
      <c r="A25" s="131" t="s">
        <v>287</v>
      </c>
    </row>
    <row r="26" spans="1:9" ht="14.4">
      <c r="A26" s="131"/>
    </row>
    <row r="27" spans="1:9" ht="14.4">
      <c r="A27" s="159" t="s">
        <v>288</v>
      </c>
    </row>
    <row r="28" spans="1:9" ht="14.4">
      <c r="A28" s="159"/>
    </row>
    <row r="29" spans="1:9" ht="14.4">
      <c r="A29" s="159" t="s">
        <v>289</v>
      </c>
    </row>
    <row r="30" spans="1:9" ht="14.4">
      <c r="A30" s="160" t="s">
        <v>290</v>
      </c>
    </row>
    <row r="31" spans="1:9" ht="14.4">
      <c r="A31" s="160" t="s">
        <v>291</v>
      </c>
    </row>
    <row r="32" spans="1:9" ht="14.4">
      <c r="A32" s="161" t="s">
        <v>292</v>
      </c>
    </row>
    <row r="33" spans="1:1" ht="14.4">
      <c r="A33" s="162" t="s">
        <v>293</v>
      </c>
    </row>
    <row r="34" spans="1:1" ht="14.4">
      <c r="A34" s="162" t="s">
        <v>294</v>
      </c>
    </row>
    <row r="35" spans="1:1" ht="14.4">
      <c r="A35" s="162" t="s">
        <v>295</v>
      </c>
    </row>
    <row r="36" spans="1:1" ht="15.6">
      <c r="A36" s="162" t="s">
        <v>296</v>
      </c>
    </row>
    <row r="37" spans="1:1" ht="14.4">
      <c r="A37" s="162" t="s">
        <v>297</v>
      </c>
    </row>
    <row r="38" spans="1:1" ht="14.4">
      <c r="A38" s="162" t="s">
        <v>298</v>
      </c>
    </row>
    <row r="39" spans="1:1" ht="14.4">
      <c r="A39" s="162" t="s">
        <v>299</v>
      </c>
    </row>
    <row r="40" spans="1:1" ht="13.8">
      <c r="A40" s="163"/>
    </row>
    <row r="41" spans="1:1" ht="14.4">
      <c r="A41" s="131"/>
    </row>
    <row r="42" spans="1:1">
      <c r="A42" s="165" t="s">
        <v>300</v>
      </c>
    </row>
    <row r="43" spans="1:1" ht="14.4">
      <c r="A43" s="164" t="s">
        <v>354</v>
      </c>
    </row>
    <row r="44" spans="1:1">
      <c r="A44" s="165" t="s">
        <v>329</v>
      </c>
    </row>
    <row r="45" spans="1:1" ht="14.4">
      <c r="A45" s="164" t="s">
        <v>330</v>
      </c>
    </row>
    <row r="46" spans="1:1" ht="14.4">
      <c r="A46" s="164" t="s">
        <v>304</v>
      </c>
    </row>
    <row r="47" spans="1:1" ht="14.4">
      <c r="A47" s="131"/>
    </row>
    <row r="48" spans="1:1" ht="14.4">
      <c r="A48" s="131" t="s">
        <v>355</v>
      </c>
    </row>
    <row r="49" spans="1:2" ht="15" thickBot="1">
      <c r="A49" s="131"/>
    </row>
    <row r="50" spans="1:2" ht="87" thickBot="1">
      <c r="A50" s="166" t="s">
        <v>356</v>
      </c>
      <c r="B50" s="167" t="s">
        <v>357</v>
      </c>
    </row>
    <row r="51" spans="1:2" ht="87" thickBot="1">
      <c r="A51" s="168" t="s">
        <v>358</v>
      </c>
      <c r="B51" s="169" t="s">
        <v>359</v>
      </c>
    </row>
    <row r="52" spans="1:2" ht="87" thickBot="1">
      <c r="A52" s="168" t="s">
        <v>360</v>
      </c>
      <c r="B52" s="169" t="s">
        <v>361</v>
      </c>
    </row>
    <row r="53" spans="1:2" ht="87" thickBot="1">
      <c r="A53" s="168" t="s">
        <v>362</v>
      </c>
      <c r="B53" s="169" t="s">
        <v>363</v>
      </c>
    </row>
    <row r="54" spans="1:2" ht="87" thickBot="1">
      <c r="A54" s="168" t="s">
        <v>364</v>
      </c>
      <c r="B54" s="169" t="s">
        <v>365</v>
      </c>
    </row>
    <row r="55" spans="1:2" ht="87" thickBot="1">
      <c r="A55" s="168" t="s">
        <v>366</v>
      </c>
      <c r="B55" s="169" t="s">
        <v>367</v>
      </c>
    </row>
    <row r="56" spans="1:2" ht="14.4">
      <c r="A56" s="131"/>
    </row>
    <row r="57" spans="1:2" ht="14.4">
      <c r="A57" s="131"/>
    </row>
    <row r="58" spans="1:2" ht="14.4">
      <c r="A58" s="131" t="s">
        <v>307</v>
      </c>
    </row>
    <row r="59" spans="1:2" ht="14.4">
      <c r="A59" s="131" t="s">
        <v>8</v>
      </c>
    </row>
    <row r="60" spans="1:2" ht="14.4">
      <c r="A60" s="131"/>
    </row>
    <row r="61" spans="1:2">
      <c r="A61" s="165" t="s">
        <v>300</v>
      </c>
    </row>
    <row r="62" spans="1:2" ht="14.4">
      <c r="A62" s="164" t="s">
        <v>368</v>
      </c>
    </row>
    <row r="63" spans="1:2" ht="14.4">
      <c r="A63" s="164" t="s">
        <v>369</v>
      </c>
    </row>
    <row r="64" spans="1:2" ht="14.4">
      <c r="A64" s="164" t="s">
        <v>370</v>
      </c>
    </row>
    <row r="65" spans="1:1" ht="14.4">
      <c r="A65" s="164" t="s">
        <v>371</v>
      </c>
    </row>
    <row r="66" spans="1:1" ht="14.4">
      <c r="A66" s="131"/>
    </row>
    <row r="67" spans="1:1" ht="14.4">
      <c r="A67" s="131" t="s">
        <v>305</v>
      </c>
    </row>
    <row r="68" spans="1:1" ht="14.4">
      <c r="A68" s="131"/>
    </row>
    <row r="69" spans="1:1" ht="14.4">
      <c r="A69" s="131" t="s">
        <v>372</v>
      </c>
    </row>
    <row r="70" spans="1:1" ht="15" thickBot="1">
      <c r="A70" s="131"/>
    </row>
    <row r="71" spans="1:1" ht="87" thickBot="1">
      <c r="A71" s="166" t="s">
        <v>356</v>
      </c>
    </row>
    <row r="72" spans="1:1" ht="87" thickBot="1">
      <c r="A72" s="168" t="s">
        <v>358</v>
      </c>
    </row>
    <row r="73" spans="1:1" ht="87" thickBot="1">
      <c r="A73" s="168" t="s">
        <v>360</v>
      </c>
    </row>
    <row r="74" spans="1:1" ht="87" thickBot="1">
      <c r="A74" s="168" t="s">
        <v>362</v>
      </c>
    </row>
    <row r="75" spans="1:1" ht="87" thickBot="1">
      <c r="A75" s="168" t="s">
        <v>364</v>
      </c>
    </row>
    <row r="76" spans="1:1" ht="87" thickBot="1">
      <c r="A76" s="168" t="s">
        <v>366</v>
      </c>
    </row>
    <row r="77" spans="1:1" ht="14.4">
      <c r="A77" s="131"/>
    </row>
    <row r="78" spans="1:1" ht="14.4">
      <c r="A78" s="131"/>
    </row>
    <row r="79" spans="1:1" ht="14.4">
      <c r="A79" s="131" t="s">
        <v>307</v>
      </c>
    </row>
    <row r="80" spans="1:1" ht="14.4">
      <c r="A80" s="131" t="s">
        <v>8</v>
      </c>
    </row>
    <row r="81" spans="1:1" ht="14.4">
      <c r="A81" s="131"/>
    </row>
  </sheetData>
  <mergeCells count="11">
    <mergeCell ref="C16:D16"/>
    <mergeCell ref="A5:D5"/>
    <mergeCell ref="F8:F10"/>
    <mergeCell ref="A10:B10"/>
    <mergeCell ref="C10:D10"/>
    <mergeCell ref="A11:B16"/>
    <mergeCell ref="C11:D11"/>
    <mergeCell ref="C12:D12"/>
    <mergeCell ref="C13:D13"/>
    <mergeCell ref="C14:D14"/>
    <mergeCell ref="C15:D15"/>
  </mergeCells>
  <phoneticPr fontId="69" type="noConversion"/>
  <hyperlinks>
    <hyperlink ref="A42" r:id="rId1" display="mailto:patrick.li@jlahome.com" xr:uid="{00000000-0004-0000-0400-000000000000}"/>
    <hyperlink ref="A44" r:id="rId2" display="mailto:jatin.rekhi@jla-india.com" xr:uid="{00000000-0004-0000-0400-000001000000}"/>
    <hyperlink ref="A61" r:id="rId3" display="mailto:patrick.li@jlahome.com" xr:uid="{00000000-0004-0000-0400-000002000000}"/>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3"/>
  <sheetViews>
    <sheetView workbookViewId="0">
      <selection activeCell="G9" sqref="G9"/>
    </sheetView>
  </sheetViews>
  <sheetFormatPr defaultColWidth="9.33203125" defaultRowHeight="14.4"/>
  <cols>
    <col min="1" max="1" width="19.6640625" style="36" customWidth="1"/>
    <col min="2" max="2" width="11.33203125" style="36" customWidth="1"/>
    <col min="3" max="3" width="37" style="36" customWidth="1"/>
    <col min="4" max="4" width="27.33203125" style="36" bestFit="1" customWidth="1"/>
    <col min="5" max="5" width="40.33203125" style="36" bestFit="1" customWidth="1"/>
    <col min="6" max="14" width="33.44140625" style="36" customWidth="1"/>
    <col min="15" max="15" width="20.6640625" style="36" bestFit="1" customWidth="1"/>
    <col min="16" max="16" width="11.5546875" style="36" bestFit="1" customWidth="1"/>
    <col min="17" max="17" width="12.33203125" style="36" bestFit="1" customWidth="1"/>
    <col min="18" max="18" width="8.44140625" style="36" bestFit="1" customWidth="1"/>
    <col min="19" max="19" width="17.33203125" style="36" bestFit="1" customWidth="1"/>
    <col min="20" max="20" width="12.5546875" style="36" customWidth="1"/>
    <col min="21" max="21" width="23.6640625" style="36" bestFit="1" customWidth="1"/>
    <col min="22" max="23" width="9.33203125" style="36"/>
    <col min="24" max="24" width="11.33203125" style="36" bestFit="1" customWidth="1"/>
    <col min="25" max="16384" width="9.33203125" style="36"/>
  </cols>
  <sheetData>
    <row r="1" spans="1:23" ht="15" thickBot="1">
      <c r="A1" s="7"/>
      <c r="B1" s="7"/>
      <c r="C1" s="7"/>
      <c r="D1" s="8" t="s">
        <v>248</v>
      </c>
      <c r="E1" s="7"/>
      <c r="F1" s="8"/>
      <c r="G1" s="8"/>
      <c r="H1" s="8"/>
      <c r="I1" s="8"/>
      <c r="J1" s="8"/>
      <c r="K1" s="8"/>
      <c r="L1" s="8"/>
      <c r="M1" s="8"/>
      <c r="N1" s="8"/>
      <c r="O1" s="8"/>
      <c r="P1" s="7"/>
      <c r="Q1" s="8"/>
      <c r="R1" s="7"/>
      <c r="S1" s="7"/>
      <c r="T1" s="7"/>
      <c r="U1" s="7"/>
      <c r="V1" s="7"/>
      <c r="W1" s="7"/>
    </row>
    <row r="2" spans="1:23">
      <c r="A2" s="14" t="s">
        <v>1</v>
      </c>
      <c r="B2" s="14" t="s">
        <v>373</v>
      </c>
      <c r="C2" s="15"/>
      <c r="D2" s="14"/>
      <c r="E2" s="16">
        <v>44959</v>
      </c>
      <c r="F2" s="50" t="s">
        <v>395</v>
      </c>
      <c r="G2" s="51" t="s">
        <v>374</v>
      </c>
      <c r="H2" s="50" t="s">
        <v>395</v>
      </c>
      <c r="I2" s="51" t="s">
        <v>374</v>
      </c>
      <c r="J2" s="50" t="s">
        <v>395</v>
      </c>
      <c r="K2" s="51" t="s">
        <v>374</v>
      </c>
      <c r="L2" s="276" t="s">
        <v>395</v>
      </c>
      <c r="M2" s="277"/>
      <c r="N2" s="278"/>
      <c r="O2" s="9"/>
      <c r="P2" s="279"/>
      <c r="Q2" s="280"/>
      <c r="R2" s="280"/>
      <c r="S2" s="280"/>
      <c r="T2" s="280"/>
      <c r="U2" s="280"/>
      <c r="V2" s="280"/>
      <c r="W2" s="281"/>
    </row>
    <row r="3" spans="1:23">
      <c r="A3" s="17" t="s">
        <v>375</v>
      </c>
      <c r="B3" s="14"/>
      <c r="C3" s="45"/>
      <c r="D3" s="52"/>
      <c r="E3" s="18" t="s">
        <v>108</v>
      </c>
      <c r="F3" s="190"/>
      <c r="G3" s="54"/>
      <c r="H3" s="190"/>
      <c r="I3" s="54"/>
      <c r="J3" s="190"/>
      <c r="K3" s="54"/>
      <c r="L3" s="190"/>
      <c r="M3" s="43"/>
      <c r="N3" s="54"/>
      <c r="O3" s="10"/>
      <c r="P3" s="279" t="s">
        <v>378</v>
      </c>
      <c r="Q3" s="280"/>
      <c r="R3" s="280"/>
      <c r="S3" s="280"/>
      <c r="T3" s="280"/>
      <c r="U3" s="280"/>
      <c r="V3" s="280"/>
      <c r="W3" s="281"/>
    </row>
    <row r="4" spans="1:23" ht="57.6">
      <c r="A4" s="19" t="s">
        <v>379</v>
      </c>
      <c r="B4" s="19" t="s">
        <v>217</v>
      </c>
      <c r="C4" s="19" t="s">
        <v>380</v>
      </c>
      <c r="D4" s="19" t="s">
        <v>381</v>
      </c>
      <c r="E4" s="20" t="s">
        <v>382</v>
      </c>
      <c r="F4" s="191" t="s">
        <v>396</v>
      </c>
      <c r="G4" s="55" t="s">
        <v>396</v>
      </c>
      <c r="H4" s="191" t="s">
        <v>397</v>
      </c>
      <c r="I4" s="55" t="s">
        <v>397</v>
      </c>
      <c r="J4" s="191" t="s">
        <v>398</v>
      </c>
      <c r="K4" s="55" t="s">
        <v>398</v>
      </c>
      <c r="L4" s="191" t="s">
        <v>399</v>
      </c>
      <c r="M4" s="19" t="s">
        <v>400</v>
      </c>
      <c r="N4" s="55" t="s">
        <v>400</v>
      </c>
      <c r="O4" s="21" t="s">
        <v>384</v>
      </c>
      <c r="P4" s="264" t="s">
        <v>230</v>
      </c>
      <c r="Q4" s="265"/>
      <c r="R4" s="266"/>
      <c r="S4" s="19" t="s">
        <v>385</v>
      </c>
      <c r="T4" s="19" t="s">
        <v>386</v>
      </c>
      <c r="U4" s="19" t="s">
        <v>387</v>
      </c>
      <c r="V4" s="19" t="s">
        <v>388</v>
      </c>
      <c r="W4" s="19" t="s">
        <v>233</v>
      </c>
    </row>
    <row r="5" spans="1:23" ht="43.2">
      <c r="A5" s="22" t="s">
        <v>373</v>
      </c>
      <c r="B5" s="23" t="s">
        <v>373</v>
      </c>
      <c r="C5" s="23"/>
      <c r="D5" s="23"/>
      <c r="E5" s="24"/>
      <c r="F5" s="192" t="s">
        <v>401</v>
      </c>
      <c r="G5" s="56" t="s">
        <v>401</v>
      </c>
      <c r="H5" s="192" t="s">
        <v>401</v>
      </c>
      <c r="I5" s="56" t="s">
        <v>401</v>
      </c>
      <c r="J5" s="192" t="s">
        <v>401</v>
      </c>
      <c r="K5" s="56" t="s">
        <v>401</v>
      </c>
      <c r="L5" s="192" t="s">
        <v>401</v>
      </c>
      <c r="M5" s="44" t="s">
        <v>402</v>
      </c>
      <c r="N5" s="56" t="s">
        <v>403</v>
      </c>
      <c r="O5" s="25"/>
      <c r="P5" s="26" t="s">
        <v>234</v>
      </c>
      <c r="Q5" s="26" t="s">
        <v>235</v>
      </c>
      <c r="R5" s="26" t="s">
        <v>236</v>
      </c>
      <c r="S5" s="26"/>
      <c r="T5" s="26"/>
      <c r="U5" s="26"/>
      <c r="V5" s="26"/>
      <c r="W5" s="26"/>
    </row>
    <row r="6" spans="1:23">
      <c r="A6" s="27"/>
      <c r="B6" s="28"/>
      <c r="C6" s="28"/>
      <c r="D6" s="28"/>
      <c r="E6" s="29"/>
      <c r="F6" s="193" t="s">
        <v>390</v>
      </c>
      <c r="G6" s="37" t="s">
        <v>390</v>
      </c>
      <c r="H6" s="193" t="s">
        <v>390</v>
      </c>
      <c r="I6" s="37" t="s">
        <v>390</v>
      </c>
      <c r="J6" s="193" t="s">
        <v>390</v>
      </c>
      <c r="K6" s="37"/>
      <c r="L6" s="193" t="s">
        <v>390</v>
      </c>
      <c r="M6" s="53" t="s">
        <v>390</v>
      </c>
      <c r="N6" s="37" t="s">
        <v>390</v>
      </c>
      <c r="O6" s="30"/>
      <c r="P6" s="28"/>
      <c r="Q6" s="28"/>
      <c r="R6" s="28"/>
      <c r="S6" s="28"/>
      <c r="T6" s="28"/>
      <c r="U6" s="28"/>
      <c r="V6" s="28"/>
      <c r="W6" s="28"/>
    </row>
    <row r="7" spans="1:23">
      <c r="A7" s="282"/>
      <c r="B7" s="283" t="s">
        <v>391</v>
      </c>
      <c r="C7" s="284" t="s">
        <v>392</v>
      </c>
      <c r="D7" s="284" t="s">
        <v>393</v>
      </c>
      <c r="E7" s="38" t="s">
        <v>356</v>
      </c>
      <c r="F7" s="194">
        <v>6.05</v>
      </c>
      <c r="G7" s="39">
        <v>6.18</v>
      </c>
      <c r="H7" s="195">
        <v>7.93</v>
      </c>
      <c r="I7" s="59">
        <v>7.58</v>
      </c>
      <c r="J7" s="195">
        <v>8.5500000000000007</v>
      </c>
      <c r="K7" s="59">
        <v>8.35</v>
      </c>
      <c r="L7" s="195">
        <v>9.41</v>
      </c>
      <c r="M7" s="46">
        <v>9.4499999999999993</v>
      </c>
      <c r="N7" s="39">
        <v>9.7799999999999994</v>
      </c>
      <c r="O7" s="285" t="s">
        <v>394</v>
      </c>
      <c r="P7" s="31">
        <v>30</v>
      </c>
      <c r="Q7" s="31">
        <v>25</v>
      </c>
      <c r="R7" s="31">
        <v>28</v>
      </c>
      <c r="S7" s="31">
        <v>4</v>
      </c>
      <c r="T7" s="32">
        <f>(P7*Q7*R7)/1000000</f>
        <v>2.1000000000000001E-2</v>
      </c>
      <c r="U7" s="33">
        <f>S7*66/T7</f>
        <v>12571.428571428571</v>
      </c>
      <c r="V7" s="34"/>
      <c r="W7" s="35">
        <f>V7/U7</f>
        <v>0</v>
      </c>
    </row>
    <row r="8" spans="1:23">
      <c r="A8" s="282"/>
      <c r="B8" s="283"/>
      <c r="C8" s="284"/>
      <c r="D8" s="284"/>
      <c r="E8" s="38" t="s">
        <v>360</v>
      </c>
      <c r="F8" s="194">
        <v>7.85</v>
      </c>
      <c r="G8" s="39">
        <v>8.0399999999999991</v>
      </c>
      <c r="H8" s="195">
        <v>10.29</v>
      </c>
      <c r="I8" s="59">
        <v>9.8699999999999992</v>
      </c>
      <c r="J8" s="195">
        <v>11.1</v>
      </c>
      <c r="K8" s="59">
        <v>10.87</v>
      </c>
      <c r="L8" s="195">
        <v>12.23</v>
      </c>
      <c r="M8" s="46">
        <v>12.29</v>
      </c>
      <c r="N8" s="39">
        <v>12.72</v>
      </c>
      <c r="O8" s="286"/>
      <c r="P8" s="31">
        <v>30</v>
      </c>
      <c r="Q8" s="31">
        <v>25</v>
      </c>
      <c r="R8" s="31">
        <v>33</v>
      </c>
      <c r="S8" s="31">
        <v>4</v>
      </c>
      <c r="T8" s="32">
        <f>(P8*Q8*R8)/1000000</f>
        <v>2.4750000000000001E-2</v>
      </c>
      <c r="U8" s="33">
        <f>S8*66/T8</f>
        <v>10666.666666666666</v>
      </c>
      <c r="V8" s="34"/>
      <c r="W8" s="35">
        <f>V8/U8</f>
        <v>0</v>
      </c>
    </row>
    <row r="9" spans="1:23">
      <c r="A9" s="282"/>
      <c r="B9" s="283"/>
      <c r="C9" s="284"/>
      <c r="D9" s="284"/>
      <c r="E9" s="38" t="s">
        <v>362</v>
      </c>
      <c r="F9" s="194">
        <v>8.75</v>
      </c>
      <c r="G9" s="39">
        <v>8.8800000000000008</v>
      </c>
      <c r="H9" s="195">
        <v>11.62</v>
      </c>
      <c r="I9" s="59">
        <v>10.9</v>
      </c>
      <c r="J9" s="195">
        <v>12.56</v>
      </c>
      <c r="K9" s="59">
        <v>11.99</v>
      </c>
      <c r="L9" s="195">
        <v>13.86</v>
      </c>
      <c r="M9" s="46">
        <v>13.93</v>
      </c>
      <c r="N9" s="39">
        <v>14.41</v>
      </c>
      <c r="O9" s="286"/>
      <c r="P9" s="31">
        <v>30</v>
      </c>
      <c r="Q9" s="31">
        <v>25</v>
      </c>
      <c r="R9" s="31">
        <v>38</v>
      </c>
      <c r="S9" s="31">
        <v>4</v>
      </c>
      <c r="T9" s="32">
        <f>(P9*Q9*R9)/1000000</f>
        <v>2.8500000000000001E-2</v>
      </c>
      <c r="U9" s="33">
        <f>S9*66/T9</f>
        <v>9263.1578947368416</v>
      </c>
      <c r="V9" s="34"/>
      <c r="W9" s="35">
        <f>V9/U9</f>
        <v>0</v>
      </c>
    </row>
    <row r="10" spans="1:23">
      <c r="A10" s="282"/>
      <c r="B10" s="283"/>
      <c r="C10" s="284"/>
      <c r="D10" s="284"/>
      <c r="E10" s="38" t="s">
        <v>364</v>
      </c>
      <c r="F10" s="194">
        <v>10.65</v>
      </c>
      <c r="G10" s="39">
        <v>10.74</v>
      </c>
      <c r="H10" s="195">
        <v>14.29</v>
      </c>
      <c r="I10" s="59">
        <v>13.18</v>
      </c>
      <c r="J10" s="195">
        <v>15.44</v>
      </c>
      <c r="K10" s="59">
        <v>14.51</v>
      </c>
      <c r="L10" s="195">
        <v>17.059999999999999</v>
      </c>
      <c r="M10" s="46">
        <v>17.14</v>
      </c>
      <c r="N10" s="39">
        <v>17.739999999999998</v>
      </c>
      <c r="O10" s="286"/>
      <c r="P10" s="31">
        <v>30</v>
      </c>
      <c r="Q10" s="31">
        <v>25</v>
      </c>
      <c r="R10" s="31">
        <v>43</v>
      </c>
      <c r="S10" s="31">
        <v>4</v>
      </c>
      <c r="T10" s="32">
        <f t="shared" ref="T10:T11" si="0">(P10*Q10*R10)/1000000</f>
        <v>3.2250000000000001E-2</v>
      </c>
      <c r="U10" s="33">
        <f t="shared" ref="U10:U11" si="1">S10*66/T10</f>
        <v>8186.0465116279065</v>
      </c>
      <c r="V10" s="34"/>
      <c r="W10" s="35">
        <f t="shared" ref="W10:W11" si="2">V10/U10</f>
        <v>0</v>
      </c>
    </row>
    <row r="11" spans="1:23" ht="28.8">
      <c r="A11" s="282"/>
      <c r="B11" s="283"/>
      <c r="C11" s="284"/>
      <c r="D11" s="284"/>
      <c r="E11" s="38" t="s">
        <v>366</v>
      </c>
      <c r="F11" s="194">
        <v>10.65</v>
      </c>
      <c r="G11" s="39">
        <v>10.74</v>
      </c>
      <c r="H11" s="195">
        <v>14.29</v>
      </c>
      <c r="I11" s="59">
        <v>13.18</v>
      </c>
      <c r="J11" s="195">
        <v>15.44</v>
      </c>
      <c r="K11" s="59">
        <v>14.51</v>
      </c>
      <c r="L11" s="195">
        <v>17.059999999999999</v>
      </c>
      <c r="M11" s="46">
        <v>17.14</v>
      </c>
      <c r="N11" s="39">
        <v>17.739999999999998</v>
      </c>
      <c r="O11" s="287"/>
      <c r="P11" s="31">
        <v>30</v>
      </c>
      <c r="Q11" s="31">
        <v>25</v>
      </c>
      <c r="R11" s="31">
        <v>43</v>
      </c>
      <c r="S11" s="31">
        <v>4</v>
      </c>
      <c r="T11" s="32">
        <f t="shared" si="0"/>
        <v>3.2250000000000001E-2</v>
      </c>
      <c r="U11" s="33">
        <f t="shared" si="1"/>
        <v>8186.0465116279065</v>
      </c>
      <c r="V11" s="34"/>
      <c r="W11" s="35">
        <f t="shared" si="2"/>
        <v>0</v>
      </c>
    </row>
    <row r="12" spans="1:23" ht="43.2">
      <c r="A12" s="22" t="s">
        <v>373</v>
      </c>
      <c r="B12" s="23" t="s">
        <v>373</v>
      </c>
      <c r="C12" s="23"/>
      <c r="D12" s="23"/>
      <c r="E12" s="24"/>
      <c r="F12" s="192" t="s">
        <v>401</v>
      </c>
      <c r="G12" s="56" t="s">
        <v>401</v>
      </c>
      <c r="H12" s="192" t="s">
        <v>401</v>
      </c>
      <c r="I12" s="56" t="s">
        <v>401</v>
      </c>
      <c r="J12" s="192" t="s">
        <v>401</v>
      </c>
      <c r="K12" s="56" t="s">
        <v>401</v>
      </c>
      <c r="L12" s="192" t="s">
        <v>401</v>
      </c>
      <c r="M12" s="44" t="s">
        <v>402</v>
      </c>
      <c r="N12" s="56" t="s">
        <v>403</v>
      </c>
      <c r="O12" s="25"/>
      <c r="P12" s="26" t="s">
        <v>234</v>
      </c>
      <c r="Q12" s="26" t="s">
        <v>235</v>
      </c>
      <c r="R12" s="26" t="s">
        <v>236</v>
      </c>
      <c r="S12" s="26"/>
      <c r="T12" s="26"/>
      <c r="U12" s="26"/>
      <c r="V12" s="26"/>
      <c r="W12" s="26"/>
    </row>
    <row r="13" spans="1:23">
      <c r="A13" s="27"/>
      <c r="B13" s="28"/>
      <c r="C13" s="28"/>
      <c r="D13" s="28"/>
      <c r="E13" s="29"/>
      <c r="F13" s="193" t="s">
        <v>404</v>
      </c>
      <c r="G13" s="37" t="s">
        <v>404</v>
      </c>
      <c r="H13" s="193" t="s">
        <v>404</v>
      </c>
      <c r="I13" s="37" t="s">
        <v>404</v>
      </c>
      <c r="J13" s="193" t="s">
        <v>404</v>
      </c>
      <c r="K13" s="37" t="s">
        <v>404</v>
      </c>
      <c r="L13" s="193" t="s">
        <v>404</v>
      </c>
      <c r="M13" s="53" t="s">
        <v>404</v>
      </c>
      <c r="N13" s="37" t="s">
        <v>404</v>
      </c>
      <c r="O13" s="30"/>
      <c r="P13" s="28"/>
      <c r="Q13" s="28"/>
      <c r="R13" s="28"/>
      <c r="S13" s="28"/>
      <c r="T13" s="28"/>
      <c r="U13" s="28"/>
      <c r="V13" s="28"/>
      <c r="W13" s="28"/>
    </row>
    <row r="14" spans="1:23">
      <c r="A14" s="282"/>
      <c r="B14" s="283" t="s">
        <v>391</v>
      </c>
      <c r="C14" s="284" t="s">
        <v>392</v>
      </c>
      <c r="D14" s="284" t="s">
        <v>393</v>
      </c>
      <c r="E14" s="38" t="s">
        <v>405</v>
      </c>
      <c r="F14" s="194">
        <v>6.78</v>
      </c>
      <c r="G14" s="39">
        <v>6.92</v>
      </c>
      <c r="H14" s="195">
        <v>8.8800000000000008</v>
      </c>
      <c r="I14" s="59">
        <v>8.49</v>
      </c>
      <c r="J14" s="195">
        <v>9.58</v>
      </c>
      <c r="K14" s="59">
        <v>9.35</v>
      </c>
      <c r="L14" s="195">
        <v>10.54</v>
      </c>
      <c r="M14" s="46">
        <v>10.58</v>
      </c>
      <c r="N14" s="39">
        <v>10.95</v>
      </c>
      <c r="O14" s="285" t="s">
        <v>394</v>
      </c>
      <c r="P14" s="31">
        <v>30</v>
      </c>
      <c r="Q14" s="31">
        <v>30</v>
      </c>
      <c r="R14" s="31">
        <v>25</v>
      </c>
      <c r="S14" s="31">
        <v>4</v>
      </c>
      <c r="T14" s="32">
        <f>(P14*Q14*R14)/1000000</f>
        <v>2.2499999999999999E-2</v>
      </c>
      <c r="U14" s="33">
        <f>S14*66/T14</f>
        <v>11733.333333333334</v>
      </c>
      <c r="V14" s="34"/>
      <c r="W14" s="35">
        <f>V14/U14</f>
        <v>0</v>
      </c>
    </row>
    <row r="15" spans="1:23">
      <c r="A15" s="282"/>
      <c r="B15" s="283"/>
      <c r="C15" s="284"/>
      <c r="D15" s="284"/>
      <c r="E15" s="38" t="s">
        <v>406</v>
      </c>
      <c r="F15" s="194">
        <v>9.0299999999999994</v>
      </c>
      <c r="G15" s="39">
        <v>9.25</v>
      </c>
      <c r="H15" s="195">
        <v>11.83</v>
      </c>
      <c r="I15" s="59">
        <v>11.35</v>
      </c>
      <c r="J15" s="195">
        <v>12.77</v>
      </c>
      <c r="K15" s="59">
        <v>12.5</v>
      </c>
      <c r="L15" s="195">
        <v>14.06</v>
      </c>
      <c r="M15" s="46">
        <v>14.13</v>
      </c>
      <c r="N15" s="39">
        <v>14.63</v>
      </c>
      <c r="O15" s="286"/>
      <c r="P15" s="31">
        <v>30</v>
      </c>
      <c r="Q15" s="31">
        <v>30</v>
      </c>
      <c r="R15" s="31">
        <v>30</v>
      </c>
      <c r="S15" s="31">
        <v>4</v>
      </c>
      <c r="T15" s="32">
        <f>(P15*Q15*R15)/1000000</f>
        <v>2.7E-2</v>
      </c>
      <c r="U15" s="33">
        <f>S15*66/T15</f>
        <v>9777.7777777777774</v>
      </c>
      <c r="V15" s="34"/>
      <c r="W15" s="35">
        <f>V15/U15</f>
        <v>0</v>
      </c>
    </row>
    <row r="16" spans="1:23">
      <c r="A16" s="282"/>
      <c r="B16" s="283"/>
      <c r="C16" s="284"/>
      <c r="D16" s="284"/>
      <c r="E16" s="38" t="s">
        <v>407</v>
      </c>
      <c r="F16" s="194">
        <v>9.98</v>
      </c>
      <c r="G16" s="39">
        <v>10.119999999999999</v>
      </c>
      <c r="H16" s="195">
        <v>13.25</v>
      </c>
      <c r="I16" s="59">
        <v>12.43</v>
      </c>
      <c r="J16" s="195">
        <v>14.32</v>
      </c>
      <c r="K16" s="59">
        <v>13.67</v>
      </c>
      <c r="L16" s="195">
        <v>15.8</v>
      </c>
      <c r="M16" s="46">
        <v>15.88</v>
      </c>
      <c r="N16" s="39">
        <v>16.43</v>
      </c>
      <c r="O16" s="286"/>
      <c r="P16" s="31">
        <v>30</v>
      </c>
      <c r="Q16" s="31">
        <v>30</v>
      </c>
      <c r="R16" s="31">
        <v>36</v>
      </c>
      <c r="S16" s="31">
        <v>4</v>
      </c>
      <c r="T16" s="32">
        <f>(P16*Q16*R16)/1000000</f>
        <v>3.2399999999999998E-2</v>
      </c>
      <c r="U16" s="33">
        <f>S16*66/T16</f>
        <v>8148.1481481481487</v>
      </c>
      <c r="V16" s="34"/>
      <c r="W16" s="35">
        <f>V16/U16</f>
        <v>0</v>
      </c>
    </row>
    <row r="17" spans="1:23">
      <c r="A17" s="282"/>
      <c r="B17" s="283"/>
      <c r="C17" s="284"/>
      <c r="D17" s="284"/>
      <c r="E17" s="38" t="s">
        <v>408</v>
      </c>
      <c r="F17" s="194">
        <v>12.14</v>
      </c>
      <c r="G17" s="39">
        <v>12.24</v>
      </c>
      <c r="H17" s="195">
        <v>16.29</v>
      </c>
      <c r="I17" s="59">
        <v>15.03</v>
      </c>
      <c r="J17" s="195">
        <v>17.600000000000001</v>
      </c>
      <c r="K17" s="59">
        <v>16.54</v>
      </c>
      <c r="L17" s="195">
        <v>19.45</v>
      </c>
      <c r="M17" s="46">
        <v>19.54</v>
      </c>
      <c r="N17" s="39">
        <v>20.22</v>
      </c>
      <c r="O17" s="286"/>
      <c r="P17" s="31">
        <v>30</v>
      </c>
      <c r="Q17" s="31">
        <v>30</v>
      </c>
      <c r="R17" s="31">
        <v>41</v>
      </c>
      <c r="S17" s="31">
        <v>4</v>
      </c>
      <c r="T17" s="32">
        <f t="shared" ref="T17:T18" si="3">(P17*Q17*R17)/1000000</f>
        <v>3.6900000000000002E-2</v>
      </c>
      <c r="U17" s="33">
        <f t="shared" ref="U17:U18" si="4">S17*66/T17</f>
        <v>7154.4715447154467</v>
      </c>
      <c r="V17" s="34"/>
      <c r="W17" s="35">
        <f t="shared" ref="W17:W18" si="5">V17/U17</f>
        <v>0</v>
      </c>
    </row>
    <row r="18" spans="1:23" ht="29.4" thickBot="1">
      <c r="A18" s="282"/>
      <c r="B18" s="283"/>
      <c r="C18" s="284"/>
      <c r="D18" s="284"/>
      <c r="E18" s="38" t="s">
        <v>409</v>
      </c>
      <c r="F18" s="196">
        <v>12.14</v>
      </c>
      <c r="G18" s="57">
        <v>12.24</v>
      </c>
      <c r="H18" s="197">
        <v>16.29</v>
      </c>
      <c r="I18" s="60">
        <v>15.03</v>
      </c>
      <c r="J18" s="197">
        <v>17.600000000000001</v>
      </c>
      <c r="K18" s="61">
        <v>16.54</v>
      </c>
      <c r="L18" s="197">
        <v>19.45</v>
      </c>
      <c r="M18" s="198">
        <v>19.54</v>
      </c>
      <c r="N18" s="57">
        <v>20.22</v>
      </c>
      <c r="O18" s="287"/>
      <c r="P18" s="31">
        <v>30</v>
      </c>
      <c r="Q18" s="31">
        <v>30</v>
      </c>
      <c r="R18" s="31">
        <v>41</v>
      </c>
      <c r="S18" s="31">
        <v>4</v>
      </c>
      <c r="T18" s="32">
        <f t="shared" si="3"/>
        <v>3.6900000000000002E-2</v>
      </c>
      <c r="U18" s="33">
        <f t="shared" si="4"/>
        <v>7154.4715447154467</v>
      </c>
      <c r="V18" s="34"/>
      <c r="W18" s="35">
        <f t="shared" si="5"/>
        <v>0</v>
      </c>
    </row>
    <row r="19" spans="1:23">
      <c r="J19" s="58" t="s">
        <v>410</v>
      </c>
      <c r="K19" s="58"/>
    </row>
    <row r="20" spans="1:23" ht="15" thickBot="1">
      <c r="F20" s="36" t="s">
        <v>238</v>
      </c>
      <c r="I20" s="36" t="s">
        <v>238</v>
      </c>
      <c r="K20" s="36" t="s">
        <v>238</v>
      </c>
      <c r="L20" s="36" t="s">
        <v>238</v>
      </c>
      <c r="M20" s="36" t="s">
        <v>238</v>
      </c>
      <c r="N20" s="36" t="s">
        <v>238</v>
      </c>
    </row>
    <row r="21" spans="1:23">
      <c r="F21" s="79">
        <v>8.06</v>
      </c>
      <c r="G21" s="48">
        <f>(F21-F7)/F7</f>
        <v>0.33223140495867781</v>
      </c>
      <c r="H21" s="48">
        <f>(I21-I7)/I7</f>
        <v>0.25329815303430075</v>
      </c>
      <c r="I21" s="79">
        <v>9.5</v>
      </c>
      <c r="J21" s="48">
        <f>(K21-K7)/K7</f>
        <v>9.5808383233533023E-2</v>
      </c>
      <c r="K21" s="79">
        <v>9.15</v>
      </c>
      <c r="L21" s="79">
        <v>9.85</v>
      </c>
      <c r="M21" s="79">
        <v>10.050000000000001</v>
      </c>
      <c r="N21" s="79">
        <v>10.75</v>
      </c>
    </row>
    <row r="22" spans="1:23">
      <c r="F22" s="83">
        <v>10.44</v>
      </c>
      <c r="G22" s="48">
        <f t="shared" ref="G22:G25" si="6">(F22-F8)/F8</f>
        <v>0.32993630573248406</v>
      </c>
      <c r="H22" s="48">
        <f t="shared" ref="H22:J25" si="7">(I22-I8)/I8</f>
        <v>0.17021276595744697</v>
      </c>
      <c r="I22" s="83">
        <v>11.55</v>
      </c>
      <c r="J22" s="48">
        <f t="shared" si="7"/>
        <v>9.3836246550138128E-2</v>
      </c>
      <c r="K22" s="83">
        <v>11.89</v>
      </c>
      <c r="L22" s="83">
        <v>12.8</v>
      </c>
      <c r="M22" s="83">
        <v>13.05</v>
      </c>
      <c r="N22" s="83">
        <v>13.95</v>
      </c>
    </row>
    <row r="23" spans="1:23">
      <c r="F23" s="83">
        <v>11.11</v>
      </c>
      <c r="G23" s="48">
        <f t="shared" si="6"/>
        <v>0.26971428571428563</v>
      </c>
      <c r="H23" s="48">
        <f t="shared" si="7"/>
        <v>0.12385321100917428</v>
      </c>
      <c r="I23" s="83">
        <v>12.25</v>
      </c>
      <c r="J23" s="48">
        <f t="shared" si="7"/>
        <v>5.6713928273561275E-2</v>
      </c>
      <c r="K23" s="83">
        <v>12.67</v>
      </c>
      <c r="L23" s="83">
        <v>13.55</v>
      </c>
      <c r="M23" s="83">
        <v>13.82</v>
      </c>
      <c r="N23" s="83">
        <v>14.95</v>
      </c>
    </row>
    <row r="24" spans="1:23">
      <c r="F24" s="87">
        <v>13.06</v>
      </c>
      <c r="G24" s="48">
        <f t="shared" si="6"/>
        <v>0.22629107981220659</v>
      </c>
      <c r="H24" s="48">
        <f t="shared" si="7"/>
        <v>8.497723823975728E-2</v>
      </c>
      <c r="I24" s="87">
        <v>14.3</v>
      </c>
      <c r="J24" s="48">
        <f t="shared" si="7"/>
        <v>3.3769813921433509E-2</v>
      </c>
      <c r="K24" s="87">
        <v>15</v>
      </c>
      <c r="L24" s="87">
        <v>16.2</v>
      </c>
      <c r="M24" s="87">
        <v>16.52</v>
      </c>
      <c r="N24" s="87">
        <v>17.55</v>
      </c>
    </row>
    <row r="25" spans="1:23" ht="15" thickBot="1">
      <c r="F25" s="91">
        <v>13.26</v>
      </c>
      <c r="G25" s="48">
        <f t="shared" si="6"/>
        <v>0.24507042253521122</v>
      </c>
      <c r="H25" s="48">
        <f t="shared" si="7"/>
        <v>9.6358118361153239E-2</v>
      </c>
      <c r="I25" s="91">
        <v>14.45</v>
      </c>
      <c r="J25" s="48">
        <f t="shared" si="7"/>
        <v>4.5485871812543086E-2</v>
      </c>
      <c r="K25" s="91">
        <v>15.17</v>
      </c>
      <c r="L25" s="91">
        <v>16.45</v>
      </c>
      <c r="M25" s="91">
        <v>16.78</v>
      </c>
      <c r="N25" s="91">
        <v>17.95</v>
      </c>
    </row>
    <row r="26" spans="1:23" ht="15" thickBot="1"/>
    <row r="27" spans="1:23">
      <c r="F27" s="79">
        <v>8.94</v>
      </c>
      <c r="G27" s="48">
        <f>(F27-F14)/F14</f>
        <v>0.31858407079646006</v>
      </c>
      <c r="H27" s="48">
        <f>(I27-I14)/I14</f>
        <v>0.24852767962308592</v>
      </c>
      <c r="I27" s="79">
        <v>10.6</v>
      </c>
      <c r="J27" s="48">
        <f>(K27-K14)/K14</f>
        <v>8.4491978609625776E-2</v>
      </c>
      <c r="K27" s="79">
        <v>10.14</v>
      </c>
      <c r="L27" s="79">
        <v>10.95</v>
      </c>
      <c r="M27" s="79">
        <v>11.1</v>
      </c>
      <c r="N27" s="79">
        <v>11.95</v>
      </c>
    </row>
    <row r="28" spans="1:23">
      <c r="F28" s="83">
        <v>11.95</v>
      </c>
      <c r="G28" s="48">
        <f t="shared" ref="G28:G31" si="8">(F28-F15)/F15</f>
        <v>0.32336655592469549</v>
      </c>
      <c r="H28" s="48">
        <f t="shared" ref="H28:J31" si="9">(I28-I15)/I15</f>
        <v>0.18502202643171803</v>
      </c>
      <c r="I28" s="83">
        <v>13.45</v>
      </c>
      <c r="J28" s="48">
        <f t="shared" si="9"/>
        <v>8.8799999999999948E-2</v>
      </c>
      <c r="K28" s="83">
        <v>13.61</v>
      </c>
      <c r="L28" s="83">
        <v>14.8</v>
      </c>
      <c r="M28" s="83">
        <v>15.1</v>
      </c>
      <c r="N28" s="83">
        <v>15.95</v>
      </c>
    </row>
    <row r="29" spans="1:23">
      <c r="F29" s="83">
        <v>12.62</v>
      </c>
      <c r="G29" s="48">
        <f t="shared" si="8"/>
        <v>0.26452905811623234</v>
      </c>
      <c r="H29" s="48">
        <f t="shared" si="9"/>
        <v>0.13837489943684639</v>
      </c>
      <c r="I29" s="83">
        <v>14.15</v>
      </c>
      <c r="J29" s="48">
        <f t="shared" si="9"/>
        <v>5.2670080468178539E-2</v>
      </c>
      <c r="K29" s="83">
        <v>14.39</v>
      </c>
      <c r="L29" s="83">
        <v>15.55</v>
      </c>
      <c r="M29" s="83">
        <v>15.87</v>
      </c>
      <c r="N29" s="83">
        <v>16.95</v>
      </c>
    </row>
    <row r="30" spans="1:23">
      <c r="F30" s="87">
        <v>14.92</v>
      </c>
      <c r="G30" s="48">
        <f t="shared" si="8"/>
        <v>0.22899505766062597</v>
      </c>
      <c r="H30" s="48">
        <f t="shared" si="9"/>
        <v>0.10445775116433813</v>
      </c>
      <c r="I30" s="87">
        <v>16.600000000000001</v>
      </c>
      <c r="J30" s="48">
        <f t="shared" si="9"/>
        <v>3.5671100362756947E-2</v>
      </c>
      <c r="K30" s="87">
        <v>17.13</v>
      </c>
      <c r="L30" s="87">
        <v>18.600000000000001</v>
      </c>
      <c r="M30" s="87">
        <v>19</v>
      </c>
      <c r="N30" s="87">
        <v>20.05</v>
      </c>
    </row>
    <row r="31" spans="1:23" ht="15" thickBot="1">
      <c r="F31" s="91">
        <v>15.12</v>
      </c>
      <c r="G31" s="48">
        <f t="shared" si="8"/>
        <v>0.24546952224052707</v>
      </c>
      <c r="H31" s="48">
        <f t="shared" si="9"/>
        <v>0.11443779108449773</v>
      </c>
      <c r="I31" s="91">
        <v>16.75</v>
      </c>
      <c r="J31" s="48">
        <f t="shared" si="9"/>
        <v>4.5949214026602271E-2</v>
      </c>
      <c r="K31" s="91">
        <v>17.3</v>
      </c>
      <c r="L31" s="91">
        <v>18.850000000000001</v>
      </c>
      <c r="M31" s="91">
        <v>19.260000000000002</v>
      </c>
      <c r="N31" s="91">
        <v>20.45</v>
      </c>
    </row>
    <row r="33" spans="12:14">
      <c r="L33" s="48">
        <f>(L21-L7)/L7</f>
        <v>4.6758767268862855E-2</v>
      </c>
      <c r="M33" s="48">
        <f>(M21-M7)/M7</f>
        <v>6.3492063492063641E-2</v>
      </c>
      <c r="N33" s="48">
        <f>(N21-N7)/N7</f>
        <v>9.9182004089979625E-2</v>
      </c>
    </row>
    <row r="34" spans="12:14">
      <c r="L34" s="48">
        <f t="shared" ref="L34:M37" si="10">(L22-L8)/L8</f>
        <v>4.6606704824202802E-2</v>
      </c>
      <c r="M34" s="48">
        <f t="shared" si="10"/>
        <v>6.1838893409275966E-2</v>
      </c>
      <c r="N34" s="48">
        <f t="shared" ref="N34" si="11">(N22-N8)/N8</f>
        <v>9.6698113207547065E-2</v>
      </c>
    </row>
    <row r="35" spans="12:14">
      <c r="L35" s="48">
        <f t="shared" si="10"/>
        <v>-2.2366522366522274E-2</v>
      </c>
      <c r="M35" s="48">
        <f t="shared" si="10"/>
        <v>-7.8966259870782082E-3</v>
      </c>
      <c r="N35" s="48">
        <f t="shared" ref="N35" si="12">(N23-N9)/N9</f>
        <v>3.7473976405274056E-2</v>
      </c>
    </row>
    <row r="36" spans="12:14">
      <c r="L36" s="48">
        <f t="shared" si="10"/>
        <v>-5.0410316529894458E-2</v>
      </c>
      <c r="M36" s="48">
        <f t="shared" si="10"/>
        <v>-3.61726954492416E-2</v>
      </c>
      <c r="N36" s="48">
        <f t="shared" ref="N36" si="13">(N24-N10)/N10</f>
        <v>-1.0710259301014529E-2</v>
      </c>
    </row>
    <row r="37" spans="12:14">
      <c r="L37" s="48">
        <f t="shared" si="10"/>
        <v>-3.5756154747948389E-2</v>
      </c>
      <c r="M37" s="48">
        <f t="shared" si="10"/>
        <v>-2.1003500583430538E-2</v>
      </c>
      <c r="N37" s="48">
        <f t="shared" ref="N37" si="14">(N25-N11)/N11</f>
        <v>1.1837655016910986E-2</v>
      </c>
    </row>
    <row r="39" spans="12:14">
      <c r="L39" s="48">
        <f>(L27-L14)/L14</f>
        <v>3.8899430740037967E-2</v>
      </c>
      <c r="M39" s="48">
        <f>(M27-M14)/M14</f>
        <v>4.9149338374291078E-2</v>
      </c>
      <c r="N39" s="48">
        <f>(N27-N14)/N14</f>
        <v>9.1324200913242018E-2</v>
      </c>
    </row>
    <row r="40" spans="12:14">
      <c r="L40" s="48">
        <f t="shared" ref="L40:M43" si="15">(L28-L15)/L15</f>
        <v>5.2631578947368432E-2</v>
      </c>
      <c r="M40" s="48">
        <f t="shared" si="15"/>
        <v>6.864826610049532E-2</v>
      </c>
      <c r="N40" s="48">
        <f t="shared" ref="N40" si="16">(N28-N15)/N15</f>
        <v>9.0225563909774334E-2</v>
      </c>
    </row>
    <row r="41" spans="12:14">
      <c r="L41" s="48">
        <f t="shared" si="15"/>
        <v>-1.582278481012658E-2</v>
      </c>
      <c r="M41" s="48">
        <f t="shared" si="15"/>
        <v>-6.2972292191445611E-4</v>
      </c>
      <c r="N41" s="48">
        <f t="shared" ref="N41" si="17">(N29-N16)/N16</f>
        <v>3.164942178940959E-2</v>
      </c>
    </row>
    <row r="42" spans="12:14">
      <c r="L42" s="48">
        <f t="shared" si="15"/>
        <v>-4.3701799485861073E-2</v>
      </c>
      <c r="M42" s="48">
        <f t="shared" si="15"/>
        <v>-2.7635619242579283E-2</v>
      </c>
      <c r="N42" s="48">
        <f t="shared" ref="N42" si="18">(N30-N17)/N17</f>
        <v>-8.4075173095943707E-3</v>
      </c>
    </row>
    <row r="43" spans="12:14">
      <c r="L43" s="48">
        <f t="shared" si="15"/>
        <v>-3.084832904884308E-2</v>
      </c>
      <c r="M43" s="48">
        <f t="shared" si="15"/>
        <v>-1.4329580348003971E-2</v>
      </c>
      <c r="N43" s="48">
        <f t="shared" ref="N43" si="19">(N31-N18)/N18</f>
        <v>1.1374876360039586E-2</v>
      </c>
    </row>
  </sheetData>
  <mergeCells count="14">
    <mergeCell ref="A14:A18"/>
    <mergeCell ref="B14:B18"/>
    <mergeCell ref="C14:C18"/>
    <mergeCell ref="D14:D18"/>
    <mergeCell ref="O14:O18"/>
    <mergeCell ref="L2:N2"/>
    <mergeCell ref="P2:W2"/>
    <mergeCell ref="P3:W3"/>
    <mergeCell ref="P4:R4"/>
    <mergeCell ref="A7:A11"/>
    <mergeCell ref="B7:B11"/>
    <mergeCell ref="C7:C11"/>
    <mergeCell ref="D7:D11"/>
    <mergeCell ref="O7:O11"/>
  </mergeCells>
  <phoneticPr fontId="69"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
  <sheetViews>
    <sheetView workbookViewId="0">
      <selection activeCell="F7" sqref="F7:F8"/>
    </sheetView>
  </sheetViews>
  <sheetFormatPr defaultColWidth="9.33203125" defaultRowHeight="14.4"/>
  <cols>
    <col min="1" max="1" width="19.6640625" style="36" customWidth="1"/>
    <col min="2" max="2" width="11.33203125" style="36" customWidth="1"/>
    <col min="3" max="3" width="37" style="36" customWidth="1"/>
    <col min="4" max="4" width="27.33203125" style="36" bestFit="1" customWidth="1"/>
    <col min="5" max="5" width="40.33203125" style="36" bestFit="1" customWidth="1"/>
    <col min="6" max="6" width="37.5546875" style="36" customWidth="1"/>
    <col min="7" max="7" width="20.6640625" style="36" bestFit="1" customWidth="1"/>
    <col min="8" max="8" width="11.5546875" style="36" bestFit="1" customWidth="1"/>
    <col min="9" max="9" width="12.33203125" style="36" bestFit="1" customWidth="1"/>
    <col min="10" max="10" width="8.44140625" style="36" bestFit="1" customWidth="1"/>
    <col min="11" max="11" width="17.33203125" style="36" bestFit="1" customWidth="1"/>
    <col min="12" max="12" width="12.5546875" style="36" customWidth="1"/>
    <col min="13" max="13" width="23.6640625" style="36" bestFit="1" customWidth="1"/>
    <col min="14" max="15" width="9.33203125" style="36"/>
    <col min="16" max="16" width="11.33203125" style="36" bestFit="1" customWidth="1"/>
    <col min="17" max="16384" width="9.33203125" style="36"/>
  </cols>
  <sheetData>
    <row r="1" spans="1:15">
      <c r="A1" s="7"/>
      <c r="B1" s="7"/>
      <c r="C1" s="7"/>
      <c r="D1" s="8" t="s">
        <v>248</v>
      </c>
      <c r="E1" s="7"/>
      <c r="F1" s="8"/>
      <c r="G1" s="8"/>
      <c r="H1" s="7"/>
      <c r="I1" s="8"/>
      <c r="J1" s="7"/>
      <c r="K1" s="7"/>
      <c r="L1" s="7"/>
      <c r="M1" s="7"/>
      <c r="N1" s="7"/>
      <c r="O1" s="7"/>
    </row>
    <row r="2" spans="1:15">
      <c r="A2" s="14" t="s">
        <v>1</v>
      </c>
      <c r="B2" s="14" t="s">
        <v>373</v>
      </c>
      <c r="C2" s="15"/>
      <c r="D2" s="14"/>
      <c r="E2" s="16">
        <v>45040</v>
      </c>
      <c r="F2" s="125" t="s">
        <v>411</v>
      </c>
      <c r="G2" s="9"/>
      <c r="H2" s="279"/>
      <c r="I2" s="280"/>
      <c r="J2" s="280"/>
      <c r="K2" s="280"/>
      <c r="L2" s="280"/>
      <c r="M2" s="280"/>
      <c r="N2" s="280"/>
      <c r="O2" s="281"/>
    </row>
    <row r="3" spans="1:15">
      <c r="A3" s="17" t="s">
        <v>375</v>
      </c>
      <c r="B3" s="14"/>
      <c r="C3" s="45"/>
      <c r="D3" s="52"/>
      <c r="E3" s="18" t="s">
        <v>108</v>
      </c>
      <c r="F3" s="43"/>
      <c r="G3" s="10"/>
      <c r="H3" s="279" t="s">
        <v>378</v>
      </c>
      <c r="I3" s="280"/>
      <c r="J3" s="280"/>
      <c r="K3" s="280"/>
      <c r="L3" s="280"/>
      <c r="M3" s="280"/>
      <c r="N3" s="280"/>
      <c r="O3" s="281"/>
    </row>
    <row r="4" spans="1:15" ht="57.6">
      <c r="A4" s="19" t="s">
        <v>379</v>
      </c>
      <c r="B4" s="19" t="s">
        <v>217</v>
      </c>
      <c r="C4" s="19" t="s">
        <v>380</v>
      </c>
      <c r="D4" s="19" t="s">
        <v>381</v>
      </c>
      <c r="E4" s="20" t="s">
        <v>382</v>
      </c>
      <c r="F4" s="19" t="s">
        <v>383</v>
      </c>
      <c r="G4" s="21" t="s">
        <v>384</v>
      </c>
      <c r="H4" s="264" t="s">
        <v>230</v>
      </c>
      <c r="I4" s="265"/>
      <c r="J4" s="266"/>
      <c r="K4" s="19" t="s">
        <v>385</v>
      </c>
      <c r="L4" s="19" t="s">
        <v>386</v>
      </c>
      <c r="M4" s="19" t="s">
        <v>387</v>
      </c>
      <c r="N4" s="19" t="s">
        <v>388</v>
      </c>
      <c r="O4" s="19" t="s">
        <v>233</v>
      </c>
    </row>
    <row r="5" spans="1:15" ht="28.8">
      <c r="A5" s="22" t="s">
        <v>373</v>
      </c>
      <c r="B5" s="23" t="s">
        <v>373</v>
      </c>
      <c r="C5" s="23"/>
      <c r="D5" s="23"/>
      <c r="E5" s="24"/>
      <c r="F5" s="44" t="s">
        <v>389</v>
      </c>
      <c r="G5" s="25"/>
      <c r="H5" s="26" t="s">
        <v>234</v>
      </c>
      <c r="I5" s="26" t="s">
        <v>235</v>
      </c>
      <c r="J5" s="26" t="s">
        <v>236</v>
      </c>
      <c r="K5" s="26"/>
      <c r="L5" s="26"/>
      <c r="M5" s="26"/>
      <c r="N5" s="26"/>
      <c r="O5" s="26"/>
    </row>
    <row r="6" spans="1:15">
      <c r="A6" s="27"/>
      <c r="B6" s="28"/>
      <c r="C6" s="28"/>
      <c r="D6" s="28"/>
      <c r="E6" s="29"/>
      <c r="F6" s="53" t="s">
        <v>390</v>
      </c>
      <c r="G6" s="30"/>
      <c r="H6" s="28"/>
      <c r="I6" s="28"/>
      <c r="J6" s="28"/>
      <c r="K6" s="28"/>
      <c r="L6" s="28"/>
      <c r="M6" s="28"/>
      <c r="N6" s="28"/>
      <c r="O6" s="28"/>
    </row>
    <row r="7" spans="1:15">
      <c r="A7" s="282"/>
      <c r="B7" s="283" t="s">
        <v>391</v>
      </c>
      <c r="C7" s="284" t="s">
        <v>392</v>
      </c>
      <c r="D7" s="284" t="s">
        <v>393</v>
      </c>
      <c r="E7" s="38" t="s">
        <v>356</v>
      </c>
      <c r="F7" s="46">
        <v>7.04</v>
      </c>
      <c r="G7" s="285" t="s">
        <v>394</v>
      </c>
      <c r="H7" s="31">
        <v>30</v>
      </c>
      <c r="I7" s="31">
        <v>25</v>
      </c>
      <c r="J7" s="31">
        <v>28</v>
      </c>
      <c r="K7" s="31">
        <v>4</v>
      </c>
      <c r="L7" s="32">
        <f>(H7*I7*J7)/1000000</f>
        <v>2.1000000000000001E-2</v>
      </c>
      <c r="M7" s="33">
        <f>K7*66/L7</f>
        <v>12571.428571428571</v>
      </c>
      <c r="N7" s="34"/>
      <c r="O7" s="35">
        <f>N7/M7</f>
        <v>0</v>
      </c>
    </row>
    <row r="8" spans="1:15">
      <c r="A8" s="282"/>
      <c r="B8" s="283"/>
      <c r="C8" s="284"/>
      <c r="D8" s="284"/>
      <c r="E8" s="38" t="s">
        <v>360</v>
      </c>
      <c r="F8" s="46">
        <v>9.1300000000000008</v>
      </c>
      <c r="G8" s="286"/>
      <c r="H8" s="31">
        <v>30</v>
      </c>
      <c r="I8" s="31">
        <v>25</v>
      </c>
      <c r="J8" s="31">
        <v>33</v>
      </c>
      <c r="K8" s="31">
        <v>4</v>
      </c>
      <c r="L8" s="32">
        <f>(H8*I8*J8)/1000000</f>
        <v>2.4750000000000001E-2</v>
      </c>
      <c r="M8" s="33">
        <f>K8*66/L8</f>
        <v>10666.666666666666</v>
      </c>
      <c r="N8" s="34"/>
      <c r="O8" s="35">
        <f>N8/M8</f>
        <v>0</v>
      </c>
    </row>
    <row r="9" spans="1:15">
      <c r="A9" s="282"/>
      <c r="B9" s="283"/>
      <c r="C9" s="284"/>
      <c r="D9" s="284"/>
      <c r="E9" s="38" t="s">
        <v>362</v>
      </c>
      <c r="F9" s="46">
        <v>10.17</v>
      </c>
      <c r="G9" s="286"/>
      <c r="H9" s="31">
        <v>30</v>
      </c>
      <c r="I9" s="31">
        <v>25</v>
      </c>
      <c r="J9" s="31">
        <v>38</v>
      </c>
      <c r="K9" s="31">
        <v>4</v>
      </c>
      <c r="L9" s="32">
        <f>(H9*I9*J9)/1000000</f>
        <v>2.8500000000000001E-2</v>
      </c>
      <c r="M9" s="33">
        <f>K9*66/L9</f>
        <v>9263.1578947368416</v>
      </c>
      <c r="N9" s="34"/>
      <c r="O9" s="35">
        <f>N9/M9</f>
        <v>0</v>
      </c>
    </row>
    <row r="10" spans="1:15">
      <c r="A10" s="282"/>
      <c r="B10" s="283"/>
      <c r="C10" s="284"/>
      <c r="D10" s="284"/>
      <c r="E10" s="38" t="s">
        <v>364</v>
      </c>
      <c r="F10" s="46">
        <v>12.36</v>
      </c>
      <c r="G10" s="286"/>
      <c r="H10" s="31">
        <v>30</v>
      </c>
      <c r="I10" s="31">
        <v>25</v>
      </c>
      <c r="J10" s="31">
        <v>43</v>
      </c>
      <c r="K10" s="31">
        <v>4</v>
      </c>
      <c r="L10" s="32">
        <f t="shared" ref="L10:L11" si="0">(H10*I10*J10)/1000000</f>
        <v>3.2250000000000001E-2</v>
      </c>
      <c r="M10" s="33">
        <f t="shared" ref="M10:M11" si="1">K10*66/L10</f>
        <v>8186.0465116279065</v>
      </c>
      <c r="N10" s="34"/>
      <c r="O10" s="35">
        <f t="shared" ref="O10:O11" si="2">N10/M10</f>
        <v>0</v>
      </c>
    </row>
    <row r="11" spans="1:15" ht="28.8">
      <c r="A11" s="282"/>
      <c r="B11" s="283"/>
      <c r="C11" s="284"/>
      <c r="D11" s="284"/>
      <c r="E11" s="38" t="s">
        <v>366</v>
      </c>
      <c r="F11" s="46">
        <v>12.36</v>
      </c>
      <c r="G11" s="287"/>
      <c r="H11" s="31">
        <v>30</v>
      </c>
      <c r="I11" s="31">
        <v>25</v>
      </c>
      <c r="J11" s="31">
        <v>43</v>
      </c>
      <c r="K11" s="31">
        <v>4</v>
      </c>
      <c r="L11" s="32">
        <f t="shared" si="0"/>
        <v>3.2250000000000001E-2</v>
      </c>
      <c r="M11" s="33">
        <f t="shared" si="1"/>
        <v>8186.0465116279065</v>
      </c>
      <c r="N11" s="34"/>
      <c r="O11" s="35">
        <f t="shared" si="2"/>
        <v>0</v>
      </c>
    </row>
    <row r="12" spans="1:15">
      <c r="F12" s="58" t="s">
        <v>410</v>
      </c>
    </row>
  </sheetData>
  <mergeCells count="8">
    <mergeCell ref="H2:O2"/>
    <mergeCell ref="H3:O3"/>
    <mergeCell ref="H4:J4"/>
    <mergeCell ref="A7:A11"/>
    <mergeCell ref="B7:B11"/>
    <mergeCell ref="C7:C11"/>
    <mergeCell ref="D7:D11"/>
    <mergeCell ref="G7:G11"/>
  </mergeCells>
  <phoneticPr fontId="6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
  <sheetViews>
    <sheetView workbookViewId="0">
      <selection activeCell="G14" sqref="G14:G15"/>
    </sheetView>
  </sheetViews>
  <sheetFormatPr defaultColWidth="9.33203125" defaultRowHeight="14.4"/>
  <cols>
    <col min="1" max="1" width="19.6640625" style="36" customWidth="1"/>
    <col min="2" max="2" width="11.33203125" style="36" customWidth="1"/>
    <col min="3" max="3" width="37" style="36" customWidth="1"/>
    <col min="4" max="4" width="27.33203125" style="36" bestFit="1" customWidth="1"/>
    <col min="5" max="5" width="40.33203125" style="36" bestFit="1" customWidth="1"/>
    <col min="6" max="7" width="33.44140625" style="36" customWidth="1"/>
    <col min="8" max="8" width="20.6640625" style="36" bestFit="1" customWidth="1"/>
    <col min="9" max="9" width="11.5546875" style="36" bestFit="1" customWidth="1"/>
    <col min="10" max="10" width="12.33203125" style="36" bestFit="1" customWidth="1"/>
    <col min="11" max="11" width="8.44140625" style="36" bestFit="1" customWidth="1"/>
    <col min="12" max="12" width="17.33203125" style="36" bestFit="1" customWidth="1"/>
    <col min="13" max="13" width="12.5546875" style="36" customWidth="1"/>
    <col min="14" max="14" width="23.6640625" style="36" bestFit="1" customWidth="1"/>
    <col min="15" max="16" width="9.33203125" style="36"/>
    <col min="17" max="17" width="11.33203125" style="36" bestFit="1" customWidth="1"/>
    <col min="18" max="16384" width="9.33203125" style="36"/>
  </cols>
  <sheetData>
    <row r="1" spans="1:16">
      <c r="A1" s="7"/>
      <c r="B1" s="7"/>
      <c r="C1" s="7"/>
      <c r="D1" s="8" t="s">
        <v>248</v>
      </c>
      <c r="E1" s="7"/>
      <c r="F1" s="8"/>
      <c r="G1" s="8"/>
      <c r="H1" s="8"/>
      <c r="I1" s="7"/>
      <c r="J1" s="8"/>
      <c r="K1" s="7"/>
      <c r="L1" s="7"/>
      <c r="M1" s="7"/>
      <c r="N1" s="7"/>
      <c r="O1" s="7"/>
      <c r="P1" s="7"/>
    </row>
    <row r="2" spans="1:16">
      <c r="A2" s="14" t="s">
        <v>1</v>
      </c>
      <c r="B2" s="14" t="s">
        <v>373</v>
      </c>
      <c r="C2" s="15"/>
      <c r="D2" s="14"/>
      <c r="E2" s="16">
        <v>45002</v>
      </c>
      <c r="F2" s="26" t="s">
        <v>374</v>
      </c>
      <c r="G2" s="26" t="s">
        <v>412</v>
      </c>
      <c r="H2" s="9"/>
      <c r="I2" s="279"/>
      <c r="J2" s="280"/>
      <c r="K2" s="280"/>
      <c r="L2" s="280"/>
      <c r="M2" s="280"/>
      <c r="N2" s="280"/>
      <c r="O2" s="280"/>
      <c r="P2" s="281"/>
    </row>
    <row r="3" spans="1:16">
      <c r="A3" s="17" t="s">
        <v>375</v>
      </c>
      <c r="B3" s="14"/>
      <c r="C3" s="45"/>
      <c r="D3" s="52"/>
      <c r="E3" s="18" t="s">
        <v>108</v>
      </c>
      <c r="F3" s="43"/>
      <c r="G3" s="43"/>
      <c r="H3" s="10"/>
      <c r="I3" s="279" t="s">
        <v>378</v>
      </c>
      <c r="J3" s="280"/>
      <c r="K3" s="280"/>
      <c r="L3" s="280"/>
      <c r="M3" s="280"/>
      <c r="N3" s="280"/>
      <c r="O3" s="280"/>
      <c r="P3" s="281"/>
    </row>
    <row r="4" spans="1:16" ht="57.6">
      <c r="A4" s="19" t="s">
        <v>379</v>
      </c>
      <c r="B4" s="19" t="s">
        <v>217</v>
      </c>
      <c r="C4" s="19" t="s">
        <v>380</v>
      </c>
      <c r="D4" s="19" t="s">
        <v>381</v>
      </c>
      <c r="E4" s="20" t="s">
        <v>382</v>
      </c>
      <c r="F4" s="19" t="s">
        <v>398</v>
      </c>
      <c r="G4" s="19" t="s">
        <v>398</v>
      </c>
      <c r="H4" s="21" t="s">
        <v>384</v>
      </c>
      <c r="I4" s="264" t="s">
        <v>230</v>
      </c>
      <c r="J4" s="265"/>
      <c r="K4" s="266"/>
      <c r="L4" s="19" t="s">
        <v>385</v>
      </c>
      <c r="M4" s="19" t="s">
        <v>386</v>
      </c>
      <c r="N4" s="19" t="s">
        <v>387</v>
      </c>
      <c r="O4" s="19" t="s">
        <v>388</v>
      </c>
      <c r="P4" s="19" t="s">
        <v>233</v>
      </c>
    </row>
    <row r="5" spans="1:16" ht="28.8">
      <c r="A5" s="22" t="s">
        <v>373</v>
      </c>
      <c r="B5" s="23" t="s">
        <v>373</v>
      </c>
      <c r="C5" s="23"/>
      <c r="D5" s="23"/>
      <c r="E5" s="24"/>
      <c r="F5" s="44" t="s">
        <v>413</v>
      </c>
      <c r="G5" s="44" t="s">
        <v>413</v>
      </c>
      <c r="H5" s="25"/>
      <c r="I5" s="26" t="s">
        <v>234</v>
      </c>
      <c r="J5" s="26" t="s">
        <v>235</v>
      </c>
      <c r="K5" s="26" t="s">
        <v>236</v>
      </c>
      <c r="L5" s="26"/>
      <c r="M5" s="26"/>
      <c r="N5" s="26"/>
      <c r="O5" s="26"/>
      <c r="P5" s="26"/>
    </row>
    <row r="6" spans="1:16">
      <c r="A6" s="27"/>
      <c r="B6" s="28"/>
      <c r="C6" s="28"/>
      <c r="D6" s="28"/>
      <c r="E6" s="29"/>
      <c r="F6" s="53" t="s">
        <v>390</v>
      </c>
      <c r="G6" s="53" t="s">
        <v>390</v>
      </c>
      <c r="H6" s="30"/>
      <c r="I6" s="28"/>
      <c r="J6" s="28"/>
      <c r="K6" s="28"/>
      <c r="L6" s="28"/>
      <c r="M6" s="28"/>
      <c r="N6" s="28"/>
      <c r="O6" s="28"/>
      <c r="P6" s="28"/>
    </row>
    <row r="7" spans="1:16">
      <c r="A7" s="282"/>
      <c r="B7" s="283" t="s">
        <v>391</v>
      </c>
      <c r="C7" s="284" t="s">
        <v>392</v>
      </c>
      <c r="D7" s="284" t="s">
        <v>393</v>
      </c>
      <c r="E7" s="38" t="s">
        <v>356</v>
      </c>
      <c r="F7" s="46">
        <v>7.4</v>
      </c>
      <c r="G7" s="46">
        <v>7.77</v>
      </c>
      <c r="H7" s="285" t="s">
        <v>394</v>
      </c>
      <c r="I7" s="31">
        <v>30</v>
      </c>
      <c r="J7" s="31">
        <v>25</v>
      </c>
      <c r="K7" s="31">
        <v>28</v>
      </c>
      <c r="L7" s="31">
        <v>4</v>
      </c>
      <c r="M7" s="32">
        <f>(I7*J7*K7)/1000000</f>
        <v>2.1000000000000001E-2</v>
      </c>
      <c r="N7" s="33">
        <f>L7*66/M7</f>
        <v>12571.428571428571</v>
      </c>
      <c r="O7" s="34"/>
      <c r="P7" s="35">
        <f>O7/N7</f>
        <v>0</v>
      </c>
    </row>
    <row r="8" spans="1:16">
      <c r="A8" s="282"/>
      <c r="B8" s="283"/>
      <c r="C8" s="284"/>
      <c r="D8" s="284"/>
      <c r="E8" s="38" t="s">
        <v>360</v>
      </c>
      <c r="F8" s="46">
        <v>9.6</v>
      </c>
      <c r="G8" s="46">
        <v>10.1</v>
      </c>
      <c r="H8" s="286"/>
      <c r="I8" s="31">
        <v>30</v>
      </c>
      <c r="J8" s="31">
        <v>25</v>
      </c>
      <c r="K8" s="31">
        <v>33</v>
      </c>
      <c r="L8" s="31">
        <v>4</v>
      </c>
      <c r="M8" s="32">
        <f>(I8*J8*K8)/1000000</f>
        <v>2.4750000000000001E-2</v>
      </c>
      <c r="N8" s="33">
        <f>L8*66/M8</f>
        <v>10666.666666666666</v>
      </c>
      <c r="O8" s="34"/>
      <c r="P8" s="35">
        <f>O8/N8</f>
        <v>0</v>
      </c>
    </row>
    <row r="9" spans="1:16">
      <c r="A9" s="282"/>
      <c r="B9" s="283"/>
      <c r="C9" s="284"/>
      <c r="D9" s="284"/>
      <c r="E9" s="38" t="s">
        <v>362</v>
      </c>
      <c r="F9" s="46">
        <v>10.7</v>
      </c>
      <c r="G9" s="46">
        <v>10.8</v>
      </c>
      <c r="H9" s="286"/>
      <c r="I9" s="31">
        <v>30</v>
      </c>
      <c r="J9" s="31">
        <v>25</v>
      </c>
      <c r="K9" s="31">
        <v>38</v>
      </c>
      <c r="L9" s="31">
        <v>4</v>
      </c>
      <c r="M9" s="32">
        <f>(I9*J9*K9)/1000000</f>
        <v>2.8500000000000001E-2</v>
      </c>
      <c r="N9" s="33">
        <f>L9*66/M9</f>
        <v>9263.1578947368416</v>
      </c>
      <c r="O9" s="34"/>
      <c r="P9" s="35">
        <f>O9/N9</f>
        <v>0</v>
      </c>
    </row>
    <row r="10" spans="1:16">
      <c r="A10" s="282"/>
      <c r="B10" s="283"/>
      <c r="C10" s="284"/>
      <c r="D10" s="284"/>
      <c r="E10" s="38" t="s">
        <v>364</v>
      </c>
      <c r="F10" s="46">
        <v>13</v>
      </c>
      <c r="G10" s="46">
        <v>13.3</v>
      </c>
      <c r="H10" s="286"/>
      <c r="I10" s="31">
        <v>30</v>
      </c>
      <c r="J10" s="31">
        <v>25</v>
      </c>
      <c r="K10" s="31">
        <v>43</v>
      </c>
      <c r="L10" s="31">
        <v>4</v>
      </c>
      <c r="M10" s="32">
        <f t="shared" ref="M10:M11" si="0">(I10*J10*K10)/1000000</f>
        <v>3.2250000000000001E-2</v>
      </c>
      <c r="N10" s="33">
        <f t="shared" ref="N10:N11" si="1">L10*66/M10</f>
        <v>8186.0465116279065</v>
      </c>
      <c r="O10" s="34"/>
      <c r="P10" s="35">
        <f t="shared" ref="P10:P11" si="2">O10/N10</f>
        <v>0</v>
      </c>
    </row>
    <row r="11" spans="1:16" ht="28.8">
      <c r="A11" s="282"/>
      <c r="B11" s="283"/>
      <c r="C11" s="284"/>
      <c r="D11" s="284"/>
      <c r="E11" s="38" t="s">
        <v>366</v>
      </c>
      <c r="F11" s="46">
        <v>13</v>
      </c>
      <c r="G11" s="46">
        <v>13.3</v>
      </c>
      <c r="H11" s="287"/>
      <c r="I11" s="31">
        <v>30</v>
      </c>
      <c r="J11" s="31">
        <v>25</v>
      </c>
      <c r="K11" s="31">
        <v>43</v>
      </c>
      <c r="L11" s="31">
        <v>4</v>
      </c>
      <c r="M11" s="32">
        <f t="shared" si="0"/>
        <v>3.2250000000000001E-2</v>
      </c>
      <c r="N11" s="33">
        <f t="shared" si="1"/>
        <v>8186.0465116279065</v>
      </c>
      <c r="O11" s="34"/>
      <c r="P11" s="35">
        <f t="shared" si="2"/>
        <v>0</v>
      </c>
    </row>
    <row r="12" spans="1:16">
      <c r="F12" s="58" t="s">
        <v>410</v>
      </c>
      <c r="G12" s="58"/>
    </row>
    <row r="14" spans="1:16">
      <c r="F14" s="46">
        <v>7.04</v>
      </c>
      <c r="G14" s="48">
        <f>(F14-F7)/F7</f>
        <v>-4.8648648648648693E-2</v>
      </c>
    </row>
    <row r="15" spans="1:16">
      <c r="F15" s="46">
        <v>9.1300000000000008</v>
      </c>
      <c r="G15" s="48">
        <f>(F15-F8)/F8</f>
        <v>-4.8958333333333215E-2</v>
      </c>
    </row>
  </sheetData>
  <mergeCells count="8">
    <mergeCell ref="I2:P2"/>
    <mergeCell ref="I3:P3"/>
    <mergeCell ref="I4:K4"/>
    <mergeCell ref="A7:A11"/>
    <mergeCell ref="B7:B11"/>
    <mergeCell ref="C7:C11"/>
    <mergeCell ref="D7:D11"/>
    <mergeCell ref="H7:H11"/>
  </mergeCells>
  <phoneticPr fontId="6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10" t="s">
        <v>414</v>
      </c>
      <c r="B1" s="311"/>
      <c r="C1" s="311"/>
      <c r="D1" s="312"/>
      <c r="E1" s="62"/>
      <c r="F1" s="62"/>
      <c r="G1" s="62"/>
      <c r="H1" s="62"/>
      <c r="I1" s="62"/>
      <c r="J1" s="62"/>
      <c r="K1" s="62"/>
    </row>
    <row r="2" spans="1:11" ht="14.4" thickBot="1">
      <c r="A2" s="63" t="s">
        <v>249</v>
      </c>
      <c r="B2" s="64" t="s">
        <v>252</v>
      </c>
      <c r="C2" s="65" t="s">
        <v>5</v>
      </c>
      <c r="D2" s="66" t="s">
        <v>6</v>
      </c>
    </row>
    <row r="3" spans="1:11" ht="14.4" thickBot="1">
      <c r="A3" s="63" t="s">
        <v>251</v>
      </c>
      <c r="B3" s="67"/>
      <c r="C3" s="65" t="s">
        <v>79</v>
      </c>
      <c r="D3" s="66" t="s">
        <v>195</v>
      </c>
    </row>
    <row r="4" spans="1:11" ht="55.8" thickBot="1">
      <c r="A4" s="63" t="s">
        <v>415</v>
      </c>
      <c r="B4" s="68" t="s">
        <v>416</v>
      </c>
      <c r="C4" s="69" t="s">
        <v>139</v>
      </c>
      <c r="D4" s="70" t="s">
        <v>209</v>
      </c>
      <c r="E4" s="71" t="s">
        <v>256</v>
      </c>
      <c r="F4" s="288" t="s">
        <v>417</v>
      </c>
      <c r="G4" s="289"/>
      <c r="H4" s="288" t="s">
        <v>418</v>
      </c>
      <c r="I4" s="289"/>
      <c r="J4" s="288" t="s">
        <v>419</v>
      </c>
      <c r="K4" s="289"/>
    </row>
    <row r="5" spans="1:11" ht="22.95" customHeight="1" thickBot="1">
      <c r="A5" s="72" t="s">
        <v>258</v>
      </c>
      <c r="B5" s="73"/>
      <c r="C5" s="74" t="s">
        <v>259</v>
      </c>
      <c r="D5" s="75">
        <v>44958</v>
      </c>
      <c r="E5" s="71" t="s">
        <v>420</v>
      </c>
      <c r="F5" s="288" t="s">
        <v>421</v>
      </c>
      <c r="G5" s="289"/>
      <c r="H5" s="288" t="s">
        <v>422</v>
      </c>
      <c r="I5" s="289"/>
      <c r="J5" s="288" t="s">
        <v>423</v>
      </c>
      <c r="K5" s="289"/>
    </row>
    <row r="6" spans="1:11" ht="15" thickBot="1">
      <c r="A6" s="302" t="s">
        <v>424</v>
      </c>
      <c r="B6" s="303"/>
      <c r="C6" s="304"/>
      <c r="D6" s="76" t="s">
        <v>219</v>
      </c>
      <c r="E6" s="71" t="s">
        <v>263</v>
      </c>
      <c r="F6" s="71" t="s">
        <v>425</v>
      </c>
      <c r="G6" s="71" t="s">
        <v>426</v>
      </c>
      <c r="H6" s="71" t="s">
        <v>425</v>
      </c>
      <c r="I6" s="71" t="s">
        <v>426</v>
      </c>
      <c r="J6" s="71" t="s">
        <v>425</v>
      </c>
      <c r="K6" s="71" t="s">
        <v>426</v>
      </c>
    </row>
    <row r="7" spans="1:11" ht="14.7" customHeight="1">
      <c r="A7" s="290" t="s">
        <v>427</v>
      </c>
      <c r="B7" s="291"/>
      <c r="C7" s="292"/>
      <c r="D7" s="77" t="s">
        <v>356</v>
      </c>
      <c r="E7" s="78" t="s">
        <v>428</v>
      </c>
      <c r="F7" s="79">
        <v>8.06</v>
      </c>
      <c r="G7" s="80">
        <v>8.06</v>
      </c>
      <c r="H7" s="79">
        <v>8.2899999999999991</v>
      </c>
      <c r="I7" s="80">
        <v>8.5299999999999994</v>
      </c>
      <c r="J7" s="79">
        <v>8.1</v>
      </c>
      <c r="K7" s="80">
        <v>8.1</v>
      </c>
    </row>
    <row r="8" spans="1:11" ht="13.8">
      <c r="A8" s="293"/>
      <c r="B8" s="294"/>
      <c r="C8" s="295"/>
      <c r="D8" s="81" t="s">
        <v>360</v>
      </c>
      <c r="E8" s="82" t="s">
        <v>429</v>
      </c>
      <c r="F8" s="83">
        <v>10.44</v>
      </c>
      <c r="G8" s="84">
        <v>10.44</v>
      </c>
      <c r="H8" s="83">
        <v>10.46</v>
      </c>
      <c r="I8" s="84">
        <v>10.81</v>
      </c>
      <c r="J8" s="83">
        <v>10.7</v>
      </c>
      <c r="K8" s="84">
        <v>10.7</v>
      </c>
    </row>
    <row r="9" spans="1:11" ht="16.2" customHeight="1">
      <c r="A9" s="293"/>
      <c r="B9" s="294"/>
      <c r="C9" s="295"/>
      <c r="D9" s="85" t="s">
        <v>430</v>
      </c>
      <c r="E9" s="82" t="s">
        <v>429</v>
      </c>
      <c r="F9" s="83">
        <v>11.11</v>
      </c>
      <c r="G9" s="84">
        <v>11.11</v>
      </c>
      <c r="H9" s="83">
        <v>11.18</v>
      </c>
      <c r="I9" s="84">
        <v>11.53</v>
      </c>
      <c r="J9" s="83">
        <v>11.2</v>
      </c>
      <c r="K9" s="84">
        <v>11.2</v>
      </c>
    </row>
    <row r="10" spans="1:11" ht="16.2" customHeight="1">
      <c r="A10" s="296"/>
      <c r="B10" s="297"/>
      <c r="C10" s="298"/>
      <c r="D10" s="86" t="s">
        <v>364</v>
      </c>
      <c r="E10" s="82" t="s">
        <v>429</v>
      </c>
      <c r="F10" s="87">
        <v>13.06</v>
      </c>
      <c r="G10" s="88">
        <v>13.06</v>
      </c>
      <c r="H10" s="87">
        <v>13.1</v>
      </c>
      <c r="I10" s="88">
        <v>13.52</v>
      </c>
      <c r="J10" s="87">
        <v>13.4</v>
      </c>
      <c r="K10" s="88">
        <v>13.4</v>
      </c>
    </row>
    <row r="11" spans="1:11" ht="14.4" thickBot="1">
      <c r="A11" s="299"/>
      <c r="B11" s="300"/>
      <c r="C11" s="301"/>
      <c r="D11" s="89" t="s">
        <v>431</v>
      </c>
      <c r="E11" s="90" t="s">
        <v>429</v>
      </c>
      <c r="F11" s="91">
        <v>13.26</v>
      </c>
      <c r="G11" s="92">
        <v>13.26</v>
      </c>
      <c r="H11" s="91">
        <v>13.28</v>
      </c>
      <c r="I11" s="92">
        <v>13.7</v>
      </c>
      <c r="J11" s="91">
        <v>13.55</v>
      </c>
      <c r="K11" s="92">
        <v>13.55</v>
      </c>
    </row>
    <row r="12" spans="1:11" ht="4.5" customHeight="1" thickBot="1">
      <c r="A12" s="93"/>
      <c r="B12" s="93"/>
      <c r="C12" s="93"/>
      <c r="D12" s="94"/>
      <c r="E12" s="94"/>
      <c r="F12" s="94"/>
      <c r="G12" s="94"/>
      <c r="H12" s="94"/>
      <c r="I12" s="94"/>
      <c r="J12" s="94"/>
      <c r="K12" s="94"/>
    </row>
    <row r="13" spans="1:11" ht="15" thickBot="1">
      <c r="A13" s="302" t="s">
        <v>424</v>
      </c>
      <c r="B13" s="303"/>
      <c r="C13" s="304"/>
      <c r="D13" s="76" t="s">
        <v>219</v>
      </c>
      <c r="E13" s="71"/>
      <c r="F13" s="288"/>
      <c r="G13" s="289"/>
      <c r="H13" s="288"/>
      <c r="I13" s="289"/>
      <c r="J13" s="288"/>
      <c r="K13" s="289"/>
    </row>
    <row r="14" spans="1:11" ht="13.8">
      <c r="A14" s="290" t="s">
        <v>427</v>
      </c>
      <c r="B14" s="291"/>
      <c r="C14" s="292"/>
      <c r="D14" s="77" t="s">
        <v>405</v>
      </c>
      <c r="E14" s="78" t="s">
        <v>429</v>
      </c>
      <c r="F14" s="79">
        <v>8.94</v>
      </c>
      <c r="G14" s="80">
        <v>8.94</v>
      </c>
      <c r="H14" s="79">
        <v>9.35</v>
      </c>
      <c r="I14" s="80">
        <v>9.6300000000000008</v>
      </c>
      <c r="J14" s="79">
        <v>9.1</v>
      </c>
      <c r="K14" s="80">
        <v>9.1</v>
      </c>
    </row>
    <row r="15" spans="1:11" ht="13.8">
      <c r="A15" s="293"/>
      <c r="B15" s="294"/>
      <c r="C15" s="295"/>
      <c r="D15" s="81" t="s">
        <v>406</v>
      </c>
      <c r="E15" s="82" t="s">
        <v>432</v>
      </c>
      <c r="F15" s="83">
        <v>11.95</v>
      </c>
      <c r="G15" s="84">
        <v>11.95</v>
      </c>
      <c r="H15" s="83">
        <v>11.95</v>
      </c>
      <c r="I15" s="84">
        <v>12.33</v>
      </c>
      <c r="J15" s="83">
        <v>12.4</v>
      </c>
      <c r="K15" s="84">
        <v>12.4</v>
      </c>
    </row>
    <row r="16" spans="1:11" ht="13.8">
      <c r="A16" s="293"/>
      <c r="B16" s="294"/>
      <c r="C16" s="295"/>
      <c r="D16" s="85" t="s">
        <v>433</v>
      </c>
      <c r="E16" s="82" t="s">
        <v>432</v>
      </c>
      <c r="F16" s="83">
        <v>12.62</v>
      </c>
      <c r="G16" s="84">
        <v>12.62</v>
      </c>
      <c r="H16" s="83">
        <v>12.67</v>
      </c>
      <c r="I16" s="84">
        <v>13.05</v>
      </c>
      <c r="J16" s="83">
        <v>12.9</v>
      </c>
      <c r="K16" s="84">
        <v>12.9</v>
      </c>
    </row>
    <row r="17" spans="1:11" ht="13.8">
      <c r="A17" s="296"/>
      <c r="B17" s="297"/>
      <c r="C17" s="298"/>
      <c r="D17" s="86" t="s">
        <v>408</v>
      </c>
      <c r="E17" s="82" t="s">
        <v>432</v>
      </c>
      <c r="F17" s="87">
        <v>14.92</v>
      </c>
      <c r="G17" s="88">
        <v>14.92</v>
      </c>
      <c r="H17" s="87">
        <v>14.86</v>
      </c>
      <c r="I17" s="88">
        <v>15.34</v>
      </c>
      <c r="J17" s="87">
        <v>15.5</v>
      </c>
      <c r="K17" s="88">
        <v>15.5</v>
      </c>
    </row>
    <row r="18" spans="1:11" ht="14.4" thickBot="1">
      <c r="A18" s="299"/>
      <c r="B18" s="300"/>
      <c r="C18" s="301"/>
      <c r="D18" s="89" t="s">
        <v>434</v>
      </c>
      <c r="E18" s="90" t="s">
        <v>432</v>
      </c>
      <c r="F18" s="91">
        <v>15.12</v>
      </c>
      <c r="G18" s="92">
        <v>15.12</v>
      </c>
      <c r="H18" s="91">
        <v>15.04</v>
      </c>
      <c r="I18" s="92">
        <v>15.52</v>
      </c>
      <c r="J18" s="91">
        <v>15.65</v>
      </c>
      <c r="K18" s="92">
        <v>15.65</v>
      </c>
    </row>
    <row r="19" spans="1:11" ht="4.5" customHeight="1" thickBot="1">
      <c r="A19" s="93"/>
      <c r="B19" s="93"/>
      <c r="C19" s="93"/>
      <c r="D19" s="94"/>
      <c r="E19" s="94"/>
      <c r="F19" s="94"/>
      <c r="G19" s="94"/>
      <c r="H19" s="94"/>
      <c r="I19" s="94"/>
      <c r="J19" s="94"/>
      <c r="K19" s="94"/>
    </row>
    <row r="20" spans="1:11" ht="27" customHeight="1" thickBot="1">
      <c r="A20" s="302" t="s">
        <v>435</v>
      </c>
      <c r="B20" s="303"/>
      <c r="C20" s="304"/>
      <c r="D20" s="308" t="s">
        <v>219</v>
      </c>
      <c r="E20" s="71" t="s">
        <v>420</v>
      </c>
      <c r="F20" s="288" t="s">
        <v>436</v>
      </c>
      <c r="G20" s="289"/>
      <c r="H20" s="288" t="s">
        <v>436</v>
      </c>
      <c r="I20" s="289"/>
      <c r="J20" s="288" t="s">
        <v>437</v>
      </c>
      <c r="K20" s="289"/>
    </row>
    <row r="21" spans="1:11" ht="15" thickBot="1">
      <c r="A21" s="305"/>
      <c r="B21" s="306"/>
      <c r="C21" s="307"/>
      <c r="D21" s="309"/>
      <c r="E21" s="95" t="s">
        <v>438</v>
      </c>
      <c r="F21" s="96" t="s">
        <v>439</v>
      </c>
      <c r="G21" s="71" t="s">
        <v>426</v>
      </c>
      <c r="H21" s="96" t="s">
        <v>439</v>
      </c>
      <c r="I21" s="71" t="s">
        <v>426</v>
      </c>
      <c r="J21" s="96" t="s">
        <v>439</v>
      </c>
      <c r="K21" s="71" t="s">
        <v>426</v>
      </c>
    </row>
    <row r="22" spans="1:11" ht="13.8">
      <c r="A22" s="290" t="s">
        <v>427</v>
      </c>
      <c r="B22" s="291"/>
      <c r="C22" s="292"/>
      <c r="D22" s="77" t="s">
        <v>356</v>
      </c>
      <c r="E22" s="78" t="s">
        <v>428</v>
      </c>
      <c r="F22" s="79">
        <v>9.5</v>
      </c>
      <c r="G22" s="80">
        <v>9.5</v>
      </c>
      <c r="H22" s="79">
        <v>9.08</v>
      </c>
      <c r="I22" s="80">
        <v>9.43</v>
      </c>
      <c r="J22" s="79">
        <v>8.3000000000000007</v>
      </c>
      <c r="K22" s="80">
        <v>8.3000000000000007</v>
      </c>
    </row>
    <row r="23" spans="1:11" ht="13.8">
      <c r="A23" s="293"/>
      <c r="B23" s="294"/>
      <c r="C23" s="295"/>
      <c r="D23" s="81" t="s">
        <v>360</v>
      </c>
      <c r="E23" s="82" t="s">
        <v>429</v>
      </c>
      <c r="F23" s="83">
        <v>11.55</v>
      </c>
      <c r="G23" s="84">
        <v>11.55</v>
      </c>
      <c r="H23" s="83">
        <v>11.5</v>
      </c>
      <c r="I23" s="84">
        <v>11.97</v>
      </c>
      <c r="J23" s="83">
        <v>11</v>
      </c>
      <c r="K23" s="84">
        <v>11</v>
      </c>
    </row>
    <row r="24" spans="1:11" ht="13.8">
      <c r="A24" s="293"/>
      <c r="B24" s="294"/>
      <c r="C24" s="295"/>
      <c r="D24" s="85" t="s">
        <v>430</v>
      </c>
      <c r="E24" s="82" t="s">
        <v>429</v>
      </c>
      <c r="F24" s="83">
        <v>12.25</v>
      </c>
      <c r="G24" s="84">
        <v>12.25</v>
      </c>
      <c r="H24" s="83">
        <v>12.3</v>
      </c>
      <c r="I24" s="84">
        <v>12.77</v>
      </c>
      <c r="J24" s="83">
        <v>11.6</v>
      </c>
      <c r="K24" s="84">
        <v>11.6</v>
      </c>
    </row>
    <row r="25" spans="1:11" ht="13.8">
      <c r="A25" s="296"/>
      <c r="B25" s="297"/>
      <c r="C25" s="298"/>
      <c r="D25" s="86" t="s">
        <v>364</v>
      </c>
      <c r="E25" s="82" t="s">
        <v>429</v>
      </c>
      <c r="F25" s="87">
        <v>14.3</v>
      </c>
      <c r="G25" s="88">
        <v>14.3</v>
      </c>
      <c r="H25" s="87">
        <v>14.46</v>
      </c>
      <c r="I25" s="88">
        <v>15.08</v>
      </c>
      <c r="J25" s="87">
        <v>13.8</v>
      </c>
      <c r="K25" s="88">
        <v>13.8</v>
      </c>
    </row>
    <row r="26" spans="1:11" ht="14.4" thickBot="1">
      <c r="A26" s="299"/>
      <c r="B26" s="300"/>
      <c r="C26" s="301"/>
      <c r="D26" s="89" t="s">
        <v>431</v>
      </c>
      <c r="E26" s="90" t="s">
        <v>429</v>
      </c>
      <c r="F26" s="91">
        <v>14.45</v>
      </c>
      <c r="G26" s="92">
        <v>14.45</v>
      </c>
      <c r="H26" s="91">
        <v>14.66</v>
      </c>
      <c r="I26" s="92">
        <v>15.28</v>
      </c>
      <c r="J26" s="91">
        <v>13.95</v>
      </c>
      <c r="K26" s="92">
        <v>13.95</v>
      </c>
    </row>
    <row r="27" spans="1:11" ht="4.5" customHeight="1" thickBot="1">
      <c r="A27" s="93"/>
      <c r="B27" s="93"/>
      <c r="C27" s="93"/>
      <c r="D27" s="94"/>
      <c r="E27" s="94"/>
      <c r="F27" s="97"/>
      <c r="G27" s="97"/>
      <c r="H27" s="97"/>
      <c r="I27" s="97"/>
      <c r="J27" s="97"/>
      <c r="K27" s="97"/>
    </row>
    <row r="28" spans="1:11" ht="15" thickBot="1">
      <c r="A28" s="302" t="s">
        <v>435</v>
      </c>
      <c r="B28" s="303"/>
      <c r="C28" s="304"/>
      <c r="D28" s="76" t="s">
        <v>219</v>
      </c>
      <c r="E28" s="96"/>
      <c r="F28" s="288"/>
      <c r="G28" s="289"/>
      <c r="H28" s="288"/>
      <c r="I28" s="289"/>
      <c r="J28" s="288"/>
      <c r="K28" s="289"/>
    </row>
    <row r="29" spans="1:11" ht="13.8">
      <c r="A29" s="290" t="s">
        <v>427</v>
      </c>
      <c r="B29" s="291"/>
      <c r="C29" s="292"/>
      <c r="D29" s="77" t="s">
        <v>405</v>
      </c>
      <c r="E29" s="78" t="s">
        <v>429</v>
      </c>
      <c r="F29" s="79">
        <v>10.6</v>
      </c>
      <c r="G29" s="80">
        <v>10.6</v>
      </c>
      <c r="H29" s="79">
        <v>10.24</v>
      </c>
      <c r="I29" s="80">
        <v>10.65</v>
      </c>
      <c r="J29" s="79">
        <v>9.35</v>
      </c>
      <c r="K29" s="80">
        <v>9.35</v>
      </c>
    </row>
    <row r="30" spans="1:11" ht="13.8">
      <c r="A30" s="293"/>
      <c r="B30" s="294"/>
      <c r="C30" s="295"/>
      <c r="D30" s="81" t="s">
        <v>406</v>
      </c>
      <c r="E30" s="82" t="s">
        <v>432</v>
      </c>
      <c r="F30" s="83">
        <v>13.45</v>
      </c>
      <c r="G30" s="84">
        <v>13.45</v>
      </c>
      <c r="H30" s="83">
        <v>13.06</v>
      </c>
      <c r="I30" s="84">
        <v>13.64</v>
      </c>
      <c r="J30" s="83">
        <v>12.8</v>
      </c>
      <c r="K30" s="84">
        <v>12.8</v>
      </c>
    </row>
    <row r="31" spans="1:11" ht="13.8">
      <c r="A31" s="293"/>
      <c r="B31" s="294"/>
      <c r="C31" s="295"/>
      <c r="D31" s="85" t="s">
        <v>433</v>
      </c>
      <c r="E31" s="82" t="s">
        <v>432</v>
      </c>
      <c r="F31" s="83">
        <v>14.15</v>
      </c>
      <c r="G31" s="84">
        <v>14.15</v>
      </c>
      <c r="H31" s="83">
        <v>13.86</v>
      </c>
      <c r="I31" s="84">
        <v>14.44</v>
      </c>
      <c r="J31" s="83">
        <v>13.4</v>
      </c>
      <c r="K31" s="84">
        <v>13.4</v>
      </c>
    </row>
    <row r="32" spans="1:11" ht="13.8">
      <c r="A32" s="296"/>
      <c r="B32" s="297"/>
      <c r="C32" s="298"/>
      <c r="D32" s="86" t="s">
        <v>408</v>
      </c>
      <c r="E32" s="82" t="s">
        <v>432</v>
      </c>
      <c r="F32" s="87">
        <v>16.600000000000001</v>
      </c>
      <c r="G32" s="88">
        <v>16.600000000000001</v>
      </c>
      <c r="H32" s="87">
        <v>16.420000000000002</v>
      </c>
      <c r="I32" s="88">
        <v>17.12</v>
      </c>
      <c r="J32" s="87">
        <v>16</v>
      </c>
      <c r="K32" s="88">
        <v>16</v>
      </c>
    </row>
    <row r="33" spans="1:11" ht="14.4" thickBot="1">
      <c r="A33" s="299"/>
      <c r="B33" s="300"/>
      <c r="C33" s="301"/>
      <c r="D33" s="89" t="s">
        <v>434</v>
      </c>
      <c r="E33" s="90" t="s">
        <v>432</v>
      </c>
      <c r="F33" s="91">
        <v>16.75</v>
      </c>
      <c r="G33" s="92">
        <v>16.75</v>
      </c>
      <c r="H33" s="91">
        <v>16.62</v>
      </c>
      <c r="I33" s="92">
        <v>17.32</v>
      </c>
      <c r="J33" s="91">
        <v>16.149999999999999</v>
      </c>
      <c r="K33" s="92">
        <v>16.149999999999999</v>
      </c>
    </row>
    <row r="34" spans="1:11" ht="4.5" customHeight="1" thickBot="1">
      <c r="A34" s="93"/>
      <c r="B34" s="93"/>
      <c r="C34" s="93"/>
      <c r="D34" s="94"/>
      <c r="E34" s="94"/>
      <c r="F34" s="94"/>
      <c r="G34" s="94"/>
      <c r="H34" s="94"/>
      <c r="I34" s="94"/>
      <c r="J34" s="94"/>
      <c r="K34" s="94"/>
    </row>
    <row r="35" spans="1:11" ht="27.45" customHeight="1" thickBot="1">
      <c r="A35" s="302" t="s">
        <v>440</v>
      </c>
      <c r="B35" s="303"/>
      <c r="C35" s="304"/>
      <c r="D35" s="308" t="s">
        <v>219</v>
      </c>
      <c r="E35" s="71" t="s">
        <v>420</v>
      </c>
      <c r="F35" s="288" t="s">
        <v>441</v>
      </c>
      <c r="G35" s="289"/>
      <c r="H35" s="288" t="s">
        <v>442</v>
      </c>
      <c r="I35" s="289"/>
      <c r="J35" s="288" t="s">
        <v>443</v>
      </c>
      <c r="K35" s="289"/>
    </row>
    <row r="36" spans="1:11" ht="15" thickBot="1">
      <c r="A36" s="305"/>
      <c r="B36" s="306"/>
      <c r="C36" s="307"/>
      <c r="D36" s="309"/>
      <c r="E36" s="95" t="s">
        <v>438</v>
      </c>
      <c r="F36" s="96" t="s">
        <v>439</v>
      </c>
      <c r="G36" s="71" t="s">
        <v>426</v>
      </c>
      <c r="H36" s="96" t="s">
        <v>439</v>
      </c>
      <c r="I36" s="71" t="s">
        <v>426</v>
      </c>
      <c r="J36" s="96" t="s">
        <v>439</v>
      </c>
      <c r="K36" s="71" t="s">
        <v>426</v>
      </c>
    </row>
    <row r="37" spans="1:11" ht="13.8">
      <c r="A37" s="290" t="s">
        <v>427</v>
      </c>
      <c r="B37" s="291"/>
      <c r="C37" s="292"/>
      <c r="D37" s="77" t="s">
        <v>356</v>
      </c>
      <c r="E37" s="78" t="s">
        <v>428</v>
      </c>
      <c r="F37" s="79">
        <v>9.15</v>
      </c>
      <c r="G37" s="80">
        <v>9.15</v>
      </c>
      <c r="H37" s="79">
        <v>9.4</v>
      </c>
      <c r="I37" s="80">
        <v>9.66</v>
      </c>
      <c r="J37" s="79">
        <v>9.15</v>
      </c>
      <c r="K37" s="80">
        <v>9.15</v>
      </c>
    </row>
    <row r="38" spans="1:11" ht="13.8">
      <c r="A38" s="293"/>
      <c r="B38" s="294"/>
      <c r="C38" s="295"/>
      <c r="D38" s="81" t="s">
        <v>360</v>
      </c>
      <c r="E38" s="82" t="s">
        <v>429</v>
      </c>
      <c r="F38" s="83">
        <v>11.89</v>
      </c>
      <c r="G38" s="84">
        <v>11.89</v>
      </c>
      <c r="H38" s="83">
        <v>12.18</v>
      </c>
      <c r="I38" s="84">
        <v>12.56</v>
      </c>
      <c r="J38" s="83">
        <v>12.15</v>
      </c>
      <c r="K38" s="84">
        <v>12.15</v>
      </c>
    </row>
    <row r="39" spans="1:11" ht="13.8">
      <c r="A39" s="293"/>
      <c r="B39" s="294"/>
      <c r="C39" s="295"/>
      <c r="D39" s="85" t="s">
        <v>430</v>
      </c>
      <c r="E39" s="82" t="s">
        <v>429</v>
      </c>
      <c r="F39" s="83">
        <v>12.67</v>
      </c>
      <c r="G39" s="84">
        <v>12.67</v>
      </c>
      <c r="H39" s="83">
        <v>13.18</v>
      </c>
      <c r="I39" s="84">
        <v>13.56</v>
      </c>
      <c r="J39" s="83">
        <v>12.6</v>
      </c>
      <c r="K39" s="84">
        <v>12.6</v>
      </c>
    </row>
    <row r="40" spans="1:11" ht="13.8">
      <c r="A40" s="296"/>
      <c r="B40" s="297"/>
      <c r="C40" s="298"/>
      <c r="D40" s="86" t="s">
        <v>364</v>
      </c>
      <c r="E40" s="82" t="s">
        <v>429</v>
      </c>
      <c r="F40" s="87">
        <v>15</v>
      </c>
      <c r="G40" s="88">
        <v>15</v>
      </c>
      <c r="H40" s="87">
        <v>15.68</v>
      </c>
      <c r="I40" s="88">
        <v>16.13</v>
      </c>
      <c r="J40" s="87">
        <v>15.2</v>
      </c>
      <c r="K40" s="88">
        <v>15.2</v>
      </c>
    </row>
    <row r="41" spans="1:11" ht="14.4" thickBot="1">
      <c r="A41" s="299"/>
      <c r="B41" s="300"/>
      <c r="C41" s="301"/>
      <c r="D41" s="89" t="s">
        <v>431</v>
      </c>
      <c r="E41" s="90" t="s">
        <v>429</v>
      </c>
      <c r="F41" s="91">
        <v>15.17</v>
      </c>
      <c r="G41" s="92">
        <v>15.17</v>
      </c>
      <c r="H41" s="91">
        <v>15.89</v>
      </c>
      <c r="I41" s="92">
        <v>16.34</v>
      </c>
      <c r="J41" s="91">
        <v>15.35</v>
      </c>
      <c r="K41" s="92">
        <v>15.35</v>
      </c>
    </row>
    <row r="42" spans="1:11" ht="4.5" customHeight="1" thickBot="1">
      <c r="A42" s="93"/>
      <c r="B42" s="93"/>
      <c r="C42" s="93"/>
      <c r="D42" s="94"/>
      <c r="E42" s="94"/>
      <c r="F42" s="98"/>
      <c r="G42" s="97"/>
      <c r="H42" s="98"/>
      <c r="I42" s="97"/>
      <c r="J42" s="98"/>
      <c r="K42" s="97"/>
    </row>
    <row r="43" spans="1:11" ht="15" customHeight="1" thickBot="1">
      <c r="A43" s="302" t="s">
        <v>440</v>
      </c>
      <c r="B43" s="303"/>
      <c r="C43" s="304"/>
      <c r="D43" s="76" t="s">
        <v>219</v>
      </c>
      <c r="E43" s="71"/>
      <c r="F43" s="288"/>
      <c r="G43" s="289"/>
      <c r="H43" s="288"/>
      <c r="I43" s="289"/>
      <c r="J43" s="288"/>
      <c r="K43" s="289"/>
    </row>
    <row r="44" spans="1:11" ht="13.8">
      <c r="A44" s="290" t="s">
        <v>427</v>
      </c>
      <c r="B44" s="291"/>
      <c r="C44" s="292"/>
      <c r="D44" s="77" t="s">
        <v>405</v>
      </c>
      <c r="E44" s="78" t="s">
        <v>429</v>
      </c>
      <c r="F44" s="79">
        <v>10.14</v>
      </c>
      <c r="G44" s="80">
        <v>10.14</v>
      </c>
      <c r="H44" s="79">
        <v>10.66</v>
      </c>
      <c r="I44" s="80">
        <v>10.96</v>
      </c>
      <c r="J44" s="79">
        <v>10.3</v>
      </c>
      <c r="K44" s="80">
        <v>10.3</v>
      </c>
    </row>
    <row r="45" spans="1:11" ht="13.8">
      <c r="A45" s="293"/>
      <c r="B45" s="294"/>
      <c r="C45" s="295"/>
      <c r="D45" s="81" t="s">
        <v>406</v>
      </c>
      <c r="E45" s="82" t="s">
        <v>432</v>
      </c>
      <c r="F45" s="83">
        <v>13.61</v>
      </c>
      <c r="G45" s="84">
        <v>13.61</v>
      </c>
      <c r="H45" s="83">
        <v>13.98</v>
      </c>
      <c r="I45" s="84">
        <v>14.41</v>
      </c>
      <c r="J45" s="83">
        <v>14.05</v>
      </c>
      <c r="K45" s="84">
        <v>14.05</v>
      </c>
    </row>
    <row r="46" spans="1:11" ht="13.8">
      <c r="A46" s="293"/>
      <c r="B46" s="294"/>
      <c r="C46" s="295"/>
      <c r="D46" s="85" t="s">
        <v>433</v>
      </c>
      <c r="E46" s="82" t="s">
        <v>432</v>
      </c>
      <c r="F46" s="83">
        <v>14.39</v>
      </c>
      <c r="G46" s="84">
        <v>14.39</v>
      </c>
      <c r="H46" s="83">
        <v>14.98</v>
      </c>
      <c r="I46" s="84">
        <v>15.41</v>
      </c>
      <c r="J46" s="83">
        <v>14.5</v>
      </c>
      <c r="K46" s="84">
        <v>14.5</v>
      </c>
    </row>
    <row r="47" spans="1:11" ht="13.8">
      <c r="A47" s="296"/>
      <c r="B47" s="297"/>
      <c r="C47" s="298"/>
      <c r="D47" s="86" t="s">
        <v>408</v>
      </c>
      <c r="E47" s="82" t="s">
        <v>432</v>
      </c>
      <c r="F47" s="87">
        <v>17.13</v>
      </c>
      <c r="G47" s="88">
        <v>17.13</v>
      </c>
      <c r="H47" s="87">
        <v>17.8</v>
      </c>
      <c r="I47" s="88">
        <v>18.32</v>
      </c>
      <c r="J47" s="87">
        <v>17.5</v>
      </c>
      <c r="K47" s="88">
        <v>17.5</v>
      </c>
    </row>
    <row r="48" spans="1:11" ht="14.4" thickBot="1">
      <c r="A48" s="299"/>
      <c r="B48" s="300"/>
      <c r="C48" s="301"/>
      <c r="D48" s="89" t="s">
        <v>434</v>
      </c>
      <c r="E48" s="90" t="s">
        <v>432</v>
      </c>
      <c r="F48" s="91">
        <v>17.3</v>
      </c>
      <c r="G48" s="92">
        <v>17.3</v>
      </c>
      <c r="H48" s="91">
        <v>18.010000000000002</v>
      </c>
      <c r="I48" s="92">
        <v>18.52</v>
      </c>
      <c r="J48" s="91">
        <v>17.649999999999999</v>
      </c>
      <c r="K48" s="92">
        <v>17.649999999999999</v>
      </c>
    </row>
    <row r="49" spans="1:11" ht="4.5" customHeight="1" thickBot="1">
      <c r="A49" s="93"/>
      <c r="B49" s="93"/>
      <c r="C49" s="93"/>
      <c r="D49" s="94"/>
      <c r="E49" s="94"/>
      <c r="F49" s="94"/>
      <c r="G49" s="94"/>
      <c r="H49" s="94"/>
      <c r="I49" s="94"/>
      <c r="J49" s="94"/>
      <c r="K49" s="94"/>
    </row>
    <row r="50" spans="1:11" ht="27.45" customHeight="1" thickBot="1">
      <c r="A50" s="302" t="s">
        <v>444</v>
      </c>
      <c r="B50" s="303"/>
      <c r="C50" s="304"/>
      <c r="D50" s="308" t="s">
        <v>219</v>
      </c>
      <c r="E50" s="71" t="s">
        <v>420</v>
      </c>
      <c r="F50" s="288" t="s">
        <v>445</v>
      </c>
      <c r="G50" s="289"/>
      <c r="H50" s="288" t="s">
        <v>446</v>
      </c>
      <c r="I50" s="289"/>
      <c r="J50" s="288" t="s">
        <v>447</v>
      </c>
      <c r="K50" s="289"/>
    </row>
    <row r="51" spans="1:11" ht="15" thickBot="1">
      <c r="A51" s="305"/>
      <c r="B51" s="306"/>
      <c r="C51" s="307"/>
      <c r="D51" s="309"/>
      <c r="E51" s="95" t="s">
        <v>438</v>
      </c>
      <c r="F51" s="96" t="s">
        <v>439</v>
      </c>
      <c r="G51" s="71" t="s">
        <v>426</v>
      </c>
      <c r="H51" s="96" t="s">
        <v>439</v>
      </c>
      <c r="I51" s="71" t="s">
        <v>426</v>
      </c>
      <c r="J51" s="96" t="s">
        <v>439</v>
      </c>
      <c r="K51" s="71" t="s">
        <v>426</v>
      </c>
    </row>
    <row r="52" spans="1:11" ht="13.8">
      <c r="A52" s="290" t="s">
        <v>427</v>
      </c>
      <c r="B52" s="291"/>
      <c r="C52" s="292"/>
      <c r="D52" s="77" t="s">
        <v>356</v>
      </c>
      <c r="E52" s="78" t="s">
        <v>428</v>
      </c>
      <c r="F52" s="79">
        <v>9.85</v>
      </c>
      <c r="G52" s="80">
        <v>9.85</v>
      </c>
      <c r="H52" s="79">
        <v>10.220000000000001</v>
      </c>
      <c r="I52" s="80">
        <v>10.48</v>
      </c>
      <c r="J52" s="79">
        <v>9.6</v>
      </c>
      <c r="K52" s="80">
        <v>9.6</v>
      </c>
    </row>
    <row r="53" spans="1:11" ht="13.8">
      <c r="A53" s="293"/>
      <c r="B53" s="294"/>
      <c r="C53" s="295"/>
      <c r="D53" s="81" t="s">
        <v>360</v>
      </c>
      <c r="E53" s="82" t="s">
        <v>429</v>
      </c>
      <c r="F53" s="83">
        <v>12.8</v>
      </c>
      <c r="G53" s="84">
        <v>12.8</v>
      </c>
      <c r="H53" s="83">
        <v>13.02</v>
      </c>
      <c r="I53" s="84">
        <v>13.4</v>
      </c>
      <c r="J53" s="83">
        <v>12.85</v>
      </c>
      <c r="K53" s="84">
        <v>12.85</v>
      </c>
    </row>
    <row r="54" spans="1:11" ht="13.8">
      <c r="A54" s="293"/>
      <c r="B54" s="294"/>
      <c r="C54" s="295"/>
      <c r="D54" s="85" t="s">
        <v>430</v>
      </c>
      <c r="E54" s="82" t="s">
        <v>429</v>
      </c>
      <c r="F54" s="83">
        <v>13.55</v>
      </c>
      <c r="G54" s="84">
        <v>13.55</v>
      </c>
      <c r="H54" s="83">
        <v>13.9</v>
      </c>
      <c r="I54" s="84">
        <v>14.36</v>
      </c>
      <c r="J54" s="83">
        <v>13.55</v>
      </c>
      <c r="K54" s="84">
        <v>13.55</v>
      </c>
    </row>
    <row r="55" spans="1:11" ht="13.8">
      <c r="A55" s="296"/>
      <c r="B55" s="297"/>
      <c r="C55" s="298"/>
      <c r="D55" s="86" t="s">
        <v>364</v>
      </c>
      <c r="E55" s="82" t="s">
        <v>429</v>
      </c>
      <c r="F55" s="87">
        <v>16.2</v>
      </c>
      <c r="G55" s="88">
        <v>16.2</v>
      </c>
      <c r="H55" s="87">
        <v>16.440000000000001</v>
      </c>
      <c r="I55" s="88">
        <v>16.899999999999999</v>
      </c>
      <c r="J55" s="87">
        <v>16.2</v>
      </c>
      <c r="K55" s="88">
        <v>16.2</v>
      </c>
    </row>
    <row r="56" spans="1:11" ht="14.4" thickBot="1">
      <c r="A56" s="299"/>
      <c r="B56" s="300"/>
      <c r="C56" s="301"/>
      <c r="D56" s="89" t="s">
        <v>431</v>
      </c>
      <c r="E56" s="90" t="s">
        <v>429</v>
      </c>
      <c r="F56" s="91">
        <v>16.45</v>
      </c>
      <c r="G56" s="92">
        <v>16.45</v>
      </c>
      <c r="H56" s="91">
        <v>16.670000000000002</v>
      </c>
      <c r="I56" s="92">
        <v>17.13</v>
      </c>
      <c r="J56" s="91">
        <v>16.350000000000001</v>
      </c>
      <c r="K56" s="92">
        <v>16.350000000000001</v>
      </c>
    </row>
    <row r="57" spans="1:11" ht="4.5" customHeight="1" thickBot="1">
      <c r="A57" s="93"/>
      <c r="B57" s="93"/>
      <c r="C57" s="93"/>
      <c r="D57" s="94"/>
      <c r="E57" s="94"/>
      <c r="F57" s="98"/>
      <c r="G57" s="97"/>
      <c r="H57" s="98"/>
      <c r="I57" s="97"/>
      <c r="J57" s="98"/>
      <c r="K57" s="97"/>
    </row>
    <row r="58" spans="1:11" ht="15" customHeight="1" thickBot="1">
      <c r="A58" s="302" t="s">
        <v>444</v>
      </c>
      <c r="B58" s="303"/>
      <c r="C58" s="304"/>
      <c r="D58" s="76" t="s">
        <v>219</v>
      </c>
      <c r="E58" s="71"/>
      <c r="F58" s="288"/>
      <c r="G58" s="289"/>
      <c r="H58" s="288"/>
      <c r="I58" s="289"/>
      <c r="J58" s="288"/>
      <c r="K58" s="289"/>
    </row>
    <row r="59" spans="1:11" ht="13.8">
      <c r="A59" s="290" t="s">
        <v>427</v>
      </c>
      <c r="B59" s="291"/>
      <c r="C59" s="292"/>
      <c r="D59" s="77" t="s">
        <v>405</v>
      </c>
      <c r="E59" s="78" t="s">
        <v>429</v>
      </c>
      <c r="F59" s="79">
        <v>10.95</v>
      </c>
      <c r="G59" s="80">
        <v>10.95</v>
      </c>
      <c r="H59" s="79">
        <v>11.55</v>
      </c>
      <c r="I59" s="80">
        <v>11.85</v>
      </c>
      <c r="J59" s="79">
        <v>10.8</v>
      </c>
      <c r="K59" s="80">
        <v>10.8</v>
      </c>
    </row>
    <row r="60" spans="1:11" ht="13.8">
      <c r="A60" s="293"/>
      <c r="B60" s="294"/>
      <c r="C60" s="295"/>
      <c r="D60" s="81" t="s">
        <v>406</v>
      </c>
      <c r="E60" s="82" t="s">
        <v>432</v>
      </c>
      <c r="F60" s="83">
        <v>14.8</v>
      </c>
      <c r="G60" s="84">
        <v>14.8</v>
      </c>
      <c r="H60" s="83">
        <v>14.91</v>
      </c>
      <c r="I60" s="84">
        <v>15.34</v>
      </c>
      <c r="J60" s="83">
        <v>14.9</v>
      </c>
      <c r="K60" s="84">
        <v>14.9</v>
      </c>
    </row>
    <row r="61" spans="1:11" ht="13.8">
      <c r="A61" s="293"/>
      <c r="B61" s="294"/>
      <c r="C61" s="295"/>
      <c r="D61" s="85" t="s">
        <v>433</v>
      </c>
      <c r="E61" s="82" t="s">
        <v>432</v>
      </c>
      <c r="F61" s="83">
        <v>15.55</v>
      </c>
      <c r="G61" s="84">
        <v>15.55</v>
      </c>
      <c r="H61" s="83">
        <v>15.79</v>
      </c>
      <c r="I61" s="84">
        <v>16.22</v>
      </c>
      <c r="J61" s="83">
        <v>15.5</v>
      </c>
      <c r="K61" s="84">
        <v>15.5</v>
      </c>
    </row>
    <row r="62" spans="1:11" ht="13.8">
      <c r="A62" s="296"/>
      <c r="B62" s="297"/>
      <c r="C62" s="298"/>
      <c r="D62" s="86" t="s">
        <v>408</v>
      </c>
      <c r="E62" s="82" t="s">
        <v>432</v>
      </c>
      <c r="F62" s="87">
        <v>18.600000000000001</v>
      </c>
      <c r="G62" s="88">
        <v>18.600000000000001</v>
      </c>
      <c r="H62" s="87">
        <v>18.68</v>
      </c>
      <c r="I62" s="88">
        <v>19.2</v>
      </c>
      <c r="J62" s="87">
        <v>18.7</v>
      </c>
      <c r="K62" s="88">
        <v>18.7</v>
      </c>
    </row>
    <row r="63" spans="1:11" ht="14.4" thickBot="1">
      <c r="A63" s="299"/>
      <c r="B63" s="300"/>
      <c r="C63" s="301"/>
      <c r="D63" s="89" t="s">
        <v>434</v>
      </c>
      <c r="E63" s="90" t="s">
        <v>432</v>
      </c>
      <c r="F63" s="91">
        <v>18.850000000000001</v>
      </c>
      <c r="G63" s="92">
        <v>18.850000000000001</v>
      </c>
      <c r="H63" s="91">
        <v>18.91</v>
      </c>
      <c r="I63" s="92">
        <v>19.43</v>
      </c>
      <c r="J63" s="91">
        <v>18.850000000000001</v>
      </c>
      <c r="K63" s="92">
        <v>18.850000000000001</v>
      </c>
    </row>
    <row r="64" spans="1:11" ht="4.5" customHeight="1" thickBot="1">
      <c r="A64" s="93"/>
      <c r="B64" s="93"/>
      <c r="C64" s="93"/>
      <c r="D64" s="94"/>
      <c r="E64" s="94"/>
      <c r="F64" s="94"/>
      <c r="G64" s="94"/>
      <c r="H64" s="94"/>
      <c r="I64" s="94"/>
      <c r="J64" s="94"/>
      <c r="K64" s="94"/>
    </row>
    <row r="65" spans="1:11" ht="27.45" customHeight="1" thickBot="1">
      <c r="A65" s="302" t="s">
        <v>448</v>
      </c>
      <c r="B65" s="303"/>
      <c r="C65" s="304"/>
      <c r="D65" s="308" t="s">
        <v>219</v>
      </c>
      <c r="E65" s="71" t="s">
        <v>420</v>
      </c>
      <c r="F65" s="288" t="s">
        <v>449</v>
      </c>
      <c r="G65" s="289"/>
      <c r="H65" s="288" t="s">
        <v>446</v>
      </c>
      <c r="I65" s="289"/>
      <c r="J65" s="288" t="s">
        <v>447</v>
      </c>
      <c r="K65" s="289"/>
    </row>
    <row r="66" spans="1:11" ht="15" thickBot="1">
      <c r="A66" s="305"/>
      <c r="B66" s="306"/>
      <c r="C66" s="307"/>
      <c r="D66" s="309"/>
      <c r="E66" s="95" t="s">
        <v>438</v>
      </c>
      <c r="F66" s="96" t="s">
        <v>439</v>
      </c>
      <c r="G66" s="71" t="s">
        <v>426</v>
      </c>
      <c r="H66" s="96" t="s">
        <v>439</v>
      </c>
      <c r="I66" s="71" t="s">
        <v>426</v>
      </c>
      <c r="J66" s="96" t="s">
        <v>439</v>
      </c>
      <c r="K66" s="71" t="s">
        <v>426</v>
      </c>
    </row>
    <row r="67" spans="1:11" ht="13.8">
      <c r="A67" s="290" t="s">
        <v>427</v>
      </c>
      <c r="B67" s="291"/>
      <c r="C67" s="292"/>
      <c r="D67" s="77" t="s">
        <v>356</v>
      </c>
      <c r="E67" s="78" t="s">
        <v>428</v>
      </c>
      <c r="F67" s="79">
        <v>10.75</v>
      </c>
      <c r="G67" s="80">
        <v>10.75</v>
      </c>
      <c r="H67" s="79">
        <v>11.01</v>
      </c>
      <c r="I67" s="80">
        <v>11.29</v>
      </c>
      <c r="J67" s="79">
        <v>11.6</v>
      </c>
      <c r="K67" s="80">
        <v>11.6</v>
      </c>
    </row>
    <row r="68" spans="1:11" ht="13.8">
      <c r="A68" s="293"/>
      <c r="B68" s="294"/>
      <c r="C68" s="295"/>
      <c r="D68" s="81" t="s">
        <v>360</v>
      </c>
      <c r="E68" s="82" t="s">
        <v>429</v>
      </c>
      <c r="F68" s="83">
        <v>13.95</v>
      </c>
      <c r="G68" s="84">
        <v>13.95</v>
      </c>
      <c r="H68" s="83">
        <v>14.06</v>
      </c>
      <c r="I68" s="84">
        <v>14.44</v>
      </c>
      <c r="J68" s="83">
        <v>14.85</v>
      </c>
      <c r="K68" s="84">
        <v>14.85</v>
      </c>
    </row>
    <row r="69" spans="1:11" ht="13.8">
      <c r="A69" s="293"/>
      <c r="B69" s="294"/>
      <c r="C69" s="295"/>
      <c r="D69" s="85" t="s">
        <v>430</v>
      </c>
      <c r="E69" s="82" t="s">
        <v>429</v>
      </c>
      <c r="F69" s="83">
        <v>14.95</v>
      </c>
      <c r="G69" s="84">
        <v>14.95</v>
      </c>
      <c r="H69" s="83">
        <v>15.06</v>
      </c>
      <c r="I69" s="84">
        <v>15.44</v>
      </c>
      <c r="J69" s="83">
        <v>15.75</v>
      </c>
      <c r="K69" s="84">
        <v>15.75</v>
      </c>
    </row>
    <row r="70" spans="1:11" ht="13.8">
      <c r="A70" s="296"/>
      <c r="B70" s="297"/>
      <c r="C70" s="298"/>
      <c r="D70" s="86" t="s">
        <v>364</v>
      </c>
      <c r="E70" s="82" t="s">
        <v>429</v>
      </c>
      <c r="F70" s="87">
        <v>17.55</v>
      </c>
      <c r="G70" s="88">
        <v>17.55</v>
      </c>
      <c r="H70" s="87">
        <v>17.8</v>
      </c>
      <c r="I70" s="88">
        <v>18.29</v>
      </c>
      <c r="J70" s="87">
        <v>18.3</v>
      </c>
      <c r="K70" s="88">
        <v>18.3</v>
      </c>
    </row>
    <row r="71" spans="1:11" ht="14.4" thickBot="1">
      <c r="A71" s="299"/>
      <c r="B71" s="300"/>
      <c r="C71" s="301"/>
      <c r="D71" s="89" t="s">
        <v>431</v>
      </c>
      <c r="E71" s="90" t="s">
        <v>429</v>
      </c>
      <c r="F71" s="91">
        <v>17.95</v>
      </c>
      <c r="G71" s="92">
        <v>17.95</v>
      </c>
      <c r="H71" s="91">
        <v>18.05</v>
      </c>
      <c r="I71" s="92">
        <v>18.54</v>
      </c>
      <c r="J71" s="91">
        <v>18.600000000000001</v>
      </c>
      <c r="K71" s="92">
        <v>18.600000000000001</v>
      </c>
    </row>
    <row r="72" spans="1:11" ht="4.5" customHeight="1" thickBot="1">
      <c r="A72" s="93"/>
      <c r="B72" s="93"/>
      <c r="C72" s="93"/>
      <c r="D72" s="94"/>
      <c r="E72" s="94"/>
      <c r="F72" s="98"/>
      <c r="G72" s="97"/>
      <c r="H72" s="98"/>
      <c r="I72" s="97"/>
      <c r="J72" s="98"/>
      <c r="K72" s="97"/>
    </row>
    <row r="73" spans="1:11" ht="15" customHeight="1" thickBot="1">
      <c r="A73" s="302" t="s">
        <v>448</v>
      </c>
      <c r="B73" s="303"/>
      <c r="C73" s="304"/>
      <c r="D73" s="76" t="s">
        <v>219</v>
      </c>
      <c r="E73" s="71"/>
      <c r="F73" s="288"/>
      <c r="G73" s="289"/>
      <c r="H73" s="288"/>
      <c r="I73" s="289"/>
      <c r="J73" s="288"/>
      <c r="K73" s="289"/>
    </row>
    <row r="74" spans="1:11" ht="13.8">
      <c r="A74" s="290" t="s">
        <v>427</v>
      </c>
      <c r="B74" s="291"/>
      <c r="C74" s="292"/>
      <c r="D74" s="77" t="s">
        <v>405</v>
      </c>
      <c r="E74" s="78" t="s">
        <v>429</v>
      </c>
      <c r="F74" s="79">
        <v>11.95</v>
      </c>
      <c r="G74" s="80">
        <v>11.95</v>
      </c>
      <c r="H74" s="79">
        <v>12.38</v>
      </c>
      <c r="I74" s="80">
        <v>12.76</v>
      </c>
      <c r="J74" s="79">
        <v>13.15</v>
      </c>
      <c r="K74" s="80">
        <v>13.15</v>
      </c>
    </row>
    <row r="75" spans="1:11" ht="13.8">
      <c r="A75" s="293"/>
      <c r="B75" s="294"/>
      <c r="C75" s="295"/>
      <c r="D75" s="81" t="s">
        <v>406</v>
      </c>
      <c r="E75" s="82" t="s">
        <v>432</v>
      </c>
      <c r="F75" s="83">
        <v>15.95</v>
      </c>
      <c r="G75" s="84">
        <v>15.95</v>
      </c>
      <c r="H75" s="83">
        <v>16.04</v>
      </c>
      <c r="I75" s="84">
        <v>16.55</v>
      </c>
      <c r="J75" s="83">
        <v>17.149999999999999</v>
      </c>
      <c r="K75" s="84">
        <v>17.149999999999999</v>
      </c>
    </row>
    <row r="76" spans="1:11" ht="13.8">
      <c r="A76" s="293"/>
      <c r="B76" s="294"/>
      <c r="C76" s="295"/>
      <c r="D76" s="85" t="s">
        <v>433</v>
      </c>
      <c r="E76" s="82" t="s">
        <v>432</v>
      </c>
      <c r="F76" s="83">
        <v>16.95</v>
      </c>
      <c r="G76" s="84">
        <v>16.95</v>
      </c>
      <c r="H76" s="83">
        <v>17.04</v>
      </c>
      <c r="I76" s="84">
        <v>17.55</v>
      </c>
      <c r="J76" s="83">
        <v>18.05</v>
      </c>
      <c r="K76" s="84">
        <v>18.05</v>
      </c>
    </row>
    <row r="77" spans="1:11" ht="13.8">
      <c r="A77" s="296"/>
      <c r="B77" s="297"/>
      <c r="C77" s="298"/>
      <c r="D77" s="86" t="s">
        <v>408</v>
      </c>
      <c r="E77" s="82" t="s">
        <v>432</v>
      </c>
      <c r="F77" s="87">
        <v>20.05</v>
      </c>
      <c r="G77" s="88">
        <v>20.05</v>
      </c>
      <c r="H77" s="87">
        <v>20.22</v>
      </c>
      <c r="I77" s="88">
        <v>20.79</v>
      </c>
      <c r="J77" s="87">
        <v>21</v>
      </c>
      <c r="K77" s="88">
        <v>21</v>
      </c>
    </row>
    <row r="78" spans="1:11" ht="14.4" thickBot="1">
      <c r="A78" s="299"/>
      <c r="B78" s="300"/>
      <c r="C78" s="301"/>
      <c r="D78" s="89" t="s">
        <v>434</v>
      </c>
      <c r="E78" s="90" t="s">
        <v>432</v>
      </c>
      <c r="F78" s="91">
        <v>20.45</v>
      </c>
      <c r="G78" s="92">
        <v>20.45</v>
      </c>
      <c r="H78" s="91">
        <v>20.47</v>
      </c>
      <c r="I78" s="92">
        <v>21.04</v>
      </c>
      <c r="J78" s="91">
        <v>21.3</v>
      </c>
      <c r="K78" s="91">
        <v>21.3</v>
      </c>
    </row>
    <row r="79" spans="1:11" ht="4.5" customHeight="1" thickBot="1">
      <c r="A79" s="93"/>
      <c r="B79" s="93"/>
      <c r="C79" s="93"/>
      <c r="D79" s="94"/>
      <c r="E79" s="94"/>
      <c r="F79" s="94"/>
      <c r="G79" s="94"/>
      <c r="H79" s="94"/>
      <c r="I79" s="94"/>
      <c r="J79" s="94"/>
      <c r="K79" s="94"/>
    </row>
    <row r="80" spans="1:11" ht="27.45" customHeight="1" thickBot="1">
      <c r="A80" s="302" t="s">
        <v>450</v>
      </c>
      <c r="B80" s="303"/>
      <c r="C80" s="304"/>
      <c r="D80" s="308" t="s">
        <v>219</v>
      </c>
      <c r="E80" s="71" t="s">
        <v>420</v>
      </c>
      <c r="F80" s="288" t="s">
        <v>449</v>
      </c>
      <c r="G80" s="289"/>
      <c r="H80" s="288" t="s">
        <v>446</v>
      </c>
      <c r="I80" s="289"/>
      <c r="J80" s="288" t="s">
        <v>447</v>
      </c>
      <c r="K80" s="289"/>
    </row>
    <row r="81" spans="1:11" ht="15" thickBot="1">
      <c r="A81" s="305"/>
      <c r="B81" s="306"/>
      <c r="C81" s="307"/>
      <c r="D81" s="309"/>
      <c r="E81" s="95" t="s">
        <v>438</v>
      </c>
      <c r="F81" s="96" t="s">
        <v>439</v>
      </c>
      <c r="G81" s="71" t="s">
        <v>426</v>
      </c>
      <c r="H81" s="96" t="s">
        <v>439</v>
      </c>
      <c r="I81" s="71" t="s">
        <v>426</v>
      </c>
      <c r="J81" s="96" t="s">
        <v>439</v>
      </c>
      <c r="K81" s="71" t="s">
        <v>426</v>
      </c>
    </row>
    <row r="82" spans="1:11" ht="13.8">
      <c r="A82" s="290" t="s">
        <v>427</v>
      </c>
      <c r="B82" s="291"/>
      <c r="C82" s="292"/>
      <c r="D82" s="77" t="s">
        <v>356</v>
      </c>
      <c r="E82" s="78" t="s">
        <v>428</v>
      </c>
      <c r="F82" s="79">
        <v>10.050000000000001</v>
      </c>
      <c r="G82" s="80">
        <v>10.050000000000001</v>
      </c>
      <c r="H82" s="79">
        <v>10.61</v>
      </c>
      <c r="I82" s="80">
        <v>10.87</v>
      </c>
      <c r="J82" s="79">
        <v>9.8000000000000007</v>
      </c>
      <c r="K82" s="80">
        <v>9.8000000000000007</v>
      </c>
    </row>
    <row r="83" spans="1:11" ht="13.8">
      <c r="A83" s="293"/>
      <c r="B83" s="294"/>
      <c r="C83" s="295"/>
      <c r="D83" s="81" t="s">
        <v>360</v>
      </c>
      <c r="E83" s="82" t="s">
        <v>429</v>
      </c>
      <c r="F83" s="83">
        <v>13.05</v>
      </c>
      <c r="G83" s="84">
        <v>13.05</v>
      </c>
      <c r="H83" s="83">
        <v>13.53</v>
      </c>
      <c r="I83" s="84">
        <v>13.91</v>
      </c>
      <c r="J83" s="83">
        <v>13.11</v>
      </c>
      <c r="K83" s="84">
        <v>13.11</v>
      </c>
    </row>
    <row r="84" spans="1:11" ht="13.8">
      <c r="A84" s="293"/>
      <c r="B84" s="294"/>
      <c r="C84" s="295"/>
      <c r="D84" s="85" t="s">
        <v>430</v>
      </c>
      <c r="E84" s="82" t="s">
        <v>429</v>
      </c>
      <c r="F84" s="83">
        <v>13.82</v>
      </c>
      <c r="G84" s="84">
        <v>13.82</v>
      </c>
      <c r="H84" s="83">
        <v>14.49</v>
      </c>
      <c r="I84" s="84">
        <v>14.87</v>
      </c>
      <c r="J84" s="83">
        <v>13.85</v>
      </c>
      <c r="K84" s="84">
        <v>13.85</v>
      </c>
    </row>
    <row r="85" spans="1:11" ht="13.8">
      <c r="A85" s="296"/>
      <c r="B85" s="297"/>
      <c r="C85" s="298"/>
      <c r="D85" s="86" t="s">
        <v>364</v>
      </c>
      <c r="E85" s="82" t="s">
        <v>429</v>
      </c>
      <c r="F85" s="87">
        <v>16.52</v>
      </c>
      <c r="G85" s="88">
        <v>16.52</v>
      </c>
      <c r="H85" s="87">
        <v>17.11</v>
      </c>
      <c r="I85" s="88">
        <v>17.57</v>
      </c>
      <c r="J85" s="87">
        <v>16.52</v>
      </c>
      <c r="K85" s="88">
        <v>16.52</v>
      </c>
    </row>
    <row r="86" spans="1:11" ht="14.4" thickBot="1">
      <c r="A86" s="299"/>
      <c r="B86" s="300"/>
      <c r="C86" s="301"/>
      <c r="D86" s="89" t="s">
        <v>431</v>
      </c>
      <c r="E86" s="90" t="s">
        <v>429</v>
      </c>
      <c r="F86" s="91">
        <v>16.78</v>
      </c>
      <c r="G86" s="92">
        <v>16.78</v>
      </c>
      <c r="H86" s="91">
        <v>17.34</v>
      </c>
      <c r="I86" s="92">
        <v>17.8</v>
      </c>
      <c r="J86" s="91">
        <v>16.68</v>
      </c>
      <c r="K86" s="92">
        <v>16.68</v>
      </c>
    </row>
    <row r="87" spans="1:11" ht="4.5" customHeight="1" thickBot="1">
      <c r="A87" s="93"/>
      <c r="B87" s="93"/>
      <c r="C87" s="93"/>
      <c r="D87" s="94"/>
      <c r="E87" s="94"/>
      <c r="F87" s="98"/>
      <c r="G87" s="97"/>
      <c r="H87" s="98"/>
      <c r="I87" s="97"/>
      <c r="J87" s="98"/>
      <c r="K87" s="97"/>
    </row>
    <row r="88" spans="1:11" ht="15" customHeight="1" thickBot="1">
      <c r="A88" s="302" t="s">
        <v>450</v>
      </c>
      <c r="B88" s="303"/>
      <c r="C88" s="304"/>
      <c r="D88" s="76" t="s">
        <v>219</v>
      </c>
      <c r="E88" s="71"/>
      <c r="F88" s="288"/>
      <c r="G88" s="289"/>
      <c r="H88" s="288"/>
      <c r="I88" s="289"/>
      <c r="J88" s="288"/>
      <c r="K88" s="289"/>
    </row>
    <row r="89" spans="1:11" ht="13.8">
      <c r="A89" s="290" t="s">
        <v>427</v>
      </c>
      <c r="B89" s="291"/>
      <c r="C89" s="292"/>
      <c r="D89" s="77" t="s">
        <v>405</v>
      </c>
      <c r="E89" s="78" t="s">
        <v>429</v>
      </c>
      <c r="F89" s="79">
        <v>11.1</v>
      </c>
      <c r="G89" s="80">
        <v>11.1</v>
      </c>
      <c r="H89" s="79">
        <v>11.98</v>
      </c>
      <c r="I89" s="80">
        <v>12.28</v>
      </c>
      <c r="J89" s="79">
        <v>11.02</v>
      </c>
      <c r="K89" s="80">
        <v>11.02</v>
      </c>
    </row>
    <row r="90" spans="1:11" ht="13.8">
      <c r="A90" s="293"/>
      <c r="B90" s="294"/>
      <c r="C90" s="295"/>
      <c r="D90" s="81" t="s">
        <v>406</v>
      </c>
      <c r="E90" s="82" t="s">
        <v>432</v>
      </c>
      <c r="F90" s="83">
        <v>15.1</v>
      </c>
      <c r="G90" s="84">
        <v>15.1</v>
      </c>
      <c r="H90" s="83">
        <v>15.5</v>
      </c>
      <c r="I90" s="84">
        <v>15.93</v>
      </c>
      <c r="J90" s="83">
        <v>15.2</v>
      </c>
      <c r="K90" s="84">
        <v>15.2</v>
      </c>
    </row>
    <row r="91" spans="1:11" ht="13.8">
      <c r="A91" s="293"/>
      <c r="B91" s="294"/>
      <c r="C91" s="295"/>
      <c r="D91" s="85" t="s">
        <v>433</v>
      </c>
      <c r="E91" s="82" t="s">
        <v>432</v>
      </c>
      <c r="F91" s="83">
        <v>15.87</v>
      </c>
      <c r="G91" s="84">
        <v>15.87</v>
      </c>
      <c r="H91" s="83">
        <v>16.46</v>
      </c>
      <c r="I91" s="84">
        <v>16.89</v>
      </c>
      <c r="J91" s="83">
        <v>15.94</v>
      </c>
      <c r="K91" s="84">
        <v>15.94</v>
      </c>
    </row>
    <row r="92" spans="1:11" ht="13.8">
      <c r="A92" s="296"/>
      <c r="B92" s="297"/>
      <c r="C92" s="298"/>
      <c r="D92" s="86" t="s">
        <v>408</v>
      </c>
      <c r="E92" s="82" t="s">
        <v>432</v>
      </c>
      <c r="F92" s="87">
        <v>19</v>
      </c>
      <c r="G92" s="88">
        <v>19</v>
      </c>
      <c r="H92" s="87">
        <v>19.440000000000001</v>
      </c>
      <c r="I92" s="88">
        <v>19.96</v>
      </c>
      <c r="J92" s="87">
        <v>19.079999999999998</v>
      </c>
      <c r="K92" s="88">
        <v>19.079999999999998</v>
      </c>
    </row>
    <row r="93" spans="1:11" ht="14.4" thickBot="1">
      <c r="A93" s="299"/>
      <c r="B93" s="300"/>
      <c r="C93" s="301"/>
      <c r="D93" s="89" t="s">
        <v>434</v>
      </c>
      <c r="E93" s="90" t="s">
        <v>432</v>
      </c>
      <c r="F93" s="91">
        <v>19.260000000000002</v>
      </c>
      <c r="G93" s="92">
        <v>19.260000000000002</v>
      </c>
      <c r="H93" s="91">
        <v>19.670000000000002</v>
      </c>
      <c r="I93" s="92">
        <v>20.190000000000001</v>
      </c>
      <c r="J93" s="91">
        <v>19.239999999999998</v>
      </c>
      <c r="K93" s="92">
        <v>19.239999999999998</v>
      </c>
    </row>
    <row r="94" spans="1:11" ht="14.4">
      <c r="A94" s="99"/>
      <c r="B94" s="99"/>
      <c r="C94" s="99"/>
    </row>
    <row r="95" spans="1:11" ht="14.4">
      <c r="A95" s="99"/>
      <c r="B95" s="99"/>
      <c r="C95" s="99"/>
    </row>
    <row r="96" spans="1:11" ht="14.4">
      <c r="A96" s="99"/>
      <c r="B96" s="99"/>
      <c r="C96" s="99"/>
    </row>
    <row r="97" spans="1:3" ht="14.4">
      <c r="A97" s="99"/>
      <c r="B97" s="99"/>
      <c r="C97" s="99"/>
    </row>
    <row r="98" spans="1:3" ht="14.4">
      <c r="A98" s="99"/>
      <c r="B98" s="99"/>
      <c r="C98" s="99"/>
    </row>
    <row r="99" spans="1:3" ht="14.4">
      <c r="A99" s="99"/>
      <c r="B99" s="99"/>
      <c r="C99" s="99"/>
    </row>
    <row r="100" spans="1:3" ht="14.4">
      <c r="A100" s="99"/>
      <c r="B100" s="99"/>
      <c r="C100" s="99"/>
    </row>
    <row r="101" spans="1:3" ht="14.4">
      <c r="A101" s="99"/>
      <c r="B101" s="99"/>
      <c r="C101" s="99"/>
    </row>
    <row r="102" spans="1:3" ht="14.4">
      <c r="A102" s="99"/>
      <c r="B102" s="99"/>
      <c r="C102" s="99"/>
    </row>
    <row r="103" spans="1:3" ht="14.4">
      <c r="A103" s="99"/>
      <c r="B103" s="99"/>
      <c r="C103" s="99"/>
    </row>
    <row r="104" spans="1:3" ht="14.4">
      <c r="A104" s="99"/>
      <c r="B104" s="99"/>
      <c r="C104" s="99"/>
    </row>
  </sheetData>
  <mergeCells count="69">
    <mergeCell ref="J13:K13"/>
    <mergeCell ref="A1:D1"/>
    <mergeCell ref="F4:G4"/>
    <mergeCell ref="H4:I4"/>
    <mergeCell ref="J4:K4"/>
    <mergeCell ref="F5:G5"/>
    <mergeCell ref="H5:I5"/>
    <mergeCell ref="J5:K5"/>
    <mergeCell ref="A6:C6"/>
    <mergeCell ref="A7:C11"/>
    <mergeCell ref="A13:C13"/>
    <mergeCell ref="F13:G13"/>
    <mergeCell ref="H13:I13"/>
    <mergeCell ref="J28:K28"/>
    <mergeCell ref="A29:C33"/>
    <mergeCell ref="A14:C18"/>
    <mergeCell ref="A20:C21"/>
    <mergeCell ref="D20:D21"/>
    <mergeCell ref="F20:G20"/>
    <mergeCell ref="H20:I20"/>
    <mergeCell ref="J20:K20"/>
    <mergeCell ref="A22:C26"/>
    <mergeCell ref="A28:C28"/>
    <mergeCell ref="F28:G28"/>
    <mergeCell ref="H28:I28"/>
    <mergeCell ref="A35:C36"/>
    <mergeCell ref="D35:D36"/>
    <mergeCell ref="F35:G35"/>
    <mergeCell ref="H35:I35"/>
    <mergeCell ref="J35:K35"/>
    <mergeCell ref="J58:K58"/>
    <mergeCell ref="A59:C63"/>
    <mergeCell ref="A43:C43"/>
    <mergeCell ref="F43:G43"/>
    <mergeCell ref="H43:I43"/>
    <mergeCell ref="J43:K43"/>
    <mergeCell ref="A44:C48"/>
    <mergeCell ref="A50:C51"/>
    <mergeCell ref="D50:D51"/>
    <mergeCell ref="F50:G50"/>
    <mergeCell ref="H50:I50"/>
    <mergeCell ref="J50:K50"/>
    <mergeCell ref="A37:C41"/>
    <mergeCell ref="H88:I88"/>
    <mergeCell ref="A67:C71"/>
    <mergeCell ref="A52:C56"/>
    <mergeCell ref="A58:C58"/>
    <mergeCell ref="F58:G58"/>
    <mergeCell ref="H58:I58"/>
    <mergeCell ref="A65:C66"/>
    <mergeCell ref="D65:D66"/>
    <mergeCell ref="F65:G65"/>
    <mergeCell ref="H65:I65"/>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s>
  <phoneticPr fontId="6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NEW PRICE QUOTE</vt:lpstr>
      <vt:lpstr>Projection</vt:lpstr>
      <vt:lpstr>IND Final 3-5-24</vt:lpstr>
      <vt:lpstr>PAK 02-27</vt:lpstr>
      <vt:lpstr>IND 02-29</vt:lpstr>
      <vt:lpstr>PAK 02-02</vt:lpstr>
      <vt:lpstr>PAK 04-24</vt:lpstr>
      <vt:lpstr>PAK 03-17</vt:lpstr>
      <vt:lpstr>IND 02-02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sarah.chen</dc:creator>
  <cp:keywords/>
  <dc:description/>
  <cp:lastModifiedBy>姜羽剑</cp:lastModifiedBy>
  <cp:revision/>
  <dcterms:created xsi:type="dcterms:W3CDTF">2010-04-15T22:36:54Z</dcterms:created>
  <dcterms:modified xsi:type="dcterms:W3CDTF">2024-12-27T06:47:35Z</dcterms:modified>
  <cp:category/>
  <cp:contentStatus/>
</cp:coreProperties>
</file>