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<sst xmlns="http://schemas.openxmlformats.org/spreadsheetml/2006/main" count="503" uniqueCount="503">
  <si>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</si>
  <si>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</si>
  <si>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</si>
  <si>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</si>
  <si>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</si>
  <si>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</si>
  <si>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</si>
  <si>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</si>
  <si>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</si>
  <si>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</si>
  <si>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</si>
  <si>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</si>
  <si>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</si>
  <si>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</si>
  <si>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</si>
  <si>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</si>
  <si>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</si>
  <si>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</si>
  <si>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</si>
  <si>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</si>
  <si>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</si>
  <si>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JCPENNEY01</t>
  </si>
  <si>
    <t>OLLIIX</t>
  </si>
  <si>
    <t>DLCROSCILL</t>
  </si>
  <si>
    <t>DESINC</t>
  </si>
  <si>
    <t>AAFESDS</t>
  </si>
  <si>
    <t>AMERSIGNDS</t>
  </si>
  <si>
    <t>ASHFURNDS</t>
  </si>
  <si>
    <t>BEALLSDS</t>
  </si>
  <si>
    <t>BIGLOTSDS</t>
  </si>
  <si>
    <t>BLK01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</si>
  <si>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</si>
  <si>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</si>
  <si>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</si>
  <si>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</si>
  <si>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</si>
  <si>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</si>
  <si>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</si>
  <si>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</si>
  <si>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</si>
  <si>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</si>
  <si>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</si>
  <si>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</si>
  <si>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</si>
  <si>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</si>
  <si>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</si>
  <si>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</si>
  <si>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</si>
  <si>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</si>
  <si>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</si>
  <si>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</si>
  <si>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</si>
  <si>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</si>
  <si>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</si>
  <si>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</si>
  <si>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</si>
  <si>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</si>
  <si>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</si>
  <si>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</si>
  <si>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</si>
  <si>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</si>
  <si>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</si>
  <si>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</si>
  <si>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</si>
  <si>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</si>
  <si>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</si>
  <si>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</si>
  <si>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</si>
  <si>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</si>
  <si>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</si>
  <si>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</si>
  <si>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</si>
  <si>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</si>
  <si>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</si>
  <si>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</si>
  <si>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</si>
  <si>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</si>
  <si>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</si>
  <si>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</si>
  <si>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</si>
  <si>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</si>
  <si>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</si>
  <si>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</si>
  <si>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</si>
  <si>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</si>
  <si>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</si>
  <si>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</si>
  <si>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</si>
  <si>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</si>
  <si>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</si>
  <si>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</si>
  <si>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</si>
  <si>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</si>
  <si>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</si>
  <si>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</si>
  <si>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</si>
  <si>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</si>
  <si>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</si>
  <si>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</si>
  <si>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</si>
  <si>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</si>
  <si>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</si>
  <si>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</si>
  <si>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</si>
  <si>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</si>
  <si>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</si>
  <si>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</si>
  <si>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</si>
  <si>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</si>
  <si>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</si>
  <si>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</si>
  <si>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</si>
  <si>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</si>
  <si>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</si>
  <si>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</si>
  <si>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</si>
  <si>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</si>
  <si>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</si>
  <si>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</si>
  <si>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</si>
  <si>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</si>
  <si>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</si>
  <si>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</si>
  <si>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</si>
  <si>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</si>
  <si>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</si>
  <si>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</si>
  <si>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</si>
  <si>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</si>
  <si>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</si>
  <si>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</si>
  <si>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</si>
  <si>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</si>
  <si>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</si>
  <si>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</si>
  <si>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</si>
  <si>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</si>
  <si>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</si>
  <si>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</si>
  <si>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</si>
  <si>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</si>
  <si>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</si>
  <si>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</si>
  <si>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</si>
  <si>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</si>
  <si>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</si>
  <si>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AMAZON,JCPENNEY01,KOHLDSN,OLLIIX,OVERSTOCK01</t>
  </si>
  <si>
    <t>Setup</t>
  </si>
  <si>
    <t>4/24/2024</t>
  </si>
  <si>
    <t>No</t>
  </si>
  <si>
    <t>4/7/2024</t>
  </si>
  <si>
    <t>4/23/2024</t>
  </si>
  <si>
    <t>3/30/2023</t>
  </si>
  <si>
    <t>4/6/2023</t>
  </si>
  <si>
    <t>8/31/2023</t>
  </si>
  <si>
    <t>9/12/2023</t>
  </si>
  <si>
    <t>8/2/2023</t>
  </si>
  <si>
    <t>5/3/2024</t>
  </si>
  <si>
    <t>6/15/2023</t>
  </si>
  <si>
    <t>7/10/2023</t>
  </si>
  <si>
    <t>10/26/2022</t>
  </si>
  <si>
    <t>11/26/2022</t>
  </si>
  <si>
    <t>11/7/2022</t>
  </si>
  <si>
    <t>4/10/2023</t>
  </si>
  <si>
    <t>3/28/2023</t>
  </si>
  <si>
    <t>Ready To Offer</t>
  </si>
  <si>
    <t>3/20/2023</t>
  </si>
  <si>
    <t>7/1/2024</t>
  </si>
  <si>
    <t>Discontinued</t>
  </si>
  <si>
    <t>6/1/2023</t>
  </si>
  <si>
    <t>CCL10-0014</t>
  </si>
  <si>
    <t>King</t>
  </si>
  <si>
    <t>AMAZON,CSNSTORES,DLCROSCILL,JCPENNEY01,KOHLDSN,MACY02,OLLIIX</t>
  </si>
  <si>
    <t>5/2/2024</t>
  </si>
  <si>
    <t>4/3/2023</t>
  </si>
  <si>
    <t>9/4/2023</t>
  </si>
  <si>
    <t>11/10/2023</t>
  </si>
  <si>
    <t>7/19/2023</t>
  </si>
  <si>
    <t>11/1/2022</t>
  </si>
  <si>
    <t>11/14/2022</t>
  </si>
  <si>
    <t>5/14/2023</t>
  </si>
  <si>
    <t>CCL10-0015</t>
  </si>
  <si>
    <t>Cal King</t>
  </si>
  <si>
    <t>AMAZON,CSNSTORES,KOHLDSN,OLLIIX,OVERSTOCK01</t>
  </si>
  <si>
    <t>4/26/2024</t>
  </si>
  <si>
    <t>7/18/2024</t>
  </si>
  <si>
    <t>5/6/2024</t>
  </si>
  <si>
    <t>4/12/2024</t>
  </si>
  <si>
    <t>4/3/2024</t>
  </si>
  <si>
    <t>5/8/2024</t>
  </si>
  <si>
    <t>4/25/2024</t>
  </si>
  <si>
    <t>11/17/2022</t>
  </si>
  <si>
    <t>11/25/2022</t>
  </si>
  <si>
    <t>4/27/2023</t>
  </si>
  <si>
    <t>11/13/2024</t>
  </si>
  <si>
    <t>Open</t>
  </si>
  <si>
    <t>CCL10-0010</t>
  </si>
  <si>
    <t>4 Piece Red Comforter Set</t>
  </si>
  <si>
    <t>Red</t>
  </si>
  <si>
    <t>10/21/2022</t>
  </si>
  <si>
    <t>AMAZON,AMAZONDS,JCPENNEY01,KOHLDSN</t>
  </si>
  <si>
    <t>4/18/2024</t>
  </si>
  <si>
    <t>5/15/2024</t>
  </si>
  <si>
    <t>4/19/2023</t>
  </si>
  <si>
    <t>5/7/2024</t>
  </si>
  <si>
    <t>6/29/2023</t>
  </si>
  <si>
    <t>12/1/2022</t>
  </si>
  <si>
    <t>11/21/2022</t>
  </si>
  <si>
    <t>5/9/2023</t>
  </si>
  <si>
    <t>5/30/2024</t>
  </si>
  <si>
    <t>CCL10-0011</t>
  </si>
  <si>
    <t>10/24/2022</t>
  </si>
  <si>
    <t>4/22/2024</t>
  </si>
  <si>
    <t>4/4/2023</t>
  </si>
  <si>
    <t>11/13/2023</t>
  </si>
  <si>
    <t>7/17/2023</t>
  </si>
  <si>
    <t>11/16/2022</t>
  </si>
  <si>
    <t>10/5/2023</t>
  </si>
  <si>
    <t>CCL10-0012</t>
  </si>
  <si>
    <t>AMAZONDS,KOHLDSN</t>
  </si>
  <si>
    <t>9/3/2024</t>
  </si>
  <si>
    <t>4/5/2023</t>
  </si>
  <si>
    <t>6/12/2024</t>
  </si>
  <si>
    <t>4/10/2024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</si>
  <si>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</si>
  <si>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</si>
  <si>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</si>
  <si>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</si>
  <si>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</si>
  <si>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</si>
  <si>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</si>
  <si>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</si>
  <si>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</si>
  <si>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</si>
  <si>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</si>
  <si>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</si>
  <si>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</si>
  <si>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</si>
  <si>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</si>
  <si>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</si>
  <si>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AMAZON,AMAZONDS,CSNSTORES,DESINC,OVERSTOCK01</t>
  </si>
  <si>
    <t>1/5/2024</t>
  </si>
  <si>
    <t>7/2/2024</t>
  </si>
  <si>
    <t>7/15/2024</t>
  </si>
  <si>
    <t>7/27/2023</t>
  </si>
  <si>
    <t>8/8/2023</t>
  </si>
  <si>
    <t>9/29/2023</t>
  </si>
  <si>
    <t>11/8/2023</t>
  </si>
  <si>
    <t>7/10/2024</t>
  </si>
  <si>
    <t>7/25/2023</t>
  </si>
  <si>
    <t>7/3/2024</t>
  </si>
  <si>
    <t>8/21/2023</t>
  </si>
  <si>
    <t>12/19/2023</t>
  </si>
  <si>
    <t>10/11/2023</t>
  </si>
  <si>
    <t>CCL10-0063</t>
  </si>
  <si>
    <t>AMAZON,AMAZONDS,CSNSTORES,KOHLDSN,OLLIIX,OVERSTOCK01</t>
  </si>
  <si>
    <t>9/7/2023</t>
  </si>
  <si>
    <t>7/22/2024</t>
  </si>
  <si>
    <t>8/4/2023</t>
  </si>
  <si>
    <t>8/23/2023</t>
  </si>
  <si>
    <t>10/9/2023</t>
  </si>
  <si>
    <t>9/5/2023</t>
  </si>
  <si>
    <t>CCL10-0064</t>
  </si>
  <si>
    <t>AMAZON,AMAZONDS,CSNSTORES,OVERSTOCK01</t>
  </si>
  <si>
    <t>10/17/2024</t>
  </si>
  <si>
    <t>8/7/2023</t>
  </si>
  <si>
    <t>8/5/2024</t>
  </si>
  <si>
    <t>8/27/2023</t>
  </si>
  <si>
    <t>10/26/2023</t>
  </si>
  <si>
    <t>2/23/2024</t>
  </si>
  <si>
    <t>CCL10-0001</t>
  </si>
  <si>
    <t>Burgundy</t>
  </si>
  <si>
    <t>AMAZON,JCPENNEY01,KOHLDSN</t>
  </si>
  <si>
    <t>8/16/2024</t>
  </si>
  <si>
    <t>6/6/2024</t>
  </si>
  <si>
    <t>8/13/2024</t>
  </si>
  <si>
    <t>4/17/2023</t>
  </si>
  <si>
    <t>9/6/2023</t>
  </si>
  <si>
    <t>11/21/2023</t>
  </si>
  <si>
    <t>8/28/2023</t>
  </si>
  <si>
    <t>11/11/2022</t>
  </si>
  <si>
    <t>11/30/2022</t>
  </si>
  <si>
    <t>6/12/2023</t>
  </si>
  <si>
    <t>CCL10-0002</t>
  </si>
  <si>
    <t>AMAZON,CSNSTORES,KOHLDSN,OVERSTOCK01</t>
  </si>
  <si>
    <t>7/26/2024</t>
  </si>
  <si>
    <t>6/21/2024</t>
  </si>
  <si>
    <t>11/9/2023</t>
  </si>
  <si>
    <t>8/11/2023</t>
  </si>
  <si>
    <t>11/6/2022</t>
  </si>
  <si>
    <t>CCL10-0003</t>
  </si>
  <si>
    <t>AMAZON,CSNSTORES,KOHLDSN</t>
  </si>
  <si>
    <t>7/5/2024</t>
  </si>
  <si>
    <t>6/24/2024</t>
  </si>
  <si>
    <t>7/31/2024</t>
  </si>
  <si>
    <t>6/23/2023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</si>
  <si>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</si>
  <si>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</si>
  <si>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</si>
  <si>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</si>
  <si>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</si>
  <si>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</si>
  <si>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</si>
  <si>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</si>
  <si>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CSNSTORES,OVERSTOCK01</t>
  </si>
  <si>
    <t>10/15/2023</t>
  </si>
  <si>
    <t>9/21/2023</t>
  </si>
  <si>
    <t>11/8/2022</t>
  </si>
  <si>
    <t>7/31/2023</t>
  </si>
  <si>
    <t>CCL10-0008</t>
  </si>
  <si>
    <t>CSNSTORES,DLCROSCILL,NRTPORT,OVERSTOCK01</t>
  </si>
  <si>
    <t>5/29/2024</t>
  </si>
  <si>
    <t>5/22/2023</t>
  </si>
  <si>
    <t>9/20/2023</t>
  </si>
  <si>
    <t>11/20/2023</t>
  </si>
  <si>
    <t>10/27/2022</t>
  </si>
  <si>
    <t>10/12/2023</t>
  </si>
  <si>
    <t>CCL10-0009</t>
  </si>
  <si>
    <t>7/12/2024</t>
  </si>
  <si>
    <t>10/21/2024</t>
  </si>
  <si>
    <t>4/7/2023</t>
  </si>
  <si>
    <t>9/3/2023</t>
  </si>
  <si>
    <t>11/15/2022</t>
  </si>
  <si>
    <t>CCL10-0004</t>
  </si>
  <si>
    <t>Valentina</t>
  </si>
  <si>
    <t>AMAZON,AMAZONDS,CSNSTORES,MACY02,OVERSTOCK01</t>
  </si>
  <si>
    <t>10/9/2024</t>
  </si>
  <si>
    <t>4/28/2023</t>
  </si>
  <si>
    <t>8/15/2023</t>
  </si>
  <si>
    <t>12/13/2022</t>
  </si>
  <si>
    <t>9/25/2024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</si>
  <si>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</si>
  <si>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</si>
  <si>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</si>
  <si>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</si>
  <si>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</si>
  <si>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</si>
  <si>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</si>
  <si>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</si>
  <si>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</si>
  <si>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MACY02,OVERSTOCK01</t>
  </si>
  <si>
    <t>12/13/2024</t>
  </si>
  <si>
    <t>5/1/2023</t>
  </si>
  <si>
    <t>8/1/2023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</si>
  <si>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</si>
  <si>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</si>
  <si>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</si>
  <si>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</si>
  <si>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</si>
  <si>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</si>
  <si>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</si>
  <si>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</si>
  <si>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</si>
  <si>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AMAZONDS,MACY02,OVERSTOCK01</t>
  </si>
  <si>
    <t>6/28/2024</t>
  </si>
  <si>
    <t>6/13/2024</t>
  </si>
  <si>
    <t>5/5/2023</t>
  </si>
  <si>
    <t>8/3/2023</t>
  </si>
  <si>
    <t>10/1/2023</t>
  </si>
  <si>
    <t>1/15/2024</t>
  </si>
  <si>
    <t>6/21/2023</t>
  </si>
  <si>
    <t>5/5/2024</t>
  </si>
  <si>
    <t>11/28/2022</t>
  </si>
  <si>
    <t>3/20/2024</t>
  </si>
  <si>
    <t>1/10/2023</t>
  </si>
  <si>
    <t>CCL30-0029</t>
  </si>
  <si>
    <t>AMAZON,CSNSTORES,MACY02</t>
  </si>
  <si>
    <t>8/28/2024</t>
  </si>
  <si>
    <t>5/29/2023</t>
  </si>
  <si>
    <t>11/24/2023</t>
  </si>
  <si>
    <t>CCL30-0026</t>
  </si>
  <si>
    <t>Silver</t>
  </si>
  <si>
    <t>12/18/2024</t>
  </si>
  <si>
    <t>8/29/2023</t>
  </si>
  <si>
    <t>10/31/2022</t>
  </si>
  <si>
    <t>12/12/2022</t>
  </si>
  <si>
    <t>10/8/2024</t>
  </si>
  <si>
    <t>CCL30-0061</t>
  </si>
  <si>
    <t>DLCROSCILL,OLLIIX</t>
  </si>
  <si>
    <t>9/19/2024</t>
  </si>
  <si>
    <t>11/25/2024</t>
  </si>
  <si>
    <t>6/13/2023</t>
  </si>
  <si>
    <t>11/27/2023</t>
  </si>
  <si>
    <t>2/27/2024</t>
  </si>
  <si>
    <t>1/24/2023</t>
  </si>
  <si>
    <t>CCL30-0028</t>
  </si>
  <si>
    <t>Donation</t>
  </si>
  <si>
    <t>8/7/2024</t>
  </si>
  <si>
    <t>5/12/2023</t>
  </si>
  <si>
    <t>11/22/2023</t>
  </si>
  <si>
    <t>CCL30-0038</t>
  </si>
  <si>
    <t>Winchester</t>
  </si>
  <si>
    <t>Square Decor Pillow</t>
  </si>
  <si>
    <t>20x20"</t>
  </si>
  <si>
    <t>Solid</t>
  </si>
  <si>
    <t>7/3/2023</t>
  </si>
  <si>
    <t>10/16/2023</t>
  </si>
  <si>
    <t>3/21/2023</t>
  </si>
  <si>
    <t>2/13/2023</t>
  </si>
  <si>
    <t>11/1/2023</t>
  </si>
  <si>
    <t>CCL30-0035</t>
  </si>
  <si>
    <t>DLCROSCILL,JCPENNEY01</t>
  </si>
  <si>
    <t>8/19/2024</t>
  </si>
  <si>
    <t>7/14/2023</t>
  </si>
  <si>
    <t>10/17/2023</t>
  </si>
  <si>
    <t>5/10/2024</t>
  </si>
  <si>
    <t>CCL30-0034</t>
  </si>
  <si>
    <t>DLCROSCILL,OLLIIX,OVERSTOCK01</t>
  </si>
  <si>
    <t>10/11/2024</t>
  </si>
  <si>
    <t>4/26/2023</t>
  </si>
  <si>
    <t>1/4/2024</t>
  </si>
  <si>
    <t>10/2/2023</t>
  </si>
  <si>
    <t>CCL30-0037</t>
  </si>
  <si>
    <t>7/23/2024</t>
  </si>
  <si>
    <t>6/19/2023</t>
  </si>
  <si>
    <t>8/9/2023</t>
  </si>
  <si>
    <t>CCL30-0036</t>
  </si>
  <si>
    <t>8/2/2024</t>
  </si>
  <si>
    <t>8/26/2024</t>
  </si>
  <si>
    <t>CCL30-0031</t>
  </si>
  <si>
    <t>Biron</t>
  </si>
  <si>
    <t>18x18"</t>
  </si>
  <si>
    <t>7/29/2024</t>
  </si>
  <si>
    <t>11/6/2023</t>
  </si>
  <si>
    <t>7/11/2023</t>
  </si>
  <si>
    <t>1/19/2023</t>
  </si>
  <si>
    <t>5/22/2024</t>
  </si>
  <si>
    <t>CCL30-0030</t>
  </si>
  <si>
    <t>AMAZON,DLCROSCILL,OVERSTOCK01</t>
  </si>
  <si>
    <t>11/14/2024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</si>
  <si>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</si>
  <si>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</si>
  <si>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</si>
  <si>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</si>
  <si>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</si>
  <si>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</si>
  <si>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</si>
  <si>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</si>
  <si>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</si>
  <si>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3/29/2024</t>
  </si>
  <si>
    <t>7/28/2023</t>
  </si>
  <si>
    <t>1/25/2023</t>
  </si>
  <si>
    <t>2/27/2023</t>
  </si>
  <si>
    <t>5/25/2023</t>
  </si>
  <si>
    <t>CCL13-0017</t>
  </si>
  <si>
    <t>DLCROSCILL,JCPENNEY01,OVERSTOCK01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</si>
  <si>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</si>
  <si>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</si>
  <si>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</si>
  <si>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</si>
  <si>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</si>
  <si>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</si>
  <si>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</si>
  <si>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</si>
  <si>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7/25/2024</t>
  </si>
  <si>
    <t>4/25/2023</t>
  </si>
  <si>
    <t>7/7/2023</t>
  </si>
  <si>
    <t>10/3/2023</t>
  </si>
  <si>
    <t>CCL13-0019</t>
  </si>
  <si>
    <t>1/8/2024</t>
  </si>
  <si>
    <t>5/16/2024</t>
  </si>
  <si>
    <t>11/26/2023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</si>
  <si>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</si>
  <si>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</si>
  <si>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</si>
  <si>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</si>
  <si>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</si>
  <si>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</si>
  <si>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</si>
  <si>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</si>
  <si>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</si>
  <si>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CCL11-0022</t>
  </si>
  <si>
    <t>AMAZONDS,DLCROSCILL</t>
  </si>
  <si>
    <t>5/30/2023</t>
  </si>
  <si>
    <t>11/28/2023</t>
  </si>
  <si>
    <t>CCL11-0025</t>
  </si>
  <si>
    <t>5/20/2024</t>
  </si>
  <si>
    <t>CCL11-0024</t>
  </si>
  <si>
    <t>10/4/2024</t>
  </si>
  <si>
    <t>5/15/2023</t>
  </si>
  <si>
    <t>12/12/2023</t>
  </si>
  <si>
    <t>CCL11-0020</t>
  </si>
  <si>
    <t>Montague</t>
  </si>
  <si>
    <t>CSNSTORES,OLLIIX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</si>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</sst>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122.57</v>
      </c>
      <c r="M6" s="3">
        <v>128.7</v>
      </c>
      <c r="N6" s="3">
        <v>299.99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144</v>
      </c>
      <c r="AA6" s="4">
        <f>=ROUNDDOWN(21.8181818181818,0)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10</v>
      </c>
      <c r="AQ6" s="8">
        <v>1921.62</v>
      </c>
      <c r="AR6" s="4"/>
      <c r="AS6" s="8"/>
      <c r="AT6" s="7"/>
      <c r="AU6" s="7"/>
      <c r="AV6" s="4">
        <v>28</v>
      </c>
      <c r="AW6" s="8">
        <v>5772.96</v>
      </c>
      <c r="AX6" s="4">
        <v>1</v>
      </c>
      <c r="AY6" s="8">
        <v>509.99</v>
      </c>
      <c r="AZ6" s="7">
        <v>27</v>
      </c>
      <c r="BA6" s="7">
        <v>10.3198</v>
      </c>
      <c r="BB6" s="7">
        <v>0.3329</v>
      </c>
      <c r="BC6" s="4">
        <v>42</v>
      </c>
      <c r="BD6" s="8">
        <v>8720.34</v>
      </c>
      <c r="BE6" s="4">
        <v>13</v>
      </c>
      <c r="BF6" s="8">
        <v>3285.34</v>
      </c>
      <c r="BG6" s="7">
        <v>2.2308</v>
      </c>
      <c r="BH6" s="7">
        <v>1.6543</v>
      </c>
      <c r="BI6" s="7">
        <v>0.662</v>
      </c>
      <c r="BJ6" s="4">
        <v>10</v>
      </c>
      <c r="BK6" s="8">
        <v>1921.62</v>
      </c>
      <c r="BL6" s="2" t="s">
        <v>146</v>
      </c>
      <c r="BM6" s="7">
        <v>1</v>
      </c>
      <c r="BN6" s="7">
        <v>1</v>
      </c>
      <c r="BO6" s="4">
        <v>4</v>
      </c>
      <c r="BP6" s="8">
        <v>783.04</v>
      </c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>
        <v>3</v>
      </c>
      <c r="CB6" s="8">
        <v>579.12</v>
      </c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/>
      <c r="CN6" s="8"/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>
        <v>1</v>
      </c>
      <c r="CZ6" s="8">
        <v>193.04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149</v>
      </c>
      <c r="DV6" s="2" t="s">
        <v>141</v>
      </c>
      <c r="DW6" s="4">
        <v>1</v>
      </c>
      <c r="DX6" s="8">
        <v>187.68</v>
      </c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149</v>
      </c>
      <c r="EH6" s="2" t="s">
        <v>141</v>
      </c>
      <c r="EI6" s="4">
        <v>1</v>
      </c>
      <c r="EJ6" s="8">
        <v>178.74</v>
      </c>
      <c r="EK6" s="4"/>
      <c r="EL6" s="8"/>
      <c r="EM6" s="7"/>
      <c r="EN6" s="7"/>
      <c r="EO6" s="2" t="s">
        <v>147</v>
      </c>
      <c r="EP6" s="2" t="s">
        <v>138</v>
      </c>
      <c r="EQ6" s="2" t="s">
        <v>160</v>
      </c>
      <c r="ER6" s="2" t="s">
        <v>161</v>
      </c>
      <c r="ES6" s="2" t="s">
        <v>149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160</v>
      </c>
      <c r="FD6" s="2" t="s">
        <v>162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147</v>
      </c>
      <c r="IH6" s="2" t="s">
        <v>138</v>
      </c>
      <c r="II6" s="2" t="s">
        <v>164</v>
      </c>
      <c r="IJ6" s="2" t="s">
        <v>141</v>
      </c>
      <c r="IK6" s="2" t="s">
        <v>149</v>
      </c>
      <c r="IL6" s="2" t="s">
        <v>141</v>
      </c>
      <c r="IM6" s="4"/>
      <c r="IN6" s="8"/>
      <c r="IO6" s="4"/>
      <c r="IP6" s="8"/>
      <c r="IQ6" s="7"/>
      <c r="IR6" s="7"/>
      <c r="IS6" s="2" t="s">
        <v>141</v>
      </c>
      <c r="IT6" s="2" t="s">
        <v>141</v>
      </c>
      <c r="IU6" s="2" t="s">
        <v>141</v>
      </c>
      <c r="IV6" s="2" t="s">
        <v>141</v>
      </c>
      <c r="IW6" s="2" t="s">
        <v>141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165</v>
      </c>
      <c r="KD6" s="2" t="s">
        <v>138</v>
      </c>
      <c r="KE6" s="2" t="s">
        <v>141</v>
      </c>
      <c r="KF6" s="2" t="s">
        <v>141</v>
      </c>
      <c r="KG6" s="2" t="s">
        <v>149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166</v>
      </c>
      <c r="KR6" s="2" t="s">
        <v>167</v>
      </c>
      <c r="KS6" s="2" t="s">
        <v>149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168</v>
      </c>
      <c r="MM6" s="2" t="s">
        <v>169</v>
      </c>
      <c r="MN6" s="2" t="s">
        <v>141</v>
      </c>
      <c r="MO6" s="2" t="s">
        <v>149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144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170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171</v>
      </c>
      <c r="K7" s="2" t="s">
        <v>137</v>
      </c>
      <c r="L7" s="3">
        <v>147.08</v>
      </c>
      <c r="M7" s="3">
        <v>154.43</v>
      </c>
      <c r="N7" s="3">
        <v>399.99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220</v>
      </c>
      <c r="AA7" s="4">
        <f>=ROUNDDOWN(31.4285714285714,0)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13</v>
      </c>
      <c r="AQ7" s="8">
        <v>2739.15</v>
      </c>
      <c r="AR7" s="4">
        <v>1</v>
      </c>
      <c r="AS7" s="8">
        <v>509.99</v>
      </c>
      <c r="AT7" s="7">
        <v>12</v>
      </c>
      <c r="AU7" s="7">
        <v>4.371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0.4745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13</v>
      </c>
      <c r="BK7" s="8">
        <v>2739.15</v>
      </c>
      <c r="BL7" s="2" t="s">
        <v>172</v>
      </c>
      <c r="BM7" s="7">
        <v>1</v>
      </c>
      <c r="BN7" s="7">
        <v>1</v>
      </c>
      <c r="BO7" s="4">
        <v>2</v>
      </c>
      <c r="BP7" s="8">
        <v>469.84</v>
      </c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173</v>
      </c>
      <c r="BY7" s="2" t="s">
        <v>149</v>
      </c>
      <c r="BZ7" s="2" t="s">
        <v>141</v>
      </c>
      <c r="CA7" s="4">
        <v>2</v>
      </c>
      <c r="CB7" s="8">
        <v>463.3</v>
      </c>
      <c r="CC7" s="4"/>
      <c r="CD7" s="8"/>
      <c r="CE7" s="7"/>
      <c r="CF7" s="7"/>
      <c r="CG7" s="2" t="s">
        <v>147</v>
      </c>
      <c r="CH7" s="2" t="s">
        <v>138</v>
      </c>
      <c r="CI7" s="2" t="s">
        <v>150</v>
      </c>
      <c r="CJ7" s="2" t="s">
        <v>157</v>
      </c>
      <c r="CK7" s="2" t="s">
        <v>149</v>
      </c>
      <c r="CL7" s="2" t="s">
        <v>141</v>
      </c>
      <c r="CM7" s="4">
        <v>5</v>
      </c>
      <c r="CN7" s="8">
        <v>857.95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174</v>
      </c>
      <c r="CW7" s="2" t="s">
        <v>149</v>
      </c>
      <c r="CX7" s="2" t="s">
        <v>141</v>
      </c>
      <c r="CY7" s="4"/>
      <c r="CZ7" s="8"/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175</v>
      </c>
      <c r="DI7" s="2" t="s">
        <v>149</v>
      </c>
      <c r="DJ7" s="2" t="s">
        <v>141</v>
      </c>
      <c r="DK7" s="4">
        <v>2</v>
      </c>
      <c r="DL7" s="8">
        <v>480.46</v>
      </c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176</v>
      </c>
      <c r="DU7" s="2" t="s">
        <v>149</v>
      </c>
      <c r="DV7" s="2" t="s">
        <v>141</v>
      </c>
      <c r="DW7" s="4">
        <v>1</v>
      </c>
      <c r="DX7" s="8">
        <v>225.22</v>
      </c>
      <c r="DY7" s="4"/>
      <c r="DZ7" s="8"/>
      <c r="EA7" s="7"/>
      <c r="EB7" s="7"/>
      <c r="EC7" s="2" t="s">
        <v>147</v>
      </c>
      <c r="ED7" s="2" t="s">
        <v>138</v>
      </c>
      <c r="EE7" s="2" t="s">
        <v>158</v>
      </c>
      <c r="EF7" s="2" t="s">
        <v>177</v>
      </c>
      <c r="EG7" s="2" t="s">
        <v>149</v>
      </c>
      <c r="EH7" s="2" t="s">
        <v>141</v>
      </c>
      <c r="EI7" s="4">
        <v>1</v>
      </c>
      <c r="EJ7" s="8">
        <v>242.38</v>
      </c>
      <c r="EK7" s="4"/>
      <c r="EL7" s="8"/>
      <c r="EM7" s="7"/>
      <c r="EN7" s="7"/>
      <c r="EO7" s="2" t="s">
        <v>147</v>
      </c>
      <c r="EP7" s="2" t="s">
        <v>138</v>
      </c>
      <c r="EQ7" s="2" t="s">
        <v>160</v>
      </c>
      <c r="ER7" s="2" t="s">
        <v>178</v>
      </c>
      <c r="ES7" s="2" t="s">
        <v>149</v>
      </c>
      <c r="ET7" s="2" t="s">
        <v>141</v>
      </c>
      <c r="EU7" s="4"/>
      <c r="EV7" s="8"/>
      <c r="EW7" s="4">
        <v>1</v>
      </c>
      <c r="EX7" s="8">
        <v>509.99</v>
      </c>
      <c r="EY7" s="7">
        <v>-1</v>
      </c>
      <c r="EZ7" s="7">
        <v>-1</v>
      </c>
      <c r="FA7" s="2" t="s">
        <v>147</v>
      </c>
      <c r="FB7" s="2" t="s">
        <v>138</v>
      </c>
      <c r="FC7" s="2" t="s">
        <v>160</v>
      </c>
      <c r="FD7" s="2" t="s">
        <v>179</v>
      </c>
      <c r="FE7" s="2" t="s">
        <v>149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141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147</v>
      </c>
      <c r="IH7" s="2" t="s">
        <v>138</v>
      </c>
      <c r="II7" s="2" t="s">
        <v>164</v>
      </c>
      <c r="IJ7" s="2" t="s">
        <v>180</v>
      </c>
      <c r="IK7" s="2" t="s">
        <v>149</v>
      </c>
      <c r="IL7" s="2" t="s">
        <v>141</v>
      </c>
      <c r="IM7" s="4"/>
      <c r="IN7" s="8"/>
      <c r="IO7" s="4"/>
      <c r="IP7" s="8"/>
      <c r="IQ7" s="7"/>
      <c r="IR7" s="7"/>
      <c r="IS7" s="2" t="s">
        <v>141</v>
      </c>
      <c r="IT7" s="2" t="s">
        <v>141</v>
      </c>
      <c r="IU7" s="2" t="s">
        <v>141</v>
      </c>
      <c r="IV7" s="2" t="s">
        <v>141</v>
      </c>
      <c r="IW7" s="2" t="s">
        <v>141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165</v>
      </c>
      <c r="KD7" s="2" t="s">
        <v>138</v>
      </c>
      <c r="KE7" s="2" t="s">
        <v>141</v>
      </c>
      <c r="KF7" s="2" t="s">
        <v>141</v>
      </c>
      <c r="KG7" s="2" t="s">
        <v>149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166</v>
      </c>
      <c r="KR7" s="2" t="s">
        <v>141</v>
      </c>
      <c r="KS7" s="2" t="s">
        <v>149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168</v>
      </c>
      <c r="MM7" s="2" t="s">
        <v>169</v>
      </c>
      <c r="MN7" s="2" t="s">
        <v>141</v>
      </c>
      <c r="MO7" s="2" t="s">
        <v>149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220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181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182</v>
      </c>
      <c r="K8" s="2" t="s">
        <v>137</v>
      </c>
      <c r="L8" s="3">
        <v>147.08</v>
      </c>
      <c r="M8" s="3">
        <v>154.43</v>
      </c>
      <c r="N8" s="3">
        <v>399.99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91</v>
      </c>
      <c r="AA8" s="4">
        <f>=ROUNDDOWN(29.3548387096774,0)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5</v>
      </c>
      <c r="AQ8" s="8">
        <v>1112.19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0.1927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5</v>
      </c>
      <c r="BK8" s="8">
        <v>1112.19</v>
      </c>
      <c r="BL8" s="2" t="s">
        <v>183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184</v>
      </c>
      <c r="BY8" s="2" t="s">
        <v>149</v>
      </c>
      <c r="BZ8" s="2" t="s">
        <v>141</v>
      </c>
      <c r="CA8" s="4">
        <v>1</v>
      </c>
      <c r="CB8" s="8">
        <v>231.65</v>
      </c>
      <c r="CC8" s="4"/>
      <c r="CD8" s="8"/>
      <c r="CE8" s="7"/>
      <c r="CF8" s="7"/>
      <c r="CG8" s="2" t="s">
        <v>147</v>
      </c>
      <c r="CH8" s="2" t="s">
        <v>138</v>
      </c>
      <c r="CI8" s="2" t="s">
        <v>150</v>
      </c>
      <c r="CJ8" s="2" t="s">
        <v>185</v>
      </c>
      <c r="CK8" s="2" t="s">
        <v>149</v>
      </c>
      <c r="CL8" s="2" t="s">
        <v>141</v>
      </c>
      <c r="CM8" s="4">
        <v>1</v>
      </c>
      <c r="CN8" s="8">
        <v>171.59</v>
      </c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186</v>
      </c>
      <c r="CW8" s="2" t="s">
        <v>149</v>
      </c>
      <c r="CX8" s="2" t="s">
        <v>141</v>
      </c>
      <c r="CY8" s="4">
        <v>1</v>
      </c>
      <c r="CZ8" s="8">
        <v>231.65</v>
      </c>
      <c r="DA8" s="4"/>
      <c r="DB8" s="8"/>
      <c r="DC8" s="7"/>
      <c r="DD8" s="7"/>
      <c r="DE8" s="2" t="s">
        <v>147</v>
      </c>
      <c r="DF8" s="2" t="s">
        <v>138</v>
      </c>
      <c r="DG8" s="2" t="s">
        <v>150</v>
      </c>
      <c r="DH8" s="2" t="s">
        <v>187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188</v>
      </c>
      <c r="DT8" s="2" t="s">
        <v>189</v>
      </c>
      <c r="DU8" s="2" t="s">
        <v>149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188</v>
      </c>
      <c r="EF8" s="2" t="s">
        <v>190</v>
      </c>
      <c r="EG8" s="2" t="s">
        <v>149</v>
      </c>
      <c r="EH8" s="2" t="s">
        <v>141</v>
      </c>
      <c r="EI8" s="4">
        <v>1</v>
      </c>
      <c r="EJ8" s="8">
        <v>242.38</v>
      </c>
      <c r="EK8" s="4"/>
      <c r="EL8" s="8"/>
      <c r="EM8" s="7"/>
      <c r="EN8" s="7"/>
      <c r="EO8" s="2" t="s">
        <v>147</v>
      </c>
      <c r="EP8" s="2" t="s">
        <v>138</v>
      </c>
      <c r="EQ8" s="2" t="s">
        <v>160</v>
      </c>
      <c r="ER8" s="2" t="s">
        <v>191</v>
      </c>
      <c r="ES8" s="2" t="s">
        <v>149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160</v>
      </c>
      <c r="FD8" s="2" t="s">
        <v>192</v>
      </c>
      <c r="FE8" s="2" t="s">
        <v>149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193</v>
      </c>
      <c r="FP8" s="2" t="s">
        <v>141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147</v>
      </c>
      <c r="IH8" s="2" t="s">
        <v>138</v>
      </c>
      <c r="II8" s="2" t="s">
        <v>164</v>
      </c>
      <c r="IJ8" s="2" t="s">
        <v>194</v>
      </c>
      <c r="IK8" s="2" t="s">
        <v>149</v>
      </c>
      <c r="IL8" s="2" t="s">
        <v>141</v>
      </c>
      <c r="IM8" s="4"/>
      <c r="IN8" s="8"/>
      <c r="IO8" s="4"/>
      <c r="IP8" s="8"/>
      <c r="IQ8" s="7"/>
      <c r="IR8" s="7"/>
      <c r="IS8" s="2" t="s">
        <v>141</v>
      </c>
      <c r="IT8" s="2" t="s">
        <v>141</v>
      </c>
      <c r="IU8" s="2" t="s">
        <v>141</v>
      </c>
      <c r="IV8" s="2" t="s">
        <v>141</v>
      </c>
      <c r="IW8" s="2" t="s">
        <v>141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165</v>
      </c>
      <c r="KD8" s="2" t="s">
        <v>138</v>
      </c>
      <c r="KE8" s="2" t="s">
        <v>141</v>
      </c>
      <c r="KF8" s="2" t="s">
        <v>141</v>
      </c>
      <c r="KG8" s="2" t="s">
        <v>149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166</v>
      </c>
      <c r="KR8" s="2" t="s">
        <v>141</v>
      </c>
      <c r="KS8" s="2" t="s">
        <v>149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195</v>
      </c>
      <c r="ML8" s="2" t="s">
        <v>168</v>
      </c>
      <c r="MM8" s="2" t="s">
        <v>141</v>
      </c>
      <c r="MN8" s="2" t="s">
        <v>141</v>
      </c>
      <c r="MO8" s="2" t="s">
        <v>149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91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196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197</v>
      </c>
      <c r="J9" s="2" t="s">
        <v>136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199</v>
      </c>
      <c r="Z9" s="4">
        <v>206</v>
      </c>
      <c r="AA9" s="4">
        <f>=ROUNDDOWN(34.3333333333333,0)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6</v>
      </c>
      <c r="AQ9" s="8">
        <v>1158.32</v>
      </c>
      <c r="AR9" s="4"/>
      <c r="AS9" s="8"/>
      <c r="AT9" s="7"/>
      <c r="AU9" s="7"/>
      <c r="AV9" s="4">
        <v>14</v>
      </c>
      <c r="AW9" s="8">
        <v>2947.38</v>
      </c>
      <c r="AX9" s="4">
        <v>12</v>
      </c>
      <c r="AY9" s="8">
        <v>2775.35</v>
      </c>
      <c r="AZ9" s="7">
        <v>0.1667</v>
      </c>
      <c r="BA9" s="7">
        <v>0.062</v>
      </c>
      <c r="BB9" s="7">
        <v>0.393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0.338</v>
      </c>
      <c r="BJ9" s="4">
        <v>6</v>
      </c>
      <c r="BK9" s="8">
        <v>1158.32</v>
      </c>
      <c r="BL9" s="2" t="s">
        <v>200</v>
      </c>
      <c r="BM9" s="7">
        <v>1</v>
      </c>
      <c r="BN9" s="7">
        <v>1</v>
      </c>
      <c r="BO9" s="4">
        <v>2</v>
      </c>
      <c r="BP9" s="8">
        <v>391.52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201</v>
      </c>
      <c r="BY9" s="2" t="s">
        <v>149</v>
      </c>
      <c r="BZ9" s="2" t="s">
        <v>141</v>
      </c>
      <c r="CA9" s="4">
        <v>3</v>
      </c>
      <c r="CB9" s="8">
        <v>579.12</v>
      </c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202</v>
      </c>
      <c r="CK9" s="2" t="s">
        <v>149</v>
      </c>
      <c r="CL9" s="2" t="s">
        <v>141</v>
      </c>
      <c r="CM9" s="4"/>
      <c r="CN9" s="8"/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203</v>
      </c>
      <c r="CW9" s="2" t="s">
        <v>149</v>
      </c>
      <c r="CX9" s="2" t="s">
        <v>141</v>
      </c>
      <c r="CY9" s="4"/>
      <c r="CZ9" s="8"/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175</v>
      </c>
      <c r="DI9" s="2" t="s">
        <v>149</v>
      </c>
      <c r="DJ9" s="2" t="s">
        <v>141</v>
      </c>
      <c r="DK9" s="4"/>
      <c r="DL9" s="8"/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204</v>
      </c>
      <c r="DU9" s="2" t="s">
        <v>149</v>
      </c>
      <c r="DV9" s="2" t="s">
        <v>141</v>
      </c>
      <c r="DW9" s="4">
        <v>1</v>
      </c>
      <c r="DX9" s="8">
        <v>187.68</v>
      </c>
      <c r="DY9" s="4"/>
      <c r="DZ9" s="8"/>
      <c r="EA9" s="7"/>
      <c r="EB9" s="7"/>
      <c r="EC9" s="2" t="s">
        <v>147</v>
      </c>
      <c r="ED9" s="2" t="s">
        <v>138</v>
      </c>
      <c r="EE9" s="2" t="s">
        <v>158</v>
      </c>
      <c r="EF9" s="2" t="s">
        <v>205</v>
      </c>
      <c r="EG9" s="2" t="s">
        <v>149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199</v>
      </c>
      <c r="ER9" s="2" t="s">
        <v>206</v>
      </c>
      <c r="ES9" s="2" t="s">
        <v>149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199</v>
      </c>
      <c r="FD9" s="2" t="s">
        <v>207</v>
      </c>
      <c r="FE9" s="2" t="s">
        <v>149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141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147</v>
      </c>
      <c r="IH9" s="2" t="s">
        <v>138</v>
      </c>
      <c r="II9" s="2" t="s">
        <v>164</v>
      </c>
      <c r="IJ9" s="2" t="s">
        <v>208</v>
      </c>
      <c r="IK9" s="2" t="s">
        <v>149</v>
      </c>
      <c r="IL9" s="2" t="s">
        <v>141</v>
      </c>
      <c r="IM9" s="4"/>
      <c r="IN9" s="8"/>
      <c r="IO9" s="4"/>
      <c r="IP9" s="8"/>
      <c r="IQ9" s="7"/>
      <c r="IR9" s="7"/>
      <c r="IS9" s="2" t="s">
        <v>141</v>
      </c>
      <c r="IT9" s="2" t="s">
        <v>141</v>
      </c>
      <c r="IU9" s="2" t="s">
        <v>141</v>
      </c>
      <c r="IV9" s="2" t="s">
        <v>141</v>
      </c>
      <c r="IW9" s="2" t="s">
        <v>141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165</v>
      </c>
      <c r="KD9" s="2" t="s">
        <v>138</v>
      </c>
      <c r="KE9" s="2" t="s">
        <v>141</v>
      </c>
      <c r="KF9" s="2" t="s">
        <v>141</v>
      </c>
      <c r="KG9" s="2" t="s">
        <v>149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166</v>
      </c>
      <c r="KR9" s="2" t="s">
        <v>209</v>
      </c>
      <c r="KS9" s="2" t="s">
        <v>149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168</v>
      </c>
      <c r="MM9" s="2" t="s">
        <v>169</v>
      </c>
      <c r="MN9" s="2" t="s">
        <v>141</v>
      </c>
      <c r="MO9" s="2" t="s">
        <v>149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78</v>
      </c>
      <c r="OZ9" s="4">
        <v>128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210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197</v>
      </c>
      <c r="J10" s="2" t="s">
        <v>171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211</v>
      </c>
      <c r="Z10" s="4">
        <v>164</v>
      </c>
      <c r="AA10" s="4">
        <f>=ROUNDDOWN(22.7777777777778,0)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6</v>
      </c>
      <c r="AQ10" s="8">
        <v>1322.49</v>
      </c>
      <c r="AR10" s="4">
        <v>12</v>
      </c>
      <c r="AS10" s="8">
        <v>2775.35</v>
      </c>
      <c r="AT10" s="7">
        <v>-0.5</v>
      </c>
      <c r="AU10" s="7">
        <v>-0.5235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0.4487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6</v>
      </c>
      <c r="BK10" s="8">
        <v>1322.49</v>
      </c>
      <c r="BL10" s="2" t="s">
        <v>183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173</v>
      </c>
      <c r="BY10" s="2" t="s">
        <v>149</v>
      </c>
      <c r="BZ10" s="2" t="s">
        <v>141</v>
      </c>
      <c r="CA10" s="4">
        <v>1</v>
      </c>
      <c r="CB10" s="8">
        <v>231.65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150</v>
      </c>
      <c r="CJ10" s="2" t="s">
        <v>212</v>
      </c>
      <c r="CK10" s="2" t="s">
        <v>149</v>
      </c>
      <c r="CL10" s="2" t="s">
        <v>141</v>
      </c>
      <c r="CM10" s="4">
        <v>2</v>
      </c>
      <c r="CN10" s="8">
        <v>386.08</v>
      </c>
      <c r="CO10" s="4"/>
      <c r="CP10" s="8"/>
      <c r="CQ10" s="7"/>
      <c r="CR10" s="7"/>
      <c r="CS10" s="2" t="s">
        <v>147</v>
      </c>
      <c r="CT10" s="2" t="s">
        <v>138</v>
      </c>
      <c r="CU10" s="2" t="s">
        <v>152</v>
      </c>
      <c r="CV10" s="2" t="s">
        <v>213</v>
      </c>
      <c r="CW10" s="2" t="s">
        <v>149</v>
      </c>
      <c r="CX10" s="2" t="s">
        <v>141</v>
      </c>
      <c r="CY10" s="4"/>
      <c r="CZ10" s="8"/>
      <c r="DA10" s="4">
        <v>11</v>
      </c>
      <c r="DB10" s="8">
        <v>2548.15</v>
      </c>
      <c r="DC10" s="7">
        <v>-1</v>
      </c>
      <c r="DD10" s="7">
        <v>-1</v>
      </c>
      <c r="DE10" s="2" t="s">
        <v>147</v>
      </c>
      <c r="DF10" s="2" t="s">
        <v>138</v>
      </c>
      <c r="DG10" s="2" t="s">
        <v>154</v>
      </c>
      <c r="DH10" s="2" t="s">
        <v>175</v>
      </c>
      <c r="DI10" s="2" t="s">
        <v>149</v>
      </c>
      <c r="DJ10" s="2" t="s">
        <v>141</v>
      </c>
      <c r="DK10" s="4"/>
      <c r="DL10" s="8"/>
      <c r="DM10" s="4"/>
      <c r="DN10" s="8"/>
      <c r="DO10" s="7"/>
      <c r="DP10" s="7"/>
      <c r="DQ10" s="2" t="s">
        <v>147</v>
      </c>
      <c r="DR10" s="2" t="s">
        <v>138</v>
      </c>
      <c r="DS10" s="2" t="s">
        <v>156</v>
      </c>
      <c r="DT10" s="2" t="s">
        <v>214</v>
      </c>
      <c r="DU10" s="2" t="s">
        <v>149</v>
      </c>
      <c r="DV10" s="2" t="s">
        <v>141</v>
      </c>
      <c r="DW10" s="4"/>
      <c r="DX10" s="8"/>
      <c r="DY10" s="4"/>
      <c r="DZ10" s="8"/>
      <c r="EA10" s="7"/>
      <c r="EB10" s="7"/>
      <c r="EC10" s="2" t="s">
        <v>147</v>
      </c>
      <c r="ED10" s="2" t="s">
        <v>138</v>
      </c>
      <c r="EE10" s="2" t="s">
        <v>158</v>
      </c>
      <c r="EF10" s="2" t="s">
        <v>215</v>
      </c>
      <c r="EG10" s="2" t="s">
        <v>149</v>
      </c>
      <c r="EH10" s="2" t="s">
        <v>141</v>
      </c>
      <c r="EI10" s="4"/>
      <c r="EJ10" s="8"/>
      <c r="EK10" s="4">
        <v>1</v>
      </c>
      <c r="EL10" s="8">
        <v>227.2</v>
      </c>
      <c r="EM10" s="7">
        <v>-1</v>
      </c>
      <c r="EN10" s="7">
        <v>-1</v>
      </c>
      <c r="EO10" s="2" t="s">
        <v>147</v>
      </c>
      <c r="EP10" s="2" t="s">
        <v>138</v>
      </c>
      <c r="EQ10" s="2" t="s">
        <v>211</v>
      </c>
      <c r="ER10" s="2" t="s">
        <v>160</v>
      </c>
      <c r="ES10" s="2" t="s">
        <v>149</v>
      </c>
      <c r="ET10" s="2" t="s">
        <v>141</v>
      </c>
      <c r="EU10" s="4"/>
      <c r="EV10" s="8"/>
      <c r="EW10" s="4"/>
      <c r="EX10" s="8"/>
      <c r="EY10" s="7"/>
      <c r="EZ10" s="7"/>
      <c r="FA10" s="2" t="s">
        <v>147</v>
      </c>
      <c r="FB10" s="2" t="s">
        <v>138</v>
      </c>
      <c r="FC10" s="2" t="s">
        <v>211</v>
      </c>
      <c r="FD10" s="2" t="s">
        <v>216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141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147</v>
      </c>
      <c r="IH10" s="2" t="s">
        <v>138</v>
      </c>
      <c r="II10" s="2" t="s">
        <v>164</v>
      </c>
      <c r="IJ10" s="2" t="s">
        <v>217</v>
      </c>
      <c r="IK10" s="2" t="s">
        <v>149</v>
      </c>
      <c r="IL10" s="2" t="s">
        <v>141</v>
      </c>
      <c r="IM10" s="4"/>
      <c r="IN10" s="8"/>
      <c r="IO10" s="4"/>
      <c r="IP10" s="8"/>
      <c r="IQ10" s="7"/>
      <c r="IR10" s="7"/>
      <c r="IS10" s="2" t="s">
        <v>141</v>
      </c>
      <c r="IT10" s="2" t="s">
        <v>141</v>
      </c>
      <c r="IU10" s="2" t="s">
        <v>141</v>
      </c>
      <c r="IV10" s="2" t="s">
        <v>141</v>
      </c>
      <c r="IW10" s="2" t="s">
        <v>141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165</v>
      </c>
      <c r="KD10" s="2" t="s">
        <v>138</v>
      </c>
      <c r="KE10" s="2" t="s">
        <v>141</v>
      </c>
      <c r="KF10" s="2" t="s">
        <v>141</v>
      </c>
      <c r="KG10" s="2" t="s">
        <v>149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166</v>
      </c>
      <c r="KR10" s="2" t="s">
        <v>141</v>
      </c>
      <c r="KS10" s="2" t="s">
        <v>149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168</v>
      </c>
      <c r="MM10" s="2" t="s">
        <v>169</v>
      </c>
      <c r="MN10" s="2" t="s">
        <v>141</v>
      </c>
      <c r="MO10" s="2" t="s">
        <v>149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56</v>
      </c>
      <c r="OZ10" s="4">
        <v>108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218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197</v>
      </c>
      <c r="J11" s="2" t="s">
        <v>182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211</v>
      </c>
      <c r="Z11" s="4">
        <v>105</v>
      </c>
      <c r="AA11" s="4">
        <f>=ROUNDDOWN(42,0)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2</v>
      </c>
      <c r="AQ11" s="8">
        <v>466.57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0.1583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2</v>
      </c>
      <c r="BK11" s="8">
        <v>466.57</v>
      </c>
      <c r="BL11" s="2" t="s">
        <v>219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190</v>
      </c>
      <c r="BY11" s="2" t="s">
        <v>149</v>
      </c>
      <c r="BZ11" s="2" t="s">
        <v>141</v>
      </c>
      <c r="CA11" s="4">
        <v>1</v>
      </c>
      <c r="CB11" s="8">
        <v>231.65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150</v>
      </c>
      <c r="CJ11" s="2" t="s">
        <v>220</v>
      </c>
      <c r="CK11" s="2" t="s">
        <v>149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221</v>
      </c>
      <c r="CW11" s="2" t="s">
        <v>149</v>
      </c>
      <c r="CX11" s="2" t="s">
        <v>141</v>
      </c>
      <c r="CY11" s="4"/>
      <c r="CZ11" s="8"/>
      <c r="DA11" s="4"/>
      <c r="DB11" s="8"/>
      <c r="DC11" s="7"/>
      <c r="DD11" s="7"/>
      <c r="DE11" s="2" t="s">
        <v>147</v>
      </c>
      <c r="DF11" s="2" t="s">
        <v>138</v>
      </c>
      <c r="DG11" s="2" t="s">
        <v>150</v>
      </c>
      <c r="DH11" s="2" t="s">
        <v>187</v>
      </c>
      <c r="DI11" s="2" t="s">
        <v>149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188</v>
      </c>
      <c r="DT11" s="2" t="s">
        <v>222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188</v>
      </c>
      <c r="EF11" s="2" t="s">
        <v>223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211</v>
      </c>
      <c r="ER11" s="2" t="s">
        <v>224</v>
      </c>
      <c r="ES11" s="2" t="s">
        <v>149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211</v>
      </c>
      <c r="FD11" s="2" t="s">
        <v>178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193</v>
      </c>
      <c r="FP11" s="2" t="s">
        <v>141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147</v>
      </c>
      <c r="IH11" s="2" t="s">
        <v>138</v>
      </c>
      <c r="II11" s="2" t="s">
        <v>164</v>
      </c>
      <c r="IJ11" s="2" t="s">
        <v>141</v>
      </c>
      <c r="IK11" s="2" t="s">
        <v>149</v>
      </c>
      <c r="IL11" s="2" t="s">
        <v>141</v>
      </c>
      <c r="IM11" s="4"/>
      <c r="IN11" s="8"/>
      <c r="IO11" s="4"/>
      <c r="IP11" s="8"/>
      <c r="IQ11" s="7"/>
      <c r="IR11" s="7"/>
      <c r="IS11" s="2" t="s">
        <v>141</v>
      </c>
      <c r="IT11" s="2" t="s">
        <v>141</v>
      </c>
      <c r="IU11" s="2" t="s">
        <v>141</v>
      </c>
      <c r="IV11" s="2" t="s">
        <v>141</v>
      </c>
      <c r="IW11" s="2" t="s">
        <v>141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165</v>
      </c>
      <c r="KD11" s="2" t="s">
        <v>138</v>
      </c>
      <c r="KE11" s="2" t="s">
        <v>141</v>
      </c>
      <c r="KF11" s="2" t="s">
        <v>141</v>
      </c>
      <c r="KG11" s="2" t="s">
        <v>149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166</v>
      </c>
      <c r="KR11" s="2" t="s">
        <v>141</v>
      </c>
      <c r="KS11" s="2" t="s">
        <v>149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195</v>
      </c>
      <c r="ML11" s="2" t="s">
        <v>168</v>
      </c>
      <c r="MM11" s="2" t="s">
        <v>141</v>
      </c>
      <c r="MN11" s="2" t="s">
        <v>141</v>
      </c>
      <c r="MO11" s="2" t="s">
        <v>149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48</v>
      </c>
      <c r="OZ11" s="4">
        <v>57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226</v>
      </c>
      <c r="J12" s="2" t="s">
        <v>136</v>
      </c>
      <c r="K12" s="2" t="s">
        <v>227</v>
      </c>
      <c r="L12" s="3">
        <v>122.57</v>
      </c>
      <c r="M12" s="3">
        <v>128.7</v>
      </c>
      <c r="N12" s="3">
        <v>299.99</v>
      </c>
      <c r="O12" s="2" t="s">
        <v>138</v>
      </c>
      <c r="P12" s="2" t="s">
        <v>228</v>
      </c>
      <c r="Q12" s="2" t="s">
        <v>140</v>
      </c>
      <c r="R12" s="2" t="s">
        <v>141</v>
      </c>
      <c r="S12" s="2" t="s">
        <v>141</v>
      </c>
      <c r="T12" s="2" t="s">
        <v>229</v>
      </c>
      <c r="U12" s="2" t="s">
        <v>142</v>
      </c>
      <c r="V12" s="2" t="s">
        <v>230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138</v>
      </c>
      <c r="BW12" s="2" t="s">
        <v>141</v>
      </c>
      <c r="BX12" s="2" t="s">
        <v>141</v>
      </c>
      <c r="BY12" s="2" t="s">
        <v>149</v>
      </c>
      <c r="BZ12" s="2" t="s">
        <v>141</v>
      </c>
      <c r="CA12" s="4"/>
      <c r="CB12" s="8"/>
      <c r="CC12" s="4"/>
      <c r="CD12" s="8"/>
      <c r="CE12" s="7"/>
      <c r="CF12" s="7"/>
      <c r="CG12" s="2" t="s">
        <v>195</v>
      </c>
      <c r="CH12" s="2" t="s">
        <v>138</v>
      </c>
      <c r="CI12" s="2" t="s">
        <v>141</v>
      </c>
      <c r="CJ12" s="2" t="s">
        <v>141</v>
      </c>
      <c r="CK12" s="2" t="s">
        <v>149</v>
      </c>
      <c r="CL12" s="2" t="s">
        <v>141</v>
      </c>
      <c r="CM12" s="4"/>
      <c r="CN12" s="8"/>
      <c r="CO12" s="4"/>
      <c r="CP12" s="8"/>
      <c r="CQ12" s="7"/>
      <c r="CR12" s="7"/>
      <c r="CS12" s="2" t="s">
        <v>195</v>
      </c>
      <c r="CT12" s="2" t="s">
        <v>138</v>
      </c>
      <c r="CU12" s="2" t="s">
        <v>141</v>
      </c>
      <c r="CV12" s="2" t="s">
        <v>141</v>
      </c>
      <c r="CW12" s="2" t="s">
        <v>149</v>
      </c>
      <c r="CX12" s="2" t="s">
        <v>141</v>
      </c>
      <c r="CY12" s="4"/>
      <c r="CZ12" s="8"/>
      <c r="DA12" s="4"/>
      <c r="DB12" s="8"/>
      <c r="DC12" s="7"/>
      <c r="DD12" s="7"/>
      <c r="DE12" s="2" t="s">
        <v>195</v>
      </c>
      <c r="DF12" s="2" t="s">
        <v>138</v>
      </c>
      <c r="DG12" s="2" t="s">
        <v>141</v>
      </c>
      <c r="DH12" s="2" t="s">
        <v>141</v>
      </c>
      <c r="DI12" s="2" t="s">
        <v>149</v>
      </c>
      <c r="DJ12" s="2" t="s">
        <v>141</v>
      </c>
      <c r="DK12" s="4"/>
      <c r="DL12" s="8"/>
      <c r="DM12" s="4"/>
      <c r="DN12" s="8"/>
      <c r="DO12" s="7"/>
      <c r="DP12" s="7"/>
      <c r="DQ12" s="2" t="s">
        <v>195</v>
      </c>
      <c r="DR12" s="2" t="s">
        <v>138</v>
      </c>
      <c r="DS12" s="2" t="s">
        <v>141</v>
      </c>
      <c r="DT12" s="2" t="s">
        <v>141</v>
      </c>
      <c r="DU12" s="2" t="s">
        <v>149</v>
      </c>
      <c r="DV12" s="2" t="s">
        <v>141</v>
      </c>
      <c r="DW12" s="4"/>
      <c r="DX12" s="8"/>
      <c r="DY12" s="4"/>
      <c r="DZ12" s="8"/>
      <c r="EA12" s="7"/>
      <c r="EB12" s="7"/>
      <c r="EC12" s="2" t="s">
        <v>195</v>
      </c>
      <c r="ED12" s="2" t="s">
        <v>138</v>
      </c>
      <c r="EE12" s="2" t="s">
        <v>141</v>
      </c>
      <c r="EF12" s="2" t="s">
        <v>141</v>
      </c>
      <c r="EG12" s="2" t="s">
        <v>149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141</v>
      </c>
      <c r="ER12" s="2" t="s">
        <v>141</v>
      </c>
      <c r="ES12" s="2" t="s">
        <v>149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141</v>
      </c>
      <c r="FD12" s="2" t="s">
        <v>141</v>
      </c>
      <c r="FE12" s="2" t="s">
        <v>149</v>
      </c>
      <c r="FF12" s="2" t="s">
        <v>141</v>
      </c>
      <c r="FG12" s="4"/>
      <c r="FH12" s="8"/>
      <c r="FI12" s="4"/>
      <c r="FJ12" s="8"/>
      <c r="FK12" s="7"/>
      <c r="FL12" s="7"/>
      <c r="FM12" s="2" t="s">
        <v>147</v>
      </c>
      <c r="FN12" s="2" t="s">
        <v>138</v>
      </c>
      <c r="FO12" s="2" t="s">
        <v>141</v>
      </c>
      <c r="FP12" s="2" t="s">
        <v>141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195</v>
      </c>
      <c r="FZ12" s="2" t="s">
        <v>138</v>
      </c>
      <c r="GA12" s="2" t="s">
        <v>141</v>
      </c>
      <c r="GB12" s="2" t="s">
        <v>141</v>
      </c>
      <c r="GC12" s="2" t="s">
        <v>149</v>
      </c>
      <c r="GD12" s="2" t="s">
        <v>141</v>
      </c>
      <c r="GE12" s="4"/>
      <c r="GF12" s="8"/>
      <c r="GG12" s="4"/>
      <c r="GH12" s="8"/>
      <c r="GI12" s="7"/>
      <c r="GJ12" s="7"/>
      <c r="GK12" s="2" t="s">
        <v>195</v>
      </c>
      <c r="GL12" s="2" t="s">
        <v>138</v>
      </c>
      <c r="GM12" s="2" t="s">
        <v>141</v>
      </c>
      <c r="GN12" s="2" t="s">
        <v>141</v>
      </c>
      <c r="GO12" s="2" t="s">
        <v>149</v>
      </c>
      <c r="GP12" s="2" t="s">
        <v>141</v>
      </c>
      <c r="GQ12" s="4"/>
      <c r="GR12" s="8"/>
      <c r="GS12" s="4"/>
      <c r="GT12" s="8"/>
      <c r="GU12" s="7"/>
      <c r="GV12" s="7"/>
      <c r="GW12" s="2" t="s">
        <v>195</v>
      </c>
      <c r="GX12" s="2" t="s">
        <v>138</v>
      </c>
      <c r="GY12" s="2" t="s">
        <v>141</v>
      </c>
      <c r="GZ12" s="2" t="s">
        <v>141</v>
      </c>
      <c r="HA12" s="2" t="s">
        <v>149</v>
      </c>
      <c r="HB12" s="2" t="s">
        <v>141</v>
      </c>
      <c r="HC12" s="4"/>
      <c r="HD12" s="8"/>
      <c r="HE12" s="4"/>
      <c r="HF12" s="8"/>
      <c r="HG12" s="7"/>
      <c r="HH12" s="7"/>
      <c r="HI12" s="2" t="s">
        <v>195</v>
      </c>
      <c r="HJ12" s="2" t="s">
        <v>138</v>
      </c>
      <c r="HK12" s="2" t="s">
        <v>141</v>
      </c>
      <c r="HL12" s="2" t="s">
        <v>141</v>
      </c>
      <c r="HM12" s="2" t="s">
        <v>149</v>
      </c>
      <c r="HN12" s="2" t="s">
        <v>141</v>
      </c>
      <c r="HO12" s="4"/>
      <c r="HP12" s="8"/>
      <c r="HQ12" s="4"/>
      <c r="HR12" s="8"/>
      <c r="HS12" s="7"/>
      <c r="HT12" s="7"/>
      <c r="HU12" s="2" t="s">
        <v>231</v>
      </c>
      <c r="HV12" s="2" t="s">
        <v>138</v>
      </c>
      <c r="HW12" s="2" t="s">
        <v>141</v>
      </c>
      <c r="HX12" s="2" t="s">
        <v>141</v>
      </c>
      <c r="HY12" s="2" t="s">
        <v>149</v>
      </c>
      <c r="HZ12" s="2" t="s">
        <v>141</v>
      </c>
      <c r="IA12" s="4"/>
      <c r="IB12" s="8"/>
      <c r="IC12" s="4"/>
      <c r="ID12" s="8"/>
      <c r="IE12" s="7"/>
      <c r="IF12" s="7"/>
      <c r="IG12" s="2" t="s">
        <v>195</v>
      </c>
      <c r="IH12" s="2" t="s">
        <v>138</v>
      </c>
      <c r="II12" s="2" t="s">
        <v>141</v>
      </c>
      <c r="IJ12" s="2" t="s">
        <v>141</v>
      </c>
      <c r="IK12" s="2" t="s">
        <v>149</v>
      </c>
      <c r="IL12" s="2" t="s">
        <v>141</v>
      </c>
      <c r="IM12" s="4"/>
      <c r="IN12" s="8"/>
      <c r="IO12" s="4"/>
      <c r="IP12" s="8"/>
      <c r="IQ12" s="7"/>
      <c r="IR12" s="7"/>
      <c r="IS12" s="2" t="s">
        <v>195</v>
      </c>
      <c r="IT12" s="2" t="s">
        <v>138</v>
      </c>
      <c r="IU12" s="2" t="s">
        <v>141</v>
      </c>
      <c r="IV12" s="2" t="s">
        <v>141</v>
      </c>
      <c r="IW12" s="2" t="s">
        <v>149</v>
      </c>
      <c r="IX12" s="2" t="s">
        <v>141</v>
      </c>
      <c r="IY12" s="4"/>
      <c r="IZ12" s="8"/>
      <c r="JA12" s="4"/>
      <c r="JB12" s="8"/>
      <c r="JC12" s="7"/>
      <c r="JD12" s="7"/>
      <c r="JE12" s="2" t="s">
        <v>195</v>
      </c>
      <c r="JF12" s="2" t="s">
        <v>138</v>
      </c>
      <c r="JG12" s="2" t="s">
        <v>141</v>
      </c>
      <c r="JH12" s="2" t="s">
        <v>141</v>
      </c>
      <c r="JI12" s="2" t="s">
        <v>149</v>
      </c>
      <c r="JJ12" s="2" t="s">
        <v>141</v>
      </c>
      <c r="JK12" s="4"/>
      <c r="JL12" s="8"/>
      <c r="JM12" s="4"/>
      <c r="JN12" s="8"/>
      <c r="JO12" s="7"/>
      <c r="JP12" s="7"/>
      <c r="JQ12" s="2" t="s">
        <v>195</v>
      </c>
      <c r="JR12" s="2" t="s">
        <v>138</v>
      </c>
      <c r="JS12" s="2" t="s">
        <v>141</v>
      </c>
      <c r="JT12" s="2" t="s">
        <v>141</v>
      </c>
      <c r="JU12" s="2" t="s">
        <v>149</v>
      </c>
      <c r="JV12" s="2" t="s">
        <v>141</v>
      </c>
      <c r="JW12" s="4"/>
      <c r="JX12" s="8"/>
      <c r="JY12" s="4"/>
      <c r="JZ12" s="8"/>
      <c r="KA12" s="7"/>
      <c r="KB12" s="7"/>
      <c r="KC12" s="2" t="s">
        <v>195</v>
      </c>
      <c r="KD12" s="2" t="s">
        <v>138</v>
      </c>
      <c r="KE12" s="2" t="s">
        <v>141</v>
      </c>
      <c r="KF12" s="2" t="s">
        <v>141</v>
      </c>
      <c r="KG12" s="2" t="s">
        <v>149</v>
      </c>
      <c r="KH12" s="2" t="s">
        <v>141</v>
      </c>
      <c r="KI12" s="4"/>
      <c r="KJ12" s="8"/>
      <c r="KK12" s="4"/>
      <c r="KL12" s="8"/>
      <c r="KM12" s="7"/>
      <c r="KN12" s="7"/>
      <c r="KO12" s="2" t="s">
        <v>195</v>
      </c>
      <c r="KP12" s="2" t="s">
        <v>138</v>
      </c>
      <c r="KQ12" s="2" t="s">
        <v>141</v>
      </c>
      <c r="KR12" s="2" t="s">
        <v>141</v>
      </c>
      <c r="KS12" s="2" t="s">
        <v>149</v>
      </c>
      <c r="KT12" s="2" t="s">
        <v>141</v>
      </c>
      <c r="KU12" s="4"/>
      <c r="KV12" s="8"/>
      <c r="KW12" s="4"/>
      <c r="KX12" s="8"/>
      <c r="KY12" s="7"/>
      <c r="KZ12" s="7"/>
      <c r="LA12" s="2" t="s">
        <v>195</v>
      </c>
      <c r="LB12" s="2" t="s">
        <v>138</v>
      </c>
      <c r="LC12" s="2" t="s">
        <v>141</v>
      </c>
      <c r="LD12" s="2" t="s">
        <v>141</v>
      </c>
      <c r="LE12" s="2" t="s">
        <v>149</v>
      </c>
      <c r="LF12" s="2" t="s">
        <v>141</v>
      </c>
      <c r="LG12" s="4"/>
      <c r="LH12" s="8"/>
      <c r="LI12" s="4"/>
      <c r="LJ12" s="8"/>
      <c r="LK12" s="7"/>
      <c r="LL12" s="7"/>
      <c r="LM12" s="2" t="s">
        <v>195</v>
      </c>
      <c r="LN12" s="2" t="s">
        <v>138</v>
      </c>
      <c r="LO12" s="2" t="s">
        <v>141</v>
      </c>
      <c r="LP12" s="2" t="s">
        <v>141</v>
      </c>
      <c r="LQ12" s="2" t="s">
        <v>149</v>
      </c>
      <c r="LR12" s="2" t="s">
        <v>141</v>
      </c>
      <c r="LS12" s="4"/>
      <c r="LT12" s="8"/>
      <c r="LU12" s="4"/>
      <c r="LV12" s="8"/>
      <c r="LW12" s="7"/>
      <c r="LX12" s="7"/>
      <c r="LY12" s="2" t="s">
        <v>195</v>
      </c>
      <c r="LZ12" s="2" t="s">
        <v>138</v>
      </c>
      <c r="MA12" s="2" t="s">
        <v>141</v>
      </c>
      <c r="MB12" s="2" t="s">
        <v>141</v>
      </c>
      <c r="MC12" s="2" t="s">
        <v>149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195</v>
      </c>
      <c r="MX12" s="2" t="s">
        <v>138</v>
      </c>
      <c r="MY12" s="2" t="s">
        <v>141</v>
      </c>
      <c r="MZ12" s="2" t="s">
        <v>141</v>
      </c>
      <c r="NA12" s="2" t="s">
        <v>149</v>
      </c>
      <c r="NB12" s="2" t="s">
        <v>141</v>
      </c>
      <c r="NC12" s="4"/>
      <c r="ND12" s="8"/>
      <c r="NE12" s="4"/>
      <c r="NF12" s="8"/>
      <c r="NG12" s="7"/>
      <c r="NH12" s="7"/>
      <c r="NI12" s="2" t="s">
        <v>195</v>
      </c>
      <c r="NJ12" s="2" t="s">
        <v>138</v>
      </c>
      <c r="NK12" s="2" t="s">
        <v>141</v>
      </c>
      <c r="NL12" s="2" t="s">
        <v>141</v>
      </c>
      <c r="NM12" s="2" t="s">
        <v>149</v>
      </c>
      <c r="NN12" s="2" t="s">
        <v>141</v>
      </c>
      <c r="NO12" s="4"/>
      <c r="NP12" s="8"/>
      <c r="NQ12" s="4"/>
      <c r="NR12" s="8"/>
      <c r="NS12" s="7"/>
      <c r="NT12" s="7"/>
      <c r="NU12" s="2" t="s">
        <v>195</v>
      </c>
      <c r="NV12" s="2" t="s">
        <v>138</v>
      </c>
      <c r="NW12" s="2" t="s">
        <v>141</v>
      </c>
      <c r="NX12" s="2" t="s">
        <v>141</v>
      </c>
      <c r="NY12" s="2" t="s">
        <v>149</v>
      </c>
      <c r="NZ12" s="2" t="s">
        <v>141</v>
      </c>
      <c r="OA12" s="4"/>
      <c r="OB12" s="8"/>
      <c r="OC12" s="4"/>
      <c r="OD12" s="8"/>
      <c r="OE12" s="7"/>
      <c r="OF12" s="7"/>
      <c r="OG12" s="2" t="s">
        <v>195</v>
      </c>
      <c r="OH12" s="2" t="s">
        <v>138</v>
      </c>
      <c r="OI12" s="2" t="s">
        <v>141</v>
      </c>
      <c r="OJ12" s="2" t="s">
        <v>141</v>
      </c>
      <c r="OK12" s="2" t="s">
        <v>149</v>
      </c>
      <c r="OL12" s="2" t="s">
        <v>141</v>
      </c>
      <c r="OM12" s="4"/>
      <c r="ON12" s="8"/>
      <c r="OO12" s="4"/>
      <c r="OP12" s="8"/>
      <c r="OQ12" s="7"/>
      <c r="OR12" s="7"/>
      <c r="OS12" s="2" t="s">
        <v>195</v>
      </c>
      <c r="OT12" s="2" t="s">
        <v>138</v>
      </c>
      <c r="OU12" s="2" t="s">
        <v>141</v>
      </c>
      <c r="OV12" s="2" t="s">
        <v>141</v>
      </c>
      <c r="OW12" s="2" t="s">
        <v>149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226</v>
      </c>
      <c r="J13" s="2" t="s">
        <v>171</v>
      </c>
      <c r="K13" s="2" t="s">
        <v>227</v>
      </c>
      <c r="L13" s="3">
        <v>147.08</v>
      </c>
      <c r="M13" s="3">
        <v>154.43</v>
      </c>
      <c r="N13" s="3">
        <v>399.99</v>
      </c>
      <c r="O13" s="2" t="s">
        <v>138</v>
      </c>
      <c r="P13" s="2" t="s">
        <v>228</v>
      </c>
      <c r="Q13" s="2" t="s">
        <v>140</v>
      </c>
      <c r="R13" s="2" t="s">
        <v>141</v>
      </c>
      <c r="S13" s="2" t="s">
        <v>141</v>
      </c>
      <c r="T13" s="2" t="s">
        <v>229</v>
      </c>
      <c r="U13" s="2" t="s">
        <v>142</v>
      </c>
      <c r="V13" s="2" t="s">
        <v>230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138</v>
      </c>
      <c r="BW13" s="2" t="s">
        <v>141</v>
      </c>
      <c r="BX13" s="2" t="s">
        <v>141</v>
      </c>
      <c r="BY13" s="2" t="s">
        <v>149</v>
      </c>
      <c r="BZ13" s="2" t="s">
        <v>141</v>
      </c>
      <c r="CA13" s="4"/>
      <c r="CB13" s="8"/>
      <c r="CC13" s="4"/>
      <c r="CD13" s="8"/>
      <c r="CE13" s="7"/>
      <c r="CF13" s="7"/>
      <c r="CG13" s="2" t="s">
        <v>195</v>
      </c>
      <c r="CH13" s="2" t="s">
        <v>138</v>
      </c>
      <c r="CI13" s="2" t="s">
        <v>141</v>
      </c>
      <c r="CJ13" s="2" t="s">
        <v>141</v>
      </c>
      <c r="CK13" s="2" t="s">
        <v>149</v>
      </c>
      <c r="CL13" s="2" t="s">
        <v>141</v>
      </c>
      <c r="CM13" s="4"/>
      <c r="CN13" s="8"/>
      <c r="CO13" s="4"/>
      <c r="CP13" s="8"/>
      <c r="CQ13" s="7"/>
      <c r="CR13" s="7"/>
      <c r="CS13" s="2" t="s">
        <v>195</v>
      </c>
      <c r="CT13" s="2" t="s">
        <v>138</v>
      </c>
      <c r="CU13" s="2" t="s">
        <v>141</v>
      </c>
      <c r="CV13" s="2" t="s">
        <v>141</v>
      </c>
      <c r="CW13" s="2" t="s">
        <v>149</v>
      </c>
      <c r="CX13" s="2" t="s">
        <v>141</v>
      </c>
      <c r="CY13" s="4"/>
      <c r="CZ13" s="8"/>
      <c r="DA13" s="4"/>
      <c r="DB13" s="8"/>
      <c r="DC13" s="7"/>
      <c r="DD13" s="7"/>
      <c r="DE13" s="2" t="s">
        <v>195</v>
      </c>
      <c r="DF13" s="2" t="s">
        <v>138</v>
      </c>
      <c r="DG13" s="2" t="s">
        <v>141</v>
      </c>
      <c r="DH13" s="2" t="s">
        <v>141</v>
      </c>
      <c r="DI13" s="2" t="s">
        <v>149</v>
      </c>
      <c r="DJ13" s="2" t="s">
        <v>141</v>
      </c>
      <c r="DK13" s="4"/>
      <c r="DL13" s="8"/>
      <c r="DM13" s="4"/>
      <c r="DN13" s="8"/>
      <c r="DO13" s="7"/>
      <c r="DP13" s="7"/>
      <c r="DQ13" s="2" t="s">
        <v>195</v>
      </c>
      <c r="DR13" s="2" t="s">
        <v>138</v>
      </c>
      <c r="DS13" s="2" t="s">
        <v>141</v>
      </c>
      <c r="DT13" s="2" t="s">
        <v>141</v>
      </c>
      <c r="DU13" s="2" t="s">
        <v>149</v>
      </c>
      <c r="DV13" s="2" t="s">
        <v>141</v>
      </c>
      <c r="DW13" s="4"/>
      <c r="DX13" s="8"/>
      <c r="DY13" s="4"/>
      <c r="DZ13" s="8"/>
      <c r="EA13" s="7"/>
      <c r="EB13" s="7"/>
      <c r="EC13" s="2" t="s">
        <v>195</v>
      </c>
      <c r="ED13" s="2" t="s">
        <v>138</v>
      </c>
      <c r="EE13" s="2" t="s">
        <v>141</v>
      </c>
      <c r="EF13" s="2" t="s">
        <v>141</v>
      </c>
      <c r="EG13" s="2" t="s">
        <v>149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141</v>
      </c>
      <c r="ER13" s="2" t="s">
        <v>141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141</v>
      </c>
      <c r="FD13" s="2" t="s">
        <v>141</v>
      </c>
      <c r="FE13" s="2" t="s">
        <v>149</v>
      </c>
      <c r="FF13" s="2" t="s">
        <v>141</v>
      </c>
      <c r="FG13" s="4"/>
      <c r="FH13" s="8"/>
      <c r="FI13" s="4"/>
      <c r="FJ13" s="8"/>
      <c r="FK13" s="7"/>
      <c r="FL13" s="7"/>
      <c r="FM13" s="2" t="s">
        <v>147</v>
      </c>
      <c r="FN13" s="2" t="s">
        <v>138</v>
      </c>
      <c r="FO13" s="2" t="s">
        <v>141</v>
      </c>
      <c r="FP13" s="2" t="s">
        <v>141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195</v>
      </c>
      <c r="FZ13" s="2" t="s">
        <v>138</v>
      </c>
      <c r="GA13" s="2" t="s">
        <v>141</v>
      </c>
      <c r="GB13" s="2" t="s">
        <v>141</v>
      </c>
      <c r="GC13" s="2" t="s">
        <v>149</v>
      </c>
      <c r="GD13" s="2" t="s">
        <v>141</v>
      </c>
      <c r="GE13" s="4"/>
      <c r="GF13" s="8"/>
      <c r="GG13" s="4"/>
      <c r="GH13" s="8"/>
      <c r="GI13" s="7"/>
      <c r="GJ13" s="7"/>
      <c r="GK13" s="2" t="s">
        <v>195</v>
      </c>
      <c r="GL13" s="2" t="s">
        <v>138</v>
      </c>
      <c r="GM13" s="2" t="s">
        <v>141</v>
      </c>
      <c r="GN13" s="2" t="s">
        <v>141</v>
      </c>
      <c r="GO13" s="2" t="s">
        <v>149</v>
      </c>
      <c r="GP13" s="2" t="s">
        <v>141</v>
      </c>
      <c r="GQ13" s="4"/>
      <c r="GR13" s="8"/>
      <c r="GS13" s="4"/>
      <c r="GT13" s="8"/>
      <c r="GU13" s="7"/>
      <c r="GV13" s="7"/>
      <c r="GW13" s="2" t="s">
        <v>195</v>
      </c>
      <c r="GX13" s="2" t="s">
        <v>138</v>
      </c>
      <c r="GY13" s="2" t="s">
        <v>141</v>
      </c>
      <c r="GZ13" s="2" t="s">
        <v>141</v>
      </c>
      <c r="HA13" s="2" t="s">
        <v>149</v>
      </c>
      <c r="HB13" s="2" t="s">
        <v>141</v>
      </c>
      <c r="HC13" s="4"/>
      <c r="HD13" s="8"/>
      <c r="HE13" s="4"/>
      <c r="HF13" s="8"/>
      <c r="HG13" s="7"/>
      <c r="HH13" s="7"/>
      <c r="HI13" s="2" t="s">
        <v>195</v>
      </c>
      <c r="HJ13" s="2" t="s">
        <v>138</v>
      </c>
      <c r="HK13" s="2" t="s">
        <v>141</v>
      </c>
      <c r="HL13" s="2" t="s">
        <v>141</v>
      </c>
      <c r="HM13" s="2" t="s">
        <v>149</v>
      </c>
      <c r="HN13" s="2" t="s">
        <v>141</v>
      </c>
      <c r="HO13" s="4"/>
      <c r="HP13" s="8"/>
      <c r="HQ13" s="4"/>
      <c r="HR13" s="8"/>
      <c r="HS13" s="7"/>
      <c r="HT13" s="7"/>
      <c r="HU13" s="2" t="s">
        <v>231</v>
      </c>
      <c r="HV13" s="2" t="s">
        <v>138</v>
      </c>
      <c r="HW13" s="2" t="s">
        <v>141</v>
      </c>
      <c r="HX13" s="2" t="s">
        <v>141</v>
      </c>
      <c r="HY13" s="2" t="s">
        <v>149</v>
      </c>
      <c r="HZ13" s="2" t="s">
        <v>141</v>
      </c>
      <c r="IA13" s="4"/>
      <c r="IB13" s="8"/>
      <c r="IC13" s="4"/>
      <c r="ID13" s="8"/>
      <c r="IE13" s="7"/>
      <c r="IF13" s="7"/>
      <c r="IG13" s="2" t="s">
        <v>195</v>
      </c>
      <c r="IH13" s="2" t="s">
        <v>138</v>
      </c>
      <c r="II13" s="2" t="s">
        <v>141</v>
      </c>
      <c r="IJ13" s="2" t="s">
        <v>141</v>
      </c>
      <c r="IK13" s="2" t="s">
        <v>149</v>
      </c>
      <c r="IL13" s="2" t="s">
        <v>141</v>
      </c>
      <c r="IM13" s="4"/>
      <c r="IN13" s="8"/>
      <c r="IO13" s="4"/>
      <c r="IP13" s="8"/>
      <c r="IQ13" s="7"/>
      <c r="IR13" s="7"/>
      <c r="IS13" s="2" t="s">
        <v>195</v>
      </c>
      <c r="IT13" s="2" t="s">
        <v>138</v>
      </c>
      <c r="IU13" s="2" t="s">
        <v>141</v>
      </c>
      <c r="IV13" s="2" t="s">
        <v>141</v>
      </c>
      <c r="IW13" s="2" t="s">
        <v>149</v>
      </c>
      <c r="IX13" s="2" t="s">
        <v>141</v>
      </c>
      <c r="IY13" s="4"/>
      <c r="IZ13" s="8"/>
      <c r="JA13" s="4"/>
      <c r="JB13" s="8"/>
      <c r="JC13" s="7"/>
      <c r="JD13" s="7"/>
      <c r="JE13" s="2" t="s">
        <v>195</v>
      </c>
      <c r="JF13" s="2" t="s">
        <v>138</v>
      </c>
      <c r="JG13" s="2" t="s">
        <v>141</v>
      </c>
      <c r="JH13" s="2" t="s">
        <v>141</v>
      </c>
      <c r="JI13" s="2" t="s">
        <v>149</v>
      </c>
      <c r="JJ13" s="2" t="s">
        <v>141</v>
      </c>
      <c r="JK13" s="4"/>
      <c r="JL13" s="8"/>
      <c r="JM13" s="4"/>
      <c r="JN13" s="8"/>
      <c r="JO13" s="7"/>
      <c r="JP13" s="7"/>
      <c r="JQ13" s="2" t="s">
        <v>195</v>
      </c>
      <c r="JR13" s="2" t="s">
        <v>138</v>
      </c>
      <c r="JS13" s="2" t="s">
        <v>141</v>
      </c>
      <c r="JT13" s="2" t="s">
        <v>141</v>
      </c>
      <c r="JU13" s="2" t="s">
        <v>149</v>
      </c>
      <c r="JV13" s="2" t="s">
        <v>141</v>
      </c>
      <c r="JW13" s="4"/>
      <c r="JX13" s="8"/>
      <c r="JY13" s="4"/>
      <c r="JZ13" s="8"/>
      <c r="KA13" s="7"/>
      <c r="KB13" s="7"/>
      <c r="KC13" s="2" t="s">
        <v>195</v>
      </c>
      <c r="KD13" s="2" t="s">
        <v>138</v>
      </c>
      <c r="KE13" s="2" t="s">
        <v>141</v>
      </c>
      <c r="KF13" s="2" t="s">
        <v>141</v>
      </c>
      <c r="KG13" s="2" t="s">
        <v>149</v>
      </c>
      <c r="KH13" s="2" t="s">
        <v>141</v>
      </c>
      <c r="KI13" s="4"/>
      <c r="KJ13" s="8"/>
      <c r="KK13" s="4"/>
      <c r="KL13" s="8"/>
      <c r="KM13" s="7"/>
      <c r="KN13" s="7"/>
      <c r="KO13" s="2" t="s">
        <v>195</v>
      </c>
      <c r="KP13" s="2" t="s">
        <v>138</v>
      </c>
      <c r="KQ13" s="2" t="s">
        <v>141</v>
      </c>
      <c r="KR13" s="2" t="s">
        <v>141</v>
      </c>
      <c r="KS13" s="2" t="s">
        <v>149</v>
      </c>
      <c r="KT13" s="2" t="s">
        <v>141</v>
      </c>
      <c r="KU13" s="4"/>
      <c r="KV13" s="8"/>
      <c r="KW13" s="4"/>
      <c r="KX13" s="8"/>
      <c r="KY13" s="7"/>
      <c r="KZ13" s="7"/>
      <c r="LA13" s="2" t="s">
        <v>195</v>
      </c>
      <c r="LB13" s="2" t="s">
        <v>138</v>
      </c>
      <c r="LC13" s="2" t="s">
        <v>141</v>
      </c>
      <c r="LD13" s="2" t="s">
        <v>141</v>
      </c>
      <c r="LE13" s="2" t="s">
        <v>149</v>
      </c>
      <c r="LF13" s="2" t="s">
        <v>141</v>
      </c>
      <c r="LG13" s="4"/>
      <c r="LH13" s="8"/>
      <c r="LI13" s="4"/>
      <c r="LJ13" s="8"/>
      <c r="LK13" s="7"/>
      <c r="LL13" s="7"/>
      <c r="LM13" s="2" t="s">
        <v>195</v>
      </c>
      <c r="LN13" s="2" t="s">
        <v>138</v>
      </c>
      <c r="LO13" s="2" t="s">
        <v>141</v>
      </c>
      <c r="LP13" s="2" t="s">
        <v>141</v>
      </c>
      <c r="LQ13" s="2" t="s">
        <v>149</v>
      </c>
      <c r="LR13" s="2" t="s">
        <v>141</v>
      </c>
      <c r="LS13" s="4"/>
      <c r="LT13" s="8"/>
      <c r="LU13" s="4"/>
      <c r="LV13" s="8"/>
      <c r="LW13" s="7"/>
      <c r="LX13" s="7"/>
      <c r="LY13" s="2" t="s">
        <v>195</v>
      </c>
      <c r="LZ13" s="2" t="s">
        <v>138</v>
      </c>
      <c r="MA13" s="2" t="s">
        <v>141</v>
      </c>
      <c r="MB13" s="2" t="s">
        <v>141</v>
      </c>
      <c r="MC13" s="2" t="s">
        <v>149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195</v>
      </c>
      <c r="MX13" s="2" t="s">
        <v>138</v>
      </c>
      <c r="MY13" s="2" t="s">
        <v>141</v>
      </c>
      <c r="MZ13" s="2" t="s">
        <v>141</v>
      </c>
      <c r="NA13" s="2" t="s">
        <v>149</v>
      </c>
      <c r="NB13" s="2" t="s">
        <v>141</v>
      </c>
      <c r="NC13" s="4"/>
      <c r="ND13" s="8"/>
      <c r="NE13" s="4"/>
      <c r="NF13" s="8"/>
      <c r="NG13" s="7"/>
      <c r="NH13" s="7"/>
      <c r="NI13" s="2" t="s">
        <v>195</v>
      </c>
      <c r="NJ13" s="2" t="s">
        <v>138</v>
      </c>
      <c r="NK13" s="2" t="s">
        <v>141</v>
      </c>
      <c r="NL13" s="2" t="s">
        <v>141</v>
      </c>
      <c r="NM13" s="2" t="s">
        <v>149</v>
      </c>
      <c r="NN13" s="2" t="s">
        <v>141</v>
      </c>
      <c r="NO13" s="4"/>
      <c r="NP13" s="8"/>
      <c r="NQ13" s="4"/>
      <c r="NR13" s="8"/>
      <c r="NS13" s="7"/>
      <c r="NT13" s="7"/>
      <c r="NU13" s="2" t="s">
        <v>195</v>
      </c>
      <c r="NV13" s="2" t="s">
        <v>138</v>
      </c>
      <c r="NW13" s="2" t="s">
        <v>141</v>
      </c>
      <c r="NX13" s="2" t="s">
        <v>141</v>
      </c>
      <c r="NY13" s="2" t="s">
        <v>149</v>
      </c>
      <c r="NZ13" s="2" t="s">
        <v>141</v>
      </c>
      <c r="OA13" s="4"/>
      <c r="OB13" s="8"/>
      <c r="OC13" s="4"/>
      <c r="OD13" s="8"/>
      <c r="OE13" s="7"/>
      <c r="OF13" s="7"/>
      <c r="OG13" s="2" t="s">
        <v>195</v>
      </c>
      <c r="OH13" s="2" t="s">
        <v>138</v>
      </c>
      <c r="OI13" s="2" t="s">
        <v>141</v>
      </c>
      <c r="OJ13" s="2" t="s">
        <v>141</v>
      </c>
      <c r="OK13" s="2" t="s">
        <v>149</v>
      </c>
      <c r="OL13" s="2" t="s">
        <v>141</v>
      </c>
      <c r="OM13" s="4"/>
      <c r="ON13" s="8"/>
      <c r="OO13" s="4"/>
      <c r="OP13" s="8"/>
      <c r="OQ13" s="7"/>
      <c r="OR13" s="7"/>
      <c r="OS13" s="2" t="s">
        <v>195</v>
      </c>
      <c r="OT13" s="2" t="s">
        <v>138</v>
      </c>
      <c r="OU13" s="2" t="s">
        <v>141</v>
      </c>
      <c r="OV13" s="2" t="s">
        <v>141</v>
      </c>
      <c r="OW13" s="2" t="s">
        <v>149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226</v>
      </c>
      <c r="J14" s="2" t="s">
        <v>182</v>
      </c>
      <c r="K14" s="2" t="s">
        <v>227</v>
      </c>
      <c r="L14" s="3">
        <v>147.08</v>
      </c>
      <c r="M14" s="3">
        <v>154.43</v>
      </c>
      <c r="N14" s="3">
        <v>399.99</v>
      </c>
      <c r="O14" s="2" t="s">
        <v>138</v>
      </c>
      <c r="P14" s="2" t="s">
        <v>228</v>
      </c>
      <c r="Q14" s="2" t="s">
        <v>140</v>
      </c>
      <c r="R14" s="2" t="s">
        <v>141</v>
      </c>
      <c r="S14" s="2" t="s">
        <v>141</v>
      </c>
      <c r="T14" s="2" t="s">
        <v>229</v>
      </c>
      <c r="U14" s="2" t="s">
        <v>142</v>
      </c>
      <c r="V14" s="2" t="s">
        <v>230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195</v>
      </c>
      <c r="BV14" s="2" t="s">
        <v>138</v>
      </c>
      <c r="BW14" s="2" t="s">
        <v>141</v>
      </c>
      <c r="BX14" s="2" t="s">
        <v>141</v>
      </c>
      <c r="BY14" s="2" t="s">
        <v>149</v>
      </c>
      <c r="BZ14" s="2" t="s">
        <v>141</v>
      </c>
      <c r="CA14" s="4"/>
      <c r="CB14" s="8"/>
      <c r="CC14" s="4"/>
      <c r="CD14" s="8"/>
      <c r="CE14" s="7"/>
      <c r="CF14" s="7"/>
      <c r="CG14" s="2" t="s">
        <v>195</v>
      </c>
      <c r="CH14" s="2" t="s">
        <v>138</v>
      </c>
      <c r="CI14" s="2" t="s">
        <v>141</v>
      </c>
      <c r="CJ14" s="2" t="s">
        <v>141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195</v>
      </c>
      <c r="CT14" s="2" t="s">
        <v>138</v>
      </c>
      <c r="CU14" s="2" t="s">
        <v>141</v>
      </c>
      <c r="CV14" s="2" t="s">
        <v>141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195</v>
      </c>
      <c r="DF14" s="2" t="s">
        <v>138</v>
      </c>
      <c r="DG14" s="2" t="s">
        <v>141</v>
      </c>
      <c r="DH14" s="2" t="s">
        <v>141</v>
      </c>
      <c r="DI14" s="2" t="s">
        <v>149</v>
      </c>
      <c r="DJ14" s="2" t="s">
        <v>141</v>
      </c>
      <c r="DK14" s="4"/>
      <c r="DL14" s="8"/>
      <c r="DM14" s="4"/>
      <c r="DN14" s="8"/>
      <c r="DO14" s="7"/>
      <c r="DP14" s="7"/>
      <c r="DQ14" s="2" t="s">
        <v>195</v>
      </c>
      <c r="DR14" s="2" t="s">
        <v>138</v>
      </c>
      <c r="DS14" s="2" t="s">
        <v>141</v>
      </c>
      <c r="DT14" s="2" t="s">
        <v>141</v>
      </c>
      <c r="DU14" s="2" t="s">
        <v>149</v>
      </c>
      <c r="DV14" s="2" t="s">
        <v>141</v>
      </c>
      <c r="DW14" s="4"/>
      <c r="DX14" s="8"/>
      <c r="DY14" s="4"/>
      <c r="DZ14" s="8"/>
      <c r="EA14" s="7"/>
      <c r="EB14" s="7"/>
      <c r="EC14" s="2" t="s">
        <v>195</v>
      </c>
      <c r="ED14" s="2" t="s">
        <v>138</v>
      </c>
      <c r="EE14" s="2" t="s">
        <v>141</v>
      </c>
      <c r="EF14" s="2" t="s">
        <v>141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141</v>
      </c>
      <c r="ER14" s="2" t="s">
        <v>141</v>
      </c>
      <c r="ES14" s="2" t="s">
        <v>149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141</v>
      </c>
      <c r="FD14" s="2" t="s">
        <v>141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141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195</v>
      </c>
      <c r="FZ14" s="2" t="s">
        <v>138</v>
      </c>
      <c r="GA14" s="2" t="s">
        <v>141</v>
      </c>
      <c r="GB14" s="2" t="s">
        <v>141</v>
      </c>
      <c r="GC14" s="2" t="s">
        <v>149</v>
      </c>
      <c r="GD14" s="2" t="s">
        <v>141</v>
      </c>
      <c r="GE14" s="4"/>
      <c r="GF14" s="8"/>
      <c r="GG14" s="4"/>
      <c r="GH14" s="8"/>
      <c r="GI14" s="7"/>
      <c r="GJ14" s="7"/>
      <c r="GK14" s="2" t="s">
        <v>195</v>
      </c>
      <c r="GL14" s="2" t="s">
        <v>138</v>
      </c>
      <c r="GM14" s="2" t="s">
        <v>141</v>
      </c>
      <c r="GN14" s="2" t="s">
        <v>141</v>
      </c>
      <c r="GO14" s="2" t="s">
        <v>149</v>
      </c>
      <c r="GP14" s="2" t="s">
        <v>141</v>
      </c>
      <c r="GQ14" s="4"/>
      <c r="GR14" s="8"/>
      <c r="GS14" s="4"/>
      <c r="GT14" s="8"/>
      <c r="GU14" s="7"/>
      <c r="GV14" s="7"/>
      <c r="GW14" s="2" t="s">
        <v>195</v>
      </c>
      <c r="GX14" s="2" t="s">
        <v>138</v>
      </c>
      <c r="GY14" s="2" t="s">
        <v>141</v>
      </c>
      <c r="GZ14" s="2" t="s">
        <v>141</v>
      </c>
      <c r="HA14" s="2" t="s">
        <v>149</v>
      </c>
      <c r="HB14" s="2" t="s">
        <v>141</v>
      </c>
      <c r="HC14" s="4"/>
      <c r="HD14" s="8"/>
      <c r="HE14" s="4"/>
      <c r="HF14" s="8"/>
      <c r="HG14" s="7"/>
      <c r="HH14" s="7"/>
      <c r="HI14" s="2" t="s">
        <v>195</v>
      </c>
      <c r="HJ14" s="2" t="s">
        <v>138</v>
      </c>
      <c r="HK14" s="2" t="s">
        <v>141</v>
      </c>
      <c r="HL14" s="2" t="s">
        <v>141</v>
      </c>
      <c r="HM14" s="2" t="s">
        <v>149</v>
      </c>
      <c r="HN14" s="2" t="s">
        <v>141</v>
      </c>
      <c r="HO14" s="4"/>
      <c r="HP14" s="8"/>
      <c r="HQ14" s="4"/>
      <c r="HR14" s="8"/>
      <c r="HS14" s="7"/>
      <c r="HT14" s="7"/>
      <c r="HU14" s="2" t="s">
        <v>231</v>
      </c>
      <c r="HV14" s="2" t="s">
        <v>138</v>
      </c>
      <c r="HW14" s="2" t="s">
        <v>141</v>
      </c>
      <c r="HX14" s="2" t="s">
        <v>141</v>
      </c>
      <c r="HY14" s="2" t="s">
        <v>149</v>
      </c>
      <c r="HZ14" s="2" t="s">
        <v>141</v>
      </c>
      <c r="IA14" s="4"/>
      <c r="IB14" s="8"/>
      <c r="IC14" s="4"/>
      <c r="ID14" s="8"/>
      <c r="IE14" s="7"/>
      <c r="IF14" s="7"/>
      <c r="IG14" s="2" t="s">
        <v>195</v>
      </c>
      <c r="IH14" s="2" t="s">
        <v>138</v>
      </c>
      <c r="II14" s="2" t="s">
        <v>141</v>
      </c>
      <c r="IJ14" s="2" t="s">
        <v>141</v>
      </c>
      <c r="IK14" s="2" t="s">
        <v>149</v>
      </c>
      <c r="IL14" s="2" t="s">
        <v>141</v>
      </c>
      <c r="IM14" s="4"/>
      <c r="IN14" s="8"/>
      <c r="IO14" s="4"/>
      <c r="IP14" s="8"/>
      <c r="IQ14" s="7"/>
      <c r="IR14" s="7"/>
      <c r="IS14" s="2" t="s">
        <v>195</v>
      </c>
      <c r="IT14" s="2" t="s">
        <v>138</v>
      </c>
      <c r="IU14" s="2" t="s">
        <v>141</v>
      </c>
      <c r="IV14" s="2" t="s">
        <v>141</v>
      </c>
      <c r="IW14" s="2" t="s">
        <v>149</v>
      </c>
      <c r="IX14" s="2" t="s">
        <v>141</v>
      </c>
      <c r="IY14" s="4"/>
      <c r="IZ14" s="8"/>
      <c r="JA14" s="4"/>
      <c r="JB14" s="8"/>
      <c r="JC14" s="7"/>
      <c r="JD14" s="7"/>
      <c r="JE14" s="2" t="s">
        <v>195</v>
      </c>
      <c r="JF14" s="2" t="s">
        <v>138</v>
      </c>
      <c r="JG14" s="2" t="s">
        <v>141</v>
      </c>
      <c r="JH14" s="2" t="s">
        <v>141</v>
      </c>
      <c r="JI14" s="2" t="s">
        <v>149</v>
      </c>
      <c r="JJ14" s="2" t="s">
        <v>141</v>
      </c>
      <c r="JK14" s="4"/>
      <c r="JL14" s="8"/>
      <c r="JM14" s="4"/>
      <c r="JN14" s="8"/>
      <c r="JO14" s="7"/>
      <c r="JP14" s="7"/>
      <c r="JQ14" s="2" t="s">
        <v>195</v>
      </c>
      <c r="JR14" s="2" t="s">
        <v>138</v>
      </c>
      <c r="JS14" s="2" t="s">
        <v>141</v>
      </c>
      <c r="JT14" s="2" t="s">
        <v>141</v>
      </c>
      <c r="JU14" s="2" t="s">
        <v>149</v>
      </c>
      <c r="JV14" s="2" t="s">
        <v>141</v>
      </c>
      <c r="JW14" s="4"/>
      <c r="JX14" s="8"/>
      <c r="JY14" s="4"/>
      <c r="JZ14" s="8"/>
      <c r="KA14" s="7"/>
      <c r="KB14" s="7"/>
      <c r="KC14" s="2" t="s">
        <v>195</v>
      </c>
      <c r="KD14" s="2" t="s">
        <v>138</v>
      </c>
      <c r="KE14" s="2" t="s">
        <v>141</v>
      </c>
      <c r="KF14" s="2" t="s">
        <v>141</v>
      </c>
      <c r="KG14" s="2" t="s">
        <v>149</v>
      </c>
      <c r="KH14" s="2" t="s">
        <v>141</v>
      </c>
      <c r="KI14" s="4"/>
      <c r="KJ14" s="8"/>
      <c r="KK14" s="4"/>
      <c r="KL14" s="8"/>
      <c r="KM14" s="7"/>
      <c r="KN14" s="7"/>
      <c r="KO14" s="2" t="s">
        <v>195</v>
      </c>
      <c r="KP14" s="2" t="s">
        <v>138</v>
      </c>
      <c r="KQ14" s="2" t="s">
        <v>141</v>
      </c>
      <c r="KR14" s="2" t="s">
        <v>141</v>
      </c>
      <c r="KS14" s="2" t="s">
        <v>149</v>
      </c>
      <c r="KT14" s="2" t="s">
        <v>141</v>
      </c>
      <c r="KU14" s="4"/>
      <c r="KV14" s="8"/>
      <c r="KW14" s="4"/>
      <c r="KX14" s="8"/>
      <c r="KY14" s="7"/>
      <c r="KZ14" s="7"/>
      <c r="LA14" s="2" t="s">
        <v>195</v>
      </c>
      <c r="LB14" s="2" t="s">
        <v>138</v>
      </c>
      <c r="LC14" s="2" t="s">
        <v>141</v>
      </c>
      <c r="LD14" s="2" t="s">
        <v>141</v>
      </c>
      <c r="LE14" s="2" t="s">
        <v>149</v>
      </c>
      <c r="LF14" s="2" t="s">
        <v>141</v>
      </c>
      <c r="LG14" s="4"/>
      <c r="LH14" s="8"/>
      <c r="LI14" s="4"/>
      <c r="LJ14" s="8"/>
      <c r="LK14" s="7"/>
      <c r="LL14" s="7"/>
      <c r="LM14" s="2" t="s">
        <v>195</v>
      </c>
      <c r="LN14" s="2" t="s">
        <v>138</v>
      </c>
      <c r="LO14" s="2" t="s">
        <v>141</v>
      </c>
      <c r="LP14" s="2" t="s">
        <v>141</v>
      </c>
      <c r="LQ14" s="2" t="s">
        <v>149</v>
      </c>
      <c r="LR14" s="2" t="s">
        <v>141</v>
      </c>
      <c r="LS14" s="4"/>
      <c r="LT14" s="8"/>
      <c r="LU14" s="4"/>
      <c r="LV14" s="8"/>
      <c r="LW14" s="7"/>
      <c r="LX14" s="7"/>
      <c r="LY14" s="2" t="s">
        <v>195</v>
      </c>
      <c r="LZ14" s="2" t="s">
        <v>138</v>
      </c>
      <c r="MA14" s="2" t="s">
        <v>141</v>
      </c>
      <c r="MB14" s="2" t="s">
        <v>141</v>
      </c>
      <c r="MC14" s="2" t="s">
        <v>149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195</v>
      </c>
      <c r="MX14" s="2" t="s">
        <v>138</v>
      </c>
      <c r="MY14" s="2" t="s">
        <v>141</v>
      </c>
      <c r="MZ14" s="2" t="s">
        <v>141</v>
      </c>
      <c r="NA14" s="2" t="s">
        <v>149</v>
      </c>
      <c r="NB14" s="2" t="s">
        <v>141</v>
      </c>
      <c r="NC14" s="4"/>
      <c r="ND14" s="8"/>
      <c r="NE14" s="4"/>
      <c r="NF14" s="8"/>
      <c r="NG14" s="7"/>
      <c r="NH14" s="7"/>
      <c r="NI14" s="2" t="s">
        <v>195</v>
      </c>
      <c r="NJ14" s="2" t="s">
        <v>138</v>
      </c>
      <c r="NK14" s="2" t="s">
        <v>141</v>
      </c>
      <c r="NL14" s="2" t="s">
        <v>141</v>
      </c>
      <c r="NM14" s="2" t="s">
        <v>149</v>
      </c>
      <c r="NN14" s="2" t="s">
        <v>141</v>
      </c>
      <c r="NO14" s="4"/>
      <c r="NP14" s="8"/>
      <c r="NQ14" s="4"/>
      <c r="NR14" s="8"/>
      <c r="NS14" s="7"/>
      <c r="NT14" s="7"/>
      <c r="NU14" s="2" t="s">
        <v>195</v>
      </c>
      <c r="NV14" s="2" t="s">
        <v>138</v>
      </c>
      <c r="NW14" s="2" t="s">
        <v>141</v>
      </c>
      <c r="NX14" s="2" t="s">
        <v>141</v>
      </c>
      <c r="NY14" s="2" t="s">
        <v>149</v>
      </c>
      <c r="NZ14" s="2" t="s">
        <v>141</v>
      </c>
      <c r="OA14" s="4"/>
      <c r="OB14" s="8"/>
      <c r="OC14" s="4"/>
      <c r="OD14" s="8"/>
      <c r="OE14" s="7"/>
      <c r="OF14" s="7"/>
      <c r="OG14" s="2" t="s">
        <v>195</v>
      </c>
      <c r="OH14" s="2" t="s">
        <v>138</v>
      </c>
      <c r="OI14" s="2" t="s">
        <v>141</v>
      </c>
      <c r="OJ14" s="2" t="s">
        <v>141</v>
      </c>
      <c r="OK14" s="2" t="s">
        <v>149</v>
      </c>
      <c r="OL14" s="2" t="s">
        <v>141</v>
      </c>
      <c r="OM14" s="4"/>
      <c r="ON14" s="8"/>
      <c r="OO14" s="4"/>
      <c r="OP14" s="8"/>
      <c r="OQ14" s="7"/>
      <c r="OR14" s="7"/>
      <c r="OS14" s="2" t="s">
        <v>195</v>
      </c>
      <c r="OT14" s="2" t="s">
        <v>138</v>
      </c>
      <c r="OU14" s="2" t="s">
        <v>141</v>
      </c>
      <c r="OV14" s="2" t="s">
        <v>141</v>
      </c>
      <c r="OW14" s="2" t="s">
        <v>149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136</v>
      </c>
      <c r="K15" s="2" t="s">
        <v>237</v>
      </c>
      <c r="L15" s="3">
        <v>122.57</v>
      </c>
      <c r="M15" s="3">
        <v>128.7</v>
      </c>
      <c r="N15" s="3">
        <v>299.99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238</v>
      </c>
      <c r="W15" s="2" t="s">
        <v>144</v>
      </c>
      <c r="X15" s="2" t="s">
        <v>141</v>
      </c>
      <c r="Y15" s="2" t="s">
        <v>239</v>
      </c>
      <c r="Z15" s="4">
        <v>213</v>
      </c>
      <c r="AA15" s="4">
        <f>=ROUNDDOWN(26.625,0)</f>
      </c>
      <c r="AB15" s="5">
        <v>8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7</v>
      </c>
      <c r="AQ15" s="8">
        <v>1209.29</v>
      </c>
      <c r="AR15" s="4">
        <v>10</v>
      </c>
      <c r="AS15" s="8">
        <v>1987.35</v>
      </c>
      <c r="AT15" s="7">
        <v>-0.3</v>
      </c>
      <c r="AU15" s="7">
        <v>-0.3915</v>
      </c>
      <c r="AV15" s="4">
        <v>17</v>
      </c>
      <c r="AW15" s="8">
        <v>3408.13</v>
      </c>
      <c r="AX15" s="4">
        <v>26</v>
      </c>
      <c r="AY15" s="8">
        <v>5722.67</v>
      </c>
      <c r="AZ15" s="7">
        <v>-0.3462</v>
      </c>
      <c r="BA15" s="7">
        <v>-0.4045</v>
      </c>
      <c r="BB15" s="7">
        <v>0.3548</v>
      </c>
      <c r="BC15" s="4">
        <v>33</v>
      </c>
      <c r="BD15" s="8">
        <v>6782.37</v>
      </c>
      <c r="BE15" s="4">
        <v>37</v>
      </c>
      <c r="BF15" s="8">
        <v>8270.82</v>
      </c>
      <c r="BG15" s="7">
        <v>-0.1081</v>
      </c>
      <c r="BH15" s="7">
        <v>-0.18</v>
      </c>
      <c r="BI15" s="7">
        <v>0.5025</v>
      </c>
      <c r="BJ15" s="4">
        <v>7</v>
      </c>
      <c r="BK15" s="8">
        <v>1209.29</v>
      </c>
      <c r="BL15" s="2" t="s">
        <v>240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241</v>
      </c>
      <c r="BY15" s="2" t="s">
        <v>149</v>
      </c>
      <c r="BZ15" s="2" t="s">
        <v>141</v>
      </c>
      <c r="CA15" s="4"/>
      <c r="CB15" s="8"/>
      <c r="CC15" s="4"/>
      <c r="CD15" s="8"/>
      <c r="CE15" s="7"/>
      <c r="CF15" s="7"/>
      <c r="CG15" s="2" t="s">
        <v>147</v>
      </c>
      <c r="CH15" s="2" t="s">
        <v>138</v>
      </c>
      <c r="CI15" s="2" t="s">
        <v>242</v>
      </c>
      <c r="CJ15" s="2" t="s">
        <v>243</v>
      </c>
      <c r="CK15" s="2" t="s">
        <v>149</v>
      </c>
      <c r="CL15" s="2" t="s">
        <v>141</v>
      </c>
      <c r="CM15" s="4">
        <v>3</v>
      </c>
      <c r="CN15" s="8">
        <v>428.97</v>
      </c>
      <c r="CO15" s="4"/>
      <c r="CP15" s="8"/>
      <c r="CQ15" s="7"/>
      <c r="CR15" s="7"/>
      <c r="CS15" s="2" t="s">
        <v>147</v>
      </c>
      <c r="CT15" s="2" t="s">
        <v>138</v>
      </c>
      <c r="CU15" s="2" t="s">
        <v>244</v>
      </c>
      <c r="CV15" s="2" t="s">
        <v>245</v>
      </c>
      <c r="CW15" s="2" t="s">
        <v>149</v>
      </c>
      <c r="CX15" s="2" t="s">
        <v>141</v>
      </c>
      <c r="CY15" s="4">
        <v>1</v>
      </c>
      <c r="CZ15" s="8">
        <v>193.04</v>
      </c>
      <c r="DA15" s="4">
        <v>9</v>
      </c>
      <c r="DB15" s="8">
        <v>1737.36</v>
      </c>
      <c r="DC15" s="7">
        <v>-0.8889</v>
      </c>
      <c r="DD15" s="7">
        <v>-0.8889</v>
      </c>
      <c r="DE15" s="2" t="s">
        <v>147</v>
      </c>
      <c r="DF15" s="2" t="s">
        <v>138</v>
      </c>
      <c r="DG15" s="2" t="s">
        <v>154</v>
      </c>
      <c r="DH15" s="2" t="s">
        <v>246</v>
      </c>
      <c r="DI15" s="2" t="s">
        <v>149</v>
      </c>
      <c r="DJ15" s="2" t="s">
        <v>141</v>
      </c>
      <c r="DK15" s="4"/>
      <c r="DL15" s="8"/>
      <c r="DM15" s="4"/>
      <c r="DN15" s="8"/>
      <c r="DO15" s="7"/>
      <c r="DP15" s="7"/>
      <c r="DQ15" s="2" t="s">
        <v>147</v>
      </c>
      <c r="DR15" s="2" t="s">
        <v>138</v>
      </c>
      <c r="DS15" s="2" t="s">
        <v>247</v>
      </c>
      <c r="DT15" s="2" t="s">
        <v>248</v>
      </c>
      <c r="DU15" s="2" t="s">
        <v>149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249</v>
      </c>
      <c r="EF15" s="2" t="s">
        <v>175</v>
      </c>
      <c r="EG15" s="2" t="s">
        <v>149</v>
      </c>
      <c r="EH15" s="2" t="s">
        <v>141</v>
      </c>
      <c r="EI15" s="4"/>
      <c r="EJ15" s="8"/>
      <c r="EK15" s="4"/>
      <c r="EL15" s="8"/>
      <c r="EM15" s="7"/>
      <c r="EN15" s="7"/>
      <c r="EO15" s="2" t="s">
        <v>147</v>
      </c>
      <c r="EP15" s="2" t="s">
        <v>138</v>
      </c>
      <c r="EQ15" s="2" t="s">
        <v>249</v>
      </c>
      <c r="ER15" s="2" t="s">
        <v>250</v>
      </c>
      <c r="ES15" s="2" t="s">
        <v>149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249</v>
      </c>
      <c r="FD15" s="2" t="s">
        <v>251</v>
      </c>
      <c r="FE15" s="2" t="s">
        <v>149</v>
      </c>
      <c r="FF15" s="2" t="s">
        <v>141</v>
      </c>
      <c r="FG15" s="4"/>
      <c r="FH15" s="8"/>
      <c r="FI15" s="4">
        <v>1</v>
      </c>
      <c r="FJ15" s="8">
        <v>249.99</v>
      </c>
      <c r="FK15" s="7">
        <v>-1</v>
      </c>
      <c r="FL15" s="7">
        <v>-1</v>
      </c>
      <c r="FM15" s="2" t="s">
        <v>147</v>
      </c>
      <c r="FN15" s="2" t="s">
        <v>138</v>
      </c>
      <c r="FO15" s="2" t="s">
        <v>249</v>
      </c>
      <c r="FP15" s="2" t="s">
        <v>252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147</v>
      </c>
      <c r="IH15" s="2" t="s">
        <v>138</v>
      </c>
      <c r="II15" s="2" t="s">
        <v>249</v>
      </c>
      <c r="IJ15" s="2" t="s">
        <v>253</v>
      </c>
      <c r="IK15" s="2" t="s">
        <v>149</v>
      </c>
      <c r="IL15" s="2" t="s">
        <v>141</v>
      </c>
      <c r="IM15" s="4"/>
      <c r="IN15" s="8"/>
      <c r="IO15" s="4"/>
      <c r="IP15" s="8"/>
      <c r="IQ15" s="7"/>
      <c r="IR15" s="7"/>
      <c r="IS15" s="2" t="s">
        <v>141</v>
      </c>
      <c r="IT15" s="2" t="s">
        <v>141</v>
      </c>
      <c r="IU15" s="2" t="s">
        <v>141</v>
      </c>
      <c r="IV15" s="2" t="s">
        <v>141</v>
      </c>
      <c r="IW15" s="2" t="s">
        <v>141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165</v>
      </c>
      <c r="KD15" s="2" t="s">
        <v>138</v>
      </c>
      <c r="KE15" s="2" t="s">
        <v>141</v>
      </c>
      <c r="KF15" s="2" t="s">
        <v>141</v>
      </c>
      <c r="KG15" s="2" t="s">
        <v>149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4</v>
      </c>
      <c r="OZ15" s="4">
        <v>2</v>
      </c>
      <c r="PA15" s="4"/>
      <c r="PB15" s="4">
        <v>207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171</v>
      </c>
      <c r="K16" s="2" t="s">
        <v>237</v>
      </c>
      <c r="L16" s="3">
        <v>147.08</v>
      </c>
      <c r="M16" s="3">
        <v>154.43</v>
      </c>
      <c r="N16" s="3">
        <v>399.99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238</v>
      </c>
      <c r="W16" s="2" t="s">
        <v>144</v>
      </c>
      <c r="X16" s="2" t="s">
        <v>141</v>
      </c>
      <c r="Y16" s="2" t="s">
        <v>239</v>
      </c>
      <c r="Z16" s="4">
        <v>231</v>
      </c>
      <c r="AA16" s="4">
        <f>=ROUNDDOWN(31.6438356164384,0)</f>
      </c>
      <c r="AB16" s="5">
        <v>7.3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7</v>
      </c>
      <c r="AQ16" s="8">
        <v>1577.84</v>
      </c>
      <c r="AR16" s="4">
        <v>14</v>
      </c>
      <c r="AS16" s="8">
        <v>3268.75</v>
      </c>
      <c r="AT16" s="7">
        <v>-0.5</v>
      </c>
      <c r="AU16" s="7">
        <v>-0.5173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0.463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7</v>
      </c>
      <c r="BK16" s="8">
        <v>1577.84</v>
      </c>
      <c r="BL16" s="2" t="s">
        <v>255</v>
      </c>
      <c r="BM16" s="7">
        <v>1</v>
      </c>
      <c r="BN16" s="7">
        <v>1</v>
      </c>
      <c r="BO16" s="4">
        <v>5</v>
      </c>
      <c r="BP16" s="8">
        <v>1174.6</v>
      </c>
      <c r="BQ16" s="4">
        <v>3</v>
      </c>
      <c r="BR16" s="8">
        <v>704.76</v>
      </c>
      <c r="BS16" s="7">
        <v>0.6667</v>
      </c>
      <c r="BT16" s="7">
        <v>0.6667</v>
      </c>
      <c r="BU16" s="2" t="s">
        <v>147</v>
      </c>
      <c r="BV16" s="2" t="s">
        <v>138</v>
      </c>
      <c r="BW16" s="2" t="s">
        <v>141</v>
      </c>
      <c r="BX16" s="2" t="s">
        <v>241</v>
      </c>
      <c r="BY16" s="2" t="s">
        <v>149</v>
      </c>
      <c r="BZ16" s="2" t="s">
        <v>141</v>
      </c>
      <c r="CA16" s="4">
        <v>1</v>
      </c>
      <c r="CB16" s="8">
        <v>231.65</v>
      </c>
      <c r="CC16" s="4"/>
      <c r="CD16" s="8"/>
      <c r="CE16" s="7"/>
      <c r="CF16" s="7"/>
      <c r="CG16" s="2" t="s">
        <v>147</v>
      </c>
      <c r="CH16" s="2" t="s">
        <v>138</v>
      </c>
      <c r="CI16" s="2" t="s">
        <v>150</v>
      </c>
      <c r="CJ16" s="2" t="s">
        <v>173</v>
      </c>
      <c r="CK16" s="2" t="s">
        <v>149</v>
      </c>
      <c r="CL16" s="2" t="s">
        <v>141</v>
      </c>
      <c r="CM16" s="4">
        <v>1</v>
      </c>
      <c r="CN16" s="8">
        <v>171.59</v>
      </c>
      <c r="CO16" s="4"/>
      <c r="CP16" s="8"/>
      <c r="CQ16" s="7"/>
      <c r="CR16" s="7"/>
      <c r="CS16" s="2" t="s">
        <v>147</v>
      </c>
      <c r="CT16" s="2" t="s">
        <v>138</v>
      </c>
      <c r="CU16" s="2" t="s">
        <v>244</v>
      </c>
      <c r="CV16" s="2" t="s">
        <v>175</v>
      </c>
      <c r="CW16" s="2" t="s">
        <v>149</v>
      </c>
      <c r="CX16" s="2" t="s">
        <v>141</v>
      </c>
      <c r="CY16" s="4"/>
      <c r="CZ16" s="8"/>
      <c r="DA16" s="4">
        <v>10</v>
      </c>
      <c r="DB16" s="8">
        <v>2316.5</v>
      </c>
      <c r="DC16" s="7">
        <v>-1</v>
      </c>
      <c r="DD16" s="7">
        <v>-1</v>
      </c>
      <c r="DE16" s="2" t="s">
        <v>147</v>
      </c>
      <c r="DF16" s="2" t="s">
        <v>138</v>
      </c>
      <c r="DG16" s="2" t="s">
        <v>154</v>
      </c>
      <c r="DH16" s="2" t="s">
        <v>256</v>
      </c>
      <c r="DI16" s="2" t="s">
        <v>149</v>
      </c>
      <c r="DJ16" s="2" t="s">
        <v>141</v>
      </c>
      <c r="DK16" s="4"/>
      <c r="DL16" s="8"/>
      <c r="DM16" s="4"/>
      <c r="DN16" s="8"/>
      <c r="DO16" s="7"/>
      <c r="DP16" s="7"/>
      <c r="DQ16" s="2" t="s">
        <v>147</v>
      </c>
      <c r="DR16" s="2" t="s">
        <v>138</v>
      </c>
      <c r="DS16" s="2" t="s">
        <v>247</v>
      </c>
      <c r="DT16" s="2" t="s">
        <v>257</v>
      </c>
      <c r="DU16" s="2" t="s">
        <v>149</v>
      </c>
      <c r="DV16" s="2" t="s">
        <v>141</v>
      </c>
      <c r="DW16" s="4"/>
      <c r="DX16" s="8"/>
      <c r="DY16" s="4"/>
      <c r="DZ16" s="8"/>
      <c r="EA16" s="7"/>
      <c r="EB16" s="7"/>
      <c r="EC16" s="2" t="s">
        <v>147</v>
      </c>
      <c r="ED16" s="2" t="s">
        <v>138</v>
      </c>
      <c r="EE16" s="2" t="s">
        <v>249</v>
      </c>
      <c r="EF16" s="2" t="s">
        <v>258</v>
      </c>
      <c r="EG16" s="2" t="s">
        <v>149</v>
      </c>
      <c r="EH16" s="2" t="s">
        <v>141</v>
      </c>
      <c r="EI16" s="4"/>
      <c r="EJ16" s="8"/>
      <c r="EK16" s="4">
        <v>1</v>
      </c>
      <c r="EL16" s="8">
        <v>247.49</v>
      </c>
      <c r="EM16" s="7">
        <v>-1</v>
      </c>
      <c r="EN16" s="7">
        <v>-1</v>
      </c>
      <c r="EO16" s="2" t="s">
        <v>147</v>
      </c>
      <c r="EP16" s="2" t="s">
        <v>138</v>
      </c>
      <c r="EQ16" s="2" t="s">
        <v>249</v>
      </c>
      <c r="ER16" s="2" t="s">
        <v>259</v>
      </c>
      <c r="ES16" s="2" t="s">
        <v>149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249</v>
      </c>
      <c r="FD16" s="2" t="s">
        <v>260</v>
      </c>
      <c r="FE16" s="2" t="s">
        <v>149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249</v>
      </c>
      <c r="FP16" s="2" t="s">
        <v>141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147</v>
      </c>
      <c r="IH16" s="2" t="s">
        <v>138</v>
      </c>
      <c r="II16" s="2" t="s">
        <v>249</v>
      </c>
      <c r="IJ16" s="2" t="s">
        <v>261</v>
      </c>
      <c r="IK16" s="2" t="s">
        <v>149</v>
      </c>
      <c r="IL16" s="2" t="s">
        <v>141</v>
      </c>
      <c r="IM16" s="4"/>
      <c r="IN16" s="8"/>
      <c r="IO16" s="4"/>
      <c r="IP16" s="8"/>
      <c r="IQ16" s="7"/>
      <c r="IR16" s="7"/>
      <c r="IS16" s="2" t="s">
        <v>141</v>
      </c>
      <c r="IT16" s="2" t="s">
        <v>141</v>
      </c>
      <c r="IU16" s="2" t="s">
        <v>141</v>
      </c>
      <c r="IV16" s="2" t="s">
        <v>141</v>
      </c>
      <c r="IW16" s="2" t="s">
        <v>141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165</v>
      </c>
      <c r="KD16" s="2" t="s">
        <v>138</v>
      </c>
      <c r="KE16" s="2" t="s">
        <v>141</v>
      </c>
      <c r="KF16" s="2" t="s">
        <v>141</v>
      </c>
      <c r="KG16" s="2" t="s">
        <v>149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79</v>
      </c>
      <c r="OZ16" s="4">
        <v>3</v>
      </c>
      <c r="PA16" s="4"/>
      <c r="PB16" s="4">
        <v>149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262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182</v>
      </c>
      <c r="K17" s="2" t="s">
        <v>237</v>
      </c>
      <c r="L17" s="3">
        <v>147.08</v>
      </c>
      <c r="M17" s="3">
        <v>154.43</v>
      </c>
      <c r="N17" s="3">
        <v>399.99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238</v>
      </c>
      <c r="W17" s="2" t="s">
        <v>144</v>
      </c>
      <c r="X17" s="2" t="s">
        <v>141</v>
      </c>
      <c r="Y17" s="2" t="s">
        <v>239</v>
      </c>
      <c r="Z17" s="4">
        <v>141</v>
      </c>
      <c r="AA17" s="4">
        <f>=ROUNDDOWN(35.25,0)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3</v>
      </c>
      <c r="AQ17" s="8">
        <v>621</v>
      </c>
      <c r="AR17" s="4">
        <v>2</v>
      </c>
      <c r="AS17" s="8">
        <v>466.57</v>
      </c>
      <c r="AT17" s="7">
        <v>0.5</v>
      </c>
      <c r="AU17" s="7">
        <v>0.331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0.1822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3</v>
      </c>
      <c r="BK17" s="8">
        <v>621</v>
      </c>
      <c r="BL17" s="2" t="s">
        <v>263</v>
      </c>
      <c r="BM17" s="7">
        <v>1</v>
      </c>
      <c r="BN17" s="7">
        <v>1</v>
      </c>
      <c r="BO17" s="4">
        <v>1</v>
      </c>
      <c r="BP17" s="8">
        <v>234.92</v>
      </c>
      <c r="BQ17" s="4">
        <v>1</v>
      </c>
      <c r="BR17" s="8">
        <v>234.92</v>
      </c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241</v>
      </c>
      <c r="BY17" s="2" t="s">
        <v>149</v>
      </c>
      <c r="BZ17" s="2" t="s">
        <v>141</v>
      </c>
      <c r="CA17" s="4"/>
      <c r="CB17" s="8"/>
      <c r="CC17" s="4"/>
      <c r="CD17" s="8"/>
      <c r="CE17" s="7"/>
      <c r="CF17" s="7"/>
      <c r="CG17" s="2" t="s">
        <v>147</v>
      </c>
      <c r="CH17" s="2" t="s">
        <v>138</v>
      </c>
      <c r="CI17" s="2" t="s">
        <v>242</v>
      </c>
      <c r="CJ17" s="2" t="s">
        <v>264</v>
      </c>
      <c r="CK17" s="2" t="s">
        <v>149</v>
      </c>
      <c r="CL17" s="2" t="s">
        <v>141</v>
      </c>
      <c r="CM17" s="4">
        <v>2</v>
      </c>
      <c r="CN17" s="8">
        <v>386.08</v>
      </c>
      <c r="CO17" s="4"/>
      <c r="CP17" s="8"/>
      <c r="CQ17" s="7"/>
      <c r="CR17" s="7"/>
      <c r="CS17" s="2" t="s">
        <v>147</v>
      </c>
      <c r="CT17" s="2" t="s">
        <v>138</v>
      </c>
      <c r="CU17" s="2" t="s">
        <v>244</v>
      </c>
      <c r="CV17" s="2" t="s">
        <v>265</v>
      </c>
      <c r="CW17" s="2" t="s">
        <v>149</v>
      </c>
      <c r="CX17" s="2" t="s">
        <v>141</v>
      </c>
      <c r="CY17" s="4"/>
      <c r="CZ17" s="8"/>
      <c r="DA17" s="4">
        <v>1</v>
      </c>
      <c r="DB17" s="8">
        <v>231.65</v>
      </c>
      <c r="DC17" s="7">
        <v>-1</v>
      </c>
      <c r="DD17" s="7">
        <v>-1</v>
      </c>
      <c r="DE17" s="2" t="s">
        <v>147</v>
      </c>
      <c r="DF17" s="2" t="s">
        <v>138</v>
      </c>
      <c r="DG17" s="2" t="s">
        <v>154</v>
      </c>
      <c r="DH17" s="2" t="s">
        <v>261</v>
      </c>
      <c r="DI17" s="2" t="s">
        <v>149</v>
      </c>
      <c r="DJ17" s="2" t="s">
        <v>141</v>
      </c>
      <c r="DK17" s="4"/>
      <c r="DL17" s="8"/>
      <c r="DM17" s="4"/>
      <c r="DN17" s="8"/>
      <c r="DO17" s="7"/>
      <c r="DP17" s="7"/>
      <c r="DQ17" s="2" t="s">
        <v>147</v>
      </c>
      <c r="DR17" s="2" t="s">
        <v>138</v>
      </c>
      <c r="DS17" s="2" t="s">
        <v>247</v>
      </c>
      <c r="DT17" s="2" t="s">
        <v>266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249</v>
      </c>
      <c r="EF17" s="2" t="s">
        <v>267</v>
      </c>
      <c r="EG17" s="2" t="s">
        <v>149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249</v>
      </c>
      <c r="ER17" s="2" t="s">
        <v>268</v>
      </c>
      <c r="ES17" s="2" t="s">
        <v>149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249</v>
      </c>
      <c r="FD17" s="2" t="s">
        <v>260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249</v>
      </c>
      <c r="FP17" s="2" t="s">
        <v>269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147</v>
      </c>
      <c r="IH17" s="2" t="s">
        <v>138</v>
      </c>
      <c r="II17" s="2" t="s">
        <v>249</v>
      </c>
      <c r="IJ17" s="2" t="s">
        <v>141</v>
      </c>
      <c r="IK17" s="2" t="s">
        <v>149</v>
      </c>
      <c r="IL17" s="2" t="s">
        <v>141</v>
      </c>
      <c r="IM17" s="4"/>
      <c r="IN17" s="8"/>
      <c r="IO17" s="4"/>
      <c r="IP17" s="8"/>
      <c r="IQ17" s="7"/>
      <c r="IR17" s="7"/>
      <c r="IS17" s="2" t="s">
        <v>141</v>
      </c>
      <c r="IT17" s="2" t="s">
        <v>141</v>
      </c>
      <c r="IU17" s="2" t="s">
        <v>141</v>
      </c>
      <c r="IV17" s="2" t="s">
        <v>141</v>
      </c>
      <c r="IW17" s="2" t="s">
        <v>141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165</v>
      </c>
      <c r="KD17" s="2" t="s">
        <v>138</v>
      </c>
      <c r="KE17" s="2" t="s">
        <v>141</v>
      </c>
      <c r="KF17" s="2" t="s">
        <v>141</v>
      </c>
      <c r="KG17" s="2" t="s">
        <v>149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4</v>
      </c>
      <c r="OZ17" s="4">
        <v>16</v>
      </c>
      <c r="PA17" s="4"/>
      <c r="PB17" s="4">
        <v>121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270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235</v>
      </c>
      <c r="G18" s="2" t="s">
        <v>235</v>
      </c>
      <c r="H18" s="2" t="s">
        <v>235</v>
      </c>
      <c r="I18" s="2" t="s">
        <v>236</v>
      </c>
      <c r="J18" s="2" t="s">
        <v>136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238</v>
      </c>
      <c r="W18" s="2" t="s">
        <v>144</v>
      </c>
      <c r="X18" s="2" t="s">
        <v>141</v>
      </c>
      <c r="Y18" s="2" t="s">
        <v>199</v>
      </c>
      <c r="Z18" s="4">
        <v>210</v>
      </c>
      <c r="AA18" s="4">
        <f>=ROUNDDOWN(38.1818181818182,0)</f>
      </c>
      <c r="AB18" s="5">
        <v>5.5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7</v>
      </c>
      <c r="AQ18" s="8">
        <v>1356.8</v>
      </c>
      <c r="AR18" s="4"/>
      <c r="AS18" s="8"/>
      <c r="AT18" s="7"/>
      <c r="AU18" s="7"/>
      <c r="AV18" s="4">
        <v>16</v>
      </c>
      <c r="AW18" s="8">
        <v>3374.24</v>
      </c>
      <c r="AX18" s="4">
        <v>11</v>
      </c>
      <c r="AY18" s="8">
        <v>2548.15</v>
      </c>
      <c r="AZ18" s="7">
        <v>0.4545</v>
      </c>
      <c r="BA18" s="7">
        <v>0.3242</v>
      </c>
      <c r="BB18" s="7">
        <v>0.4021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0.4975</v>
      </c>
      <c r="BJ18" s="4">
        <v>7</v>
      </c>
      <c r="BK18" s="8">
        <v>1356.8</v>
      </c>
      <c r="BL18" s="2" t="s">
        <v>272</v>
      </c>
      <c r="BM18" s="7">
        <v>1</v>
      </c>
      <c r="BN18" s="7">
        <v>1</v>
      </c>
      <c r="BO18" s="4">
        <v>4</v>
      </c>
      <c r="BP18" s="8">
        <v>783.04</v>
      </c>
      <c r="BQ18" s="4"/>
      <c r="BR18" s="8"/>
      <c r="BS18" s="7"/>
      <c r="BT18" s="7"/>
      <c r="BU18" s="2" t="s">
        <v>147</v>
      </c>
      <c r="BV18" s="2" t="s">
        <v>138</v>
      </c>
      <c r="BW18" s="2" t="s">
        <v>141</v>
      </c>
      <c r="BX18" s="2" t="s">
        <v>273</v>
      </c>
      <c r="BY18" s="2" t="s">
        <v>149</v>
      </c>
      <c r="BZ18" s="2" t="s">
        <v>141</v>
      </c>
      <c r="CA18" s="4">
        <v>2</v>
      </c>
      <c r="CB18" s="8">
        <v>386.08</v>
      </c>
      <c r="CC18" s="4"/>
      <c r="CD18" s="8"/>
      <c r="CE18" s="7"/>
      <c r="CF18" s="7"/>
      <c r="CG18" s="2" t="s">
        <v>147</v>
      </c>
      <c r="CH18" s="2" t="s">
        <v>138</v>
      </c>
      <c r="CI18" s="2" t="s">
        <v>274</v>
      </c>
      <c r="CJ18" s="2" t="s">
        <v>275</v>
      </c>
      <c r="CK18" s="2" t="s">
        <v>149</v>
      </c>
      <c r="CL18" s="2" t="s">
        <v>141</v>
      </c>
      <c r="CM18" s="4"/>
      <c r="CN18" s="8"/>
      <c r="CO18" s="4"/>
      <c r="CP18" s="8"/>
      <c r="CQ18" s="7"/>
      <c r="CR18" s="7"/>
      <c r="CS18" s="2" t="s">
        <v>147</v>
      </c>
      <c r="CT18" s="2" t="s">
        <v>138</v>
      </c>
      <c r="CU18" s="2" t="s">
        <v>152</v>
      </c>
      <c r="CV18" s="2" t="s">
        <v>276</v>
      </c>
      <c r="CW18" s="2" t="s">
        <v>149</v>
      </c>
      <c r="CX18" s="2" t="s">
        <v>141</v>
      </c>
      <c r="CY18" s="4"/>
      <c r="CZ18" s="8"/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277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156</v>
      </c>
      <c r="DT18" s="2" t="s">
        <v>278</v>
      </c>
      <c r="DU18" s="2" t="s">
        <v>149</v>
      </c>
      <c r="DV18" s="2" t="s">
        <v>141</v>
      </c>
      <c r="DW18" s="4">
        <v>1</v>
      </c>
      <c r="DX18" s="8">
        <v>187.68</v>
      </c>
      <c r="DY18" s="4"/>
      <c r="DZ18" s="8"/>
      <c r="EA18" s="7"/>
      <c r="EB18" s="7"/>
      <c r="EC18" s="2" t="s">
        <v>147</v>
      </c>
      <c r="ED18" s="2" t="s">
        <v>138</v>
      </c>
      <c r="EE18" s="2" t="s">
        <v>158</v>
      </c>
      <c r="EF18" s="2" t="s">
        <v>279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199</v>
      </c>
      <c r="ER18" s="2" t="s">
        <v>280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199</v>
      </c>
      <c r="FD18" s="2" t="s">
        <v>281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163</v>
      </c>
      <c r="FP18" s="2" t="s">
        <v>141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141</v>
      </c>
      <c r="FZ18" s="2" t="s">
        <v>141</v>
      </c>
      <c r="GA18" s="2" t="s">
        <v>141</v>
      </c>
      <c r="GB18" s="2" t="s">
        <v>141</v>
      </c>
      <c r="GC18" s="2" t="s">
        <v>141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147</v>
      </c>
      <c r="IH18" s="2" t="s">
        <v>138</v>
      </c>
      <c r="II18" s="2" t="s">
        <v>164</v>
      </c>
      <c r="IJ18" s="2" t="s">
        <v>282</v>
      </c>
      <c r="IK18" s="2" t="s">
        <v>149</v>
      </c>
      <c r="IL18" s="2" t="s">
        <v>141</v>
      </c>
      <c r="IM18" s="4"/>
      <c r="IN18" s="8"/>
      <c r="IO18" s="4"/>
      <c r="IP18" s="8"/>
      <c r="IQ18" s="7"/>
      <c r="IR18" s="7"/>
      <c r="IS18" s="2" t="s">
        <v>141</v>
      </c>
      <c r="IT18" s="2" t="s">
        <v>141</v>
      </c>
      <c r="IU18" s="2" t="s">
        <v>141</v>
      </c>
      <c r="IV18" s="2" t="s">
        <v>141</v>
      </c>
      <c r="IW18" s="2" t="s">
        <v>141</v>
      </c>
      <c r="IX18" s="2" t="s">
        <v>141</v>
      </c>
      <c r="IY18" s="4"/>
      <c r="IZ18" s="8"/>
      <c r="JA18" s="4"/>
      <c r="JB18" s="8"/>
      <c r="JC18" s="7"/>
      <c r="JD18" s="7"/>
      <c r="JE18" s="2" t="s">
        <v>141</v>
      </c>
      <c r="JF18" s="2" t="s">
        <v>141</v>
      </c>
      <c r="JG18" s="2" t="s">
        <v>141</v>
      </c>
      <c r="JH18" s="2" t="s">
        <v>141</v>
      </c>
      <c r="JI18" s="2" t="s">
        <v>141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165</v>
      </c>
      <c r="KD18" s="2" t="s">
        <v>138</v>
      </c>
      <c r="KE18" s="2" t="s">
        <v>141</v>
      </c>
      <c r="KF18" s="2" t="s">
        <v>141</v>
      </c>
      <c r="KG18" s="2" t="s">
        <v>149</v>
      </c>
      <c r="KH18" s="2" t="s">
        <v>141</v>
      </c>
      <c r="KI18" s="4"/>
      <c r="KJ18" s="8"/>
      <c r="KK18" s="4"/>
      <c r="KL18" s="8"/>
      <c r="KM18" s="7"/>
      <c r="KN18" s="7"/>
      <c r="KO18" s="2" t="s">
        <v>147</v>
      </c>
      <c r="KP18" s="2" t="s">
        <v>138</v>
      </c>
      <c r="KQ18" s="2" t="s">
        <v>166</v>
      </c>
      <c r="KR18" s="2" t="s">
        <v>141</v>
      </c>
      <c r="KS18" s="2" t="s">
        <v>149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168</v>
      </c>
      <c r="MM18" s="2" t="s">
        <v>169</v>
      </c>
      <c r="MN18" s="2" t="s">
        <v>141</v>
      </c>
      <c r="MO18" s="2" t="s">
        <v>149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>
        <v>35</v>
      </c>
      <c r="OZ18" s="4"/>
      <c r="PA18" s="4"/>
      <c r="PB18" s="4">
        <v>175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283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235</v>
      </c>
      <c r="G19" s="2" t="s">
        <v>235</v>
      </c>
      <c r="H19" s="2" t="s">
        <v>235</v>
      </c>
      <c r="I19" s="2" t="s">
        <v>236</v>
      </c>
      <c r="J19" s="2" t="s">
        <v>171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238</v>
      </c>
      <c r="W19" s="2" t="s">
        <v>144</v>
      </c>
      <c r="X19" s="2" t="s">
        <v>141</v>
      </c>
      <c r="Y19" s="2" t="s">
        <v>199</v>
      </c>
      <c r="Z19" s="4">
        <v>264</v>
      </c>
      <c r="AA19" s="4">
        <f>=ROUNDDOWN(44,0)</f>
      </c>
      <c r="AB19" s="5">
        <v>6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5</v>
      </c>
      <c r="AQ19" s="8">
        <v>1144.36</v>
      </c>
      <c r="AR19" s="4">
        <v>11</v>
      </c>
      <c r="AS19" s="8">
        <v>2548.15</v>
      </c>
      <c r="AT19" s="7">
        <v>-0.5455</v>
      </c>
      <c r="AU19" s="7">
        <v>-0.5509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0.3391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5</v>
      </c>
      <c r="BK19" s="8">
        <v>1144.36</v>
      </c>
      <c r="BL19" s="2" t="s">
        <v>284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147</v>
      </c>
      <c r="BV19" s="2" t="s">
        <v>138</v>
      </c>
      <c r="BW19" s="2" t="s">
        <v>141</v>
      </c>
      <c r="BX19" s="2" t="s">
        <v>285</v>
      </c>
      <c r="BY19" s="2" t="s">
        <v>149</v>
      </c>
      <c r="BZ19" s="2" t="s">
        <v>141</v>
      </c>
      <c r="CA19" s="4">
        <v>3</v>
      </c>
      <c r="CB19" s="8">
        <v>694.95</v>
      </c>
      <c r="CC19" s="4"/>
      <c r="CD19" s="8"/>
      <c r="CE19" s="7"/>
      <c r="CF19" s="7"/>
      <c r="CG19" s="2" t="s">
        <v>147</v>
      </c>
      <c r="CH19" s="2" t="s">
        <v>138</v>
      </c>
      <c r="CI19" s="2" t="s">
        <v>150</v>
      </c>
      <c r="CJ19" s="2" t="s">
        <v>286</v>
      </c>
      <c r="CK19" s="2" t="s">
        <v>149</v>
      </c>
      <c r="CL19" s="2" t="s">
        <v>141</v>
      </c>
      <c r="CM19" s="4">
        <v>1</v>
      </c>
      <c r="CN19" s="8">
        <v>214.49</v>
      </c>
      <c r="CO19" s="4"/>
      <c r="CP19" s="8"/>
      <c r="CQ19" s="7"/>
      <c r="CR19" s="7"/>
      <c r="CS19" s="2" t="s">
        <v>147</v>
      </c>
      <c r="CT19" s="2" t="s">
        <v>138</v>
      </c>
      <c r="CU19" s="2" t="s">
        <v>152</v>
      </c>
      <c r="CV19" s="2" t="s">
        <v>203</v>
      </c>
      <c r="CW19" s="2" t="s">
        <v>149</v>
      </c>
      <c r="CX19" s="2" t="s">
        <v>141</v>
      </c>
      <c r="CY19" s="4"/>
      <c r="CZ19" s="8"/>
      <c r="DA19" s="4">
        <v>11</v>
      </c>
      <c r="DB19" s="8">
        <v>2548.15</v>
      </c>
      <c r="DC19" s="7">
        <v>-1</v>
      </c>
      <c r="DD19" s="7">
        <v>-1</v>
      </c>
      <c r="DE19" s="2" t="s">
        <v>147</v>
      </c>
      <c r="DF19" s="2" t="s">
        <v>138</v>
      </c>
      <c r="DG19" s="2" t="s">
        <v>154</v>
      </c>
      <c r="DH19" s="2" t="s">
        <v>246</v>
      </c>
      <c r="DI19" s="2" t="s">
        <v>149</v>
      </c>
      <c r="DJ19" s="2" t="s">
        <v>141</v>
      </c>
      <c r="DK19" s="4"/>
      <c r="DL19" s="8"/>
      <c r="DM19" s="4"/>
      <c r="DN19" s="8"/>
      <c r="DO19" s="7"/>
      <c r="DP19" s="7"/>
      <c r="DQ19" s="2" t="s">
        <v>147</v>
      </c>
      <c r="DR19" s="2" t="s">
        <v>138</v>
      </c>
      <c r="DS19" s="2" t="s">
        <v>156</v>
      </c>
      <c r="DT19" s="2" t="s">
        <v>287</v>
      </c>
      <c r="DU19" s="2" t="s">
        <v>149</v>
      </c>
      <c r="DV19" s="2" t="s">
        <v>141</v>
      </c>
      <c r="DW19" s="4"/>
      <c r="DX19" s="8"/>
      <c r="DY19" s="4"/>
      <c r="DZ19" s="8"/>
      <c r="EA19" s="7"/>
      <c r="EB19" s="7"/>
      <c r="EC19" s="2" t="s">
        <v>147</v>
      </c>
      <c r="ED19" s="2" t="s">
        <v>138</v>
      </c>
      <c r="EE19" s="2" t="s">
        <v>158</v>
      </c>
      <c r="EF19" s="2" t="s">
        <v>288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199</v>
      </c>
      <c r="ER19" s="2" t="s">
        <v>289</v>
      </c>
      <c r="ES19" s="2" t="s">
        <v>149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199</v>
      </c>
      <c r="FD19" s="2" t="s">
        <v>162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163</v>
      </c>
      <c r="FP19" s="2" t="s">
        <v>141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141</v>
      </c>
      <c r="FZ19" s="2" t="s">
        <v>141</v>
      </c>
      <c r="GA19" s="2" t="s">
        <v>141</v>
      </c>
      <c r="GB19" s="2" t="s">
        <v>141</v>
      </c>
      <c r="GC19" s="2" t="s">
        <v>141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147</v>
      </c>
      <c r="IH19" s="2" t="s">
        <v>138</v>
      </c>
      <c r="II19" s="2" t="s">
        <v>164</v>
      </c>
      <c r="IJ19" s="2" t="s">
        <v>287</v>
      </c>
      <c r="IK19" s="2" t="s">
        <v>149</v>
      </c>
      <c r="IL19" s="2" t="s">
        <v>141</v>
      </c>
      <c r="IM19" s="4"/>
      <c r="IN19" s="8"/>
      <c r="IO19" s="4"/>
      <c r="IP19" s="8"/>
      <c r="IQ19" s="7"/>
      <c r="IR19" s="7"/>
      <c r="IS19" s="2" t="s">
        <v>141</v>
      </c>
      <c r="IT19" s="2" t="s">
        <v>141</v>
      </c>
      <c r="IU19" s="2" t="s">
        <v>141</v>
      </c>
      <c r="IV19" s="2" t="s">
        <v>141</v>
      </c>
      <c r="IW19" s="2" t="s">
        <v>141</v>
      </c>
      <c r="IX19" s="2" t="s">
        <v>141</v>
      </c>
      <c r="IY19" s="4"/>
      <c r="IZ19" s="8"/>
      <c r="JA19" s="4"/>
      <c r="JB19" s="8"/>
      <c r="JC19" s="7"/>
      <c r="JD19" s="7"/>
      <c r="JE19" s="2" t="s">
        <v>141</v>
      </c>
      <c r="JF19" s="2" t="s">
        <v>141</v>
      </c>
      <c r="JG19" s="2" t="s">
        <v>141</v>
      </c>
      <c r="JH19" s="2" t="s">
        <v>141</v>
      </c>
      <c r="JI19" s="2" t="s">
        <v>141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165</v>
      </c>
      <c r="KD19" s="2" t="s">
        <v>138</v>
      </c>
      <c r="KE19" s="2" t="s">
        <v>141</v>
      </c>
      <c r="KF19" s="2" t="s">
        <v>141</v>
      </c>
      <c r="KG19" s="2" t="s">
        <v>149</v>
      </c>
      <c r="KH19" s="2" t="s">
        <v>141</v>
      </c>
      <c r="KI19" s="4"/>
      <c r="KJ19" s="8"/>
      <c r="KK19" s="4"/>
      <c r="KL19" s="8"/>
      <c r="KM19" s="7"/>
      <c r="KN19" s="7"/>
      <c r="KO19" s="2" t="s">
        <v>147</v>
      </c>
      <c r="KP19" s="2" t="s">
        <v>138</v>
      </c>
      <c r="KQ19" s="2" t="s">
        <v>166</v>
      </c>
      <c r="KR19" s="2" t="s">
        <v>141</v>
      </c>
      <c r="KS19" s="2" t="s">
        <v>149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168</v>
      </c>
      <c r="MM19" s="2" t="s">
        <v>169</v>
      </c>
      <c r="MN19" s="2" t="s">
        <v>141</v>
      </c>
      <c r="MO19" s="2" t="s">
        <v>149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>
        <v>98</v>
      </c>
      <c r="OZ19" s="4"/>
      <c r="PA19" s="4"/>
      <c r="PB19" s="4">
        <v>166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290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235</v>
      </c>
      <c r="G20" s="2" t="s">
        <v>235</v>
      </c>
      <c r="H20" s="2" t="s">
        <v>235</v>
      </c>
      <c r="I20" s="2" t="s">
        <v>236</v>
      </c>
      <c r="J20" s="2" t="s">
        <v>182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238</v>
      </c>
      <c r="W20" s="2" t="s">
        <v>144</v>
      </c>
      <c r="X20" s="2" t="s">
        <v>141</v>
      </c>
      <c r="Y20" s="2" t="s">
        <v>199</v>
      </c>
      <c r="Z20" s="4">
        <v>138</v>
      </c>
      <c r="AA20" s="4">
        <f>=ROUNDDOWN(34.5,0)</f>
      </c>
      <c r="AB20" s="5">
        <v>4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4</v>
      </c>
      <c r="AQ20" s="8">
        <v>873.08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0.2587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4</v>
      </c>
      <c r="BK20" s="8">
        <v>873.08</v>
      </c>
      <c r="BL20" s="2" t="s">
        <v>291</v>
      </c>
      <c r="BM20" s="7">
        <v>1</v>
      </c>
      <c r="BN20" s="7">
        <v>1</v>
      </c>
      <c r="BO20" s="4">
        <v>2</v>
      </c>
      <c r="BP20" s="8">
        <v>469.84</v>
      </c>
      <c r="BQ20" s="4"/>
      <c r="BR20" s="8"/>
      <c r="BS20" s="7"/>
      <c r="BT20" s="7"/>
      <c r="BU20" s="2" t="s">
        <v>147</v>
      </c>
      <c r="BV20" s="2" t="s">
        <v>138</v>
      </c>
      <c r="BW20" s="2" t="s">
        <v>141</v>
      </c>
      <c r="BX20" s="2" t="s">
        <v>257</v>
      </c>
      <c r="BY20" s="2" t="s">
        <v>149</v>
      </c>
      <c r="BZ20" s="2" t="s">
        <v>141</v>
      </c>
      <c r="CA20" s="4">
        <v>1</v>
      </c>
      <c r="CB20" s="8">
        <v>231.65</v>
      </c>
      <c r="CC20" s="4"/>
      <c r="CD20" s="8"/>
      <c r="CE20" s="7"/>
      <c r="CF20" s="7"/>
      <c r="CG20" s="2" t="s">
        <v>147</v>
      </c>
      <c r="CH20" s="2" t="s">
        <v>138</v>
      </c>
      <c r="CI20" s="2" t="s">
        <v>274</v>
      </c>
      <c r="CJ20" s="2" t="s">
        <v>292</v>
      </c>
      <c r="CK20" s="2" t="s">
        <v>149</v>
      </c>
      <c r="CL20" s="2" t="s">
        <v>141</v>
      </c>
      <c r="CM20" s="4">
        <v>1</v>
      </c>
      <c r="CN20" s="8">
        <v>171.59</v>
      </c>
      <c r="CO20" s="4"/>
      <c r="CP20" s="8"/>
      <c r="CQ20" s="7"/>
      <c r="CR20" s="7"/>
      <c r="CS20" s="2" t="s">
        <v>147</v>
      </c>
      <c r="CT20" s="2" t="s">
        <v>138</v>
      </c>
      <c r="CU20" s="2" t="s">
        <v>152</v>
      </c>
      <c r="CV20" s="2" t="s">
        <v>221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293</v>
      </c>
      <c r="DH20" s="2" t="s">
        <v>294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274</v>
      </c>
      <c r="DT20" s="2" t="s">
        <v>243</v>
      </c>
      <c r="DU20" s="2" t="s">
        <v>149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158</v>
      </c>
      <c r="EF20" s="2" t="s">
        <v>295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199</v>
      </c>
      <c r="ER20" s="2" t="s">
        <v>160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199</v>
      </c>
      <c r="FD20" s="2" t="s">
        <v>178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193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141</v>
      </c>
      <c r="FZ20" s="2" t="s">
        <v>141</v>
      </c>
      <c r="GA20" s="2" t="s">
        <v>141</v>
      </c>
      <c r="GB20" s="2" t="s">
        <v>141</v>
      </c>
      <c r="GC20" s="2" t="s">
        <v>141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147</v>
      </c>
      <c r="IH20" s="2" t="s">
        <v>138</v>
      </c>
      <c r="II20" s="2" t="s">
        <v>164</v>
      </c>
      <c r="IJ20" s="2" t="s">
        <v>141</v>
      </c>
      <c r="IK20" s="2" t="s">
        <v>149</v>
      </c>
      <c r="IL20" s="2" t="s">
        <v>141</v>
      </c>
      <c r="IM20" s="4"/>
      <c r="IN20" s="8"/>
      <c r="IO20" s="4"/>
      <c r="IP20" s="8"/>
      <c r="IQ20" s="7"/>
      <c r="IR20" s="7"/>
      <c r="IS20" s="2" t="s">
        <v>141</v>
      </c>
      <c r="IT20" s="2" t="s">
        <v>141</v>
      </c>
      <c r="IU20" s="2" t="s">
        <v>141</v>
      </c>
      <c r="IV20" s="2" t="s">
        <v>141</v>
      </c>
      <c r="IW20" s="2" t="s">
        <v>141</v>
      </c>
      <c r="IX20" s="2" t="s">
        <v>141</v>
      </c>
      <c r="IY20" s="4"/>
      <c r="IZ20" s="8"/>
      <c r="JA20" s="4"/>
      <c r="JB20" s="8"/>
      <c r="JC20" s="7"/>
      <c r="JD20" s="7"/>
      <c r="JE20" s="2" t="s">
        <v>141</v>
      </c>
      <c r="JF20" s="2" t="s">
        <v>141</v>
      </c>
      <c r="JG20" s="2" t="s">
        <v>141</v>
      </c>
      <c r="JH20" s="2" t="s">
        <v>141</v>
      </c>
      <c r="JI20" s="2" t="s">
        <v>141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165</v>
      </c>
      <c r="KD20" s="2" t="s">
        <v>138</v>
      </c>
      <c r="KE20" s="2" t="s">
        <v>141</v>
      </c>
      <c r="KF20" s="2" t="s">
        <v>141</v>
      </c>
      <c r="KG20" s="2" t="s">
        <v>149</v>
      </c>
      <c r="KH20" s="2" t="s">
        <v>141</v>
      </c>
      <c r="KI20" s="4"/>
      <c r="KJ20" s="8"/>
      <c r="KK20" s="4"/>
      <c r="KL20" s="8"/>
      <c r="KM20" s="7"/>
      <c r="KN20" s="7"/>
      <c r="KO20" s="2" t="s">
        <v>147</v>
      </c>
      <c r="KP20" s="2" t="s">
        <v>138</v>
      </c>
      <c r="KQ20" s="2" t="s">
        <v>166</v>
      </c>
      <c r="KR20" s="2" t="s">
        <v>141</v>
      </c>
      <c r="KS20" s="2" t="s">
        <v>149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195</v>
      </c>
      <c r="ML20" s="2" t="s">
        <v>168</v>
      </c>
      <c r="MM20" s="2" t="s">
        <v>141</v>
      </c>
      <c r="MN20" s="2" t="s">
        <v>141</v>
      </c>
      <c r="MO20" s="2" t="s">
        <v>149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>
        <v>135</v>
      </c>
      <c r="OZ20" s="4"/>
      <c r="PA20" s="4"/>
      <c r="PB20" s="4">
        <v>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296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235</v>
      </c>
      <c r="G21" s="2" t="s">
        <v>235</v>
      </c>
      <c r="H21" s="2" t="s">
        <v>235</v>
      </c>
      <c r="I21" s="2" t="s">
        <v>226</v>
      </c>
      <c r="J21" s="2" t="s">
        <v>136</v>
      </c>
      <c r="K21" s="2" t="s">
        <v>297</v>
      </c>
      <c r="L21" s="3">
        <v>122.57</v>
      </c>
      <c r="M21" s="3">
        <v>128.7</v>
      </c>
      <c r="N21" s="3">
        <v>299.99</v>
      </c>
      <c r="O21" s="2" t="s">
        <v>138</v>
      </c>
      <c r="P21" s="2" t="s">
        <v>228</v>
      </c>
      <c r="Q21" s="2" t="s">
        <v>140</v>
      </c>
      <c r="R21" s="2" t="s">
        <v>141</v>
      </c>
      <c r="S21" s="2" t="s">
        <v>141</v>
      </c>
      <c r="T21" s="2" t="s">
        <v>229</v>
      </c>
      <c r="U21" s="2" t="s">
        <v>142</v>
      </c>
      <c r="V21" s="2" t="s">
        <v>230</v>
      </c>
      <c r="W21" s="2" t="s">
        <v>141</v>
      </c>
      <c r="X21" s="2" t="s">
        <v>141</v>
      </c>
      <c r="Y21" s="2" t="s">
        <v>141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141</v>
      </c>
      <c r="BM21" s="7"/>
      <c r="BN21" s="7"/>
      <c r="BO21" s="4"/>
      <c r="BP21" s="8"/>
      <c r="BQ21" s="4"/>
      <c r="BR21" s="8"/>
      <c r="BS21" s="7"/>
      <c r="BT21" s="7"/>
      <c r="BU21" s="2" t="s">
        <v>195</v>
      </c>
      <c r="BV21" s="2" t="s">
        <v>138</v>
      </c>
      <c r="BW21" s="2" t="s">
        <v>141</v>
      </c>
      <c r="BX21" s="2" t="s">
        <v>141</v>
      </c>
      <c r="BY21" s="2" t="s">
        <v>149</v>
      </c>
      <c r="BZ21" s="2" t="s">
        <v>141</v>
      </c>
      <c r="CA21" s="4"/>
      <c r="CB21" s="8"/>
      <c r="CC21" s="4"/>
      <c r="CD21" s="8"/>
      <c r="CE21" s="7"/>
      <c r="CF21" s="7"/>
      <c r="CG21" s="2" t="s">
        <v>195</v>
      </c>
      <c r="CH21" s="2" t="s">
        <v>138</v>
      </c>
      <c r="CI21" s="2" t="s">
        <v>141</v>
      </c>
      <c r="CJ21" s="2" t="s">
        <v>141</v>
      </c>
      <c r="CK21" s="2" t="s">
        <v>149</v>
      </c>
      <c r="CL21" s="2" t="s">
        <v>141</v>
      </c>
      <c r="CM21" s="4"/>
      <c r="CN21" s="8"/>
      <c r="CO21" s="4"/>
      <c r="CP21" s="8"/>
      <c r="CQ21" s="7"/>
      <c r="CR21" s="7"/>
      <c r="CS21" s="2" t="s">
        <v>195</v>
      </c>
      <c r="CT21" s="2" t="s">
        <v>138</v>
      </c>
      <c r="CU21" s="2" t="s">
        <v>141</v>
      </c>
      <c r="CV21" s="2" t="s">
        <v>141</v>
      </c>
      <c r="CW21" s="2" t="s">
        <v>149</v>
      </c>
      <c r="CX21" s="2" t="s">
        <v>141</v>
      </c>
      <c r="CY21" s="4"/>
      <c r="CZ21" s="8"/>
      <c r="DA21" s="4"/>
      <c r="DB21" s="8"/>
      <c r="DC21" s="7"/>
      <c r="DD21" s="7"/>
      <c r="DE21" s="2" t="s">
        <v>195</v>
      </c>
      <c r="DF21" s="2" t="s">
        <v>138</v>
      </c>
      <c r="DG21" s="2" t="s">
        <v>141</v>
      </c>
      <c r="DH21" s="2" t="s">
        <v>141</v>
      </c>
      <c r="DI21" s="2" t="s">
        <v>149</v>
      </c>
      <c r="DJ21" s="2" t="s">
        <v>141</v>
      </c>
      <c r="DK21" s="4"/>
      <c r="DL21" s="8"/>
      <c r="DM21" s="4"/>
      <c r="DN21" s="8"/>
      <c r="DO21" s="7"/>
      <c r="DP21" s="7"/>
      <c r="DQ21" s="2" t="s">
        <v>195</v>
      </c>
      <c r="DR21" s="2" t="s">
        <v>138</v>
      </c>
      <c r="DS21" s="2" t="s">
        <v>141</v>
      </c>
      <c r="DT21" s="2" t="s">
        <v>141</v>
      </c>
      <c r="DU21" s="2" t="s">
        <v>149</v>
      </c>
      <c r="DV21" s="2" t="s">
        <v>141</v>
      </c>
      <c r="DW21" s="4"/>
      <c r="DX21" s="8"/>
      <c r="DY21" s="4"/>
      <c r="DZ21" s="8"/>
      <c r="EA21" s="7"/>
      <c r="EB21" s="7"/>
      <c r="EC21" s="2" t="s">
        <v>195</v>
      </c>
      <c r="ED21" s="2" t="s">
        <v>138</v>
      </c>
      <c r="EE21" s="2" t="s">
        <v>141</v>
      </c>
      <c r="EF21" s="2" t="s">
        <v>141</v>
      </c>
      <c r="EG21" s="2" t="s">
        <v>149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141</v>
      </c>
      <c r="ER21" s="2" t="s">
        <v>141</v>
      </c>
      <c r="ES21" s="2" t="s">
        <v>149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141</v>
      </c>
      <c r="FD21" s="2" t="s">
        <v>141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141</v>
      </c>
      <c r="FP21" s="2" t="s">
        <v>141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195</v>
      </c>
      <c r="FZ21" s="2" t="s">
        <v>138</v>
      </c>
      <c r="GA21" s="2" t="s">
        <v>141</v>
      </c>
      <c r="GB21" s="2" t="s">
        <v>141</v>
      </c>
      <c r="GC21" s="2" t="s">
        <v>149</v>
      </c>
      <c r="GD21" s="2" t="s">
        <v>141</v>
      </c>
      <c r="GE21" s="4"/>
      <c r="GF21" s="8"/>
      <c r="GG21" s="4"/>
      <c r="GH21" s="8"/>
      <c r="GI21" s="7"/>
      <c r="GJ21" s="7"/>
      <c r="GK21" s="2" t="s">
        <v>195</v>
      </c>
      <c r="GL21" s="2" t="s">
        <v>138</v>
      </c>
      <c r="GM21" s="2" t="s">
        <v>141</v>
      </c>
      <c r="GN21" s="2" t="s">
        <v>141</v>
      </c>
      <c r="GO21" s="2" t="s">
        <v>149</v>
      </c>
      <c r="GP21" s="2" t="s">
        <v>141</v>
      </c>
      <c r="GQ21" s="4"/>
      <c r="GR21" s="8"/>
      <c r="GS21" s="4"/>
      <c r="GT21" s="8"/>
      <c r="GU21" s="7"/>
      <c r="GV21" s="7"/>
      <c r="GW21" s="2" t="s">
        <v>195</v>
      </c>
      <c r="GX21" s="2" t="s">
        <v>138</v>
      </c>
      <c r="GY21" s="2" t="s">
        <v>141</v>
      </c>
      <c r="GZ21" s="2" t="s">
        <v>141</v>
      </c>
      <c r="HA21" s="2" t="s">
        <v>149</v>
      </c>
      <c r="HB21" s="2" t="s">
        <v>141</v>
      </c>
      <c r="HC21" s="4"/>
      <c r="HD21" s="8"/>
      <c r="HE21" s="4"/>
      <c r="HF21" s="8"/>
      <c r="HG21" s="7"/>
      <c r="HH21" s="7"/>
      <c r="HI21" s="2" t="s">
        <v>195</v>
      </c>
      <c r="HJ21" s="2" t="s">
        <v>138</v>
      </c>
      <c r="HK21" s="2" t="s">
        <v>141</v>
      </c>
      <c r="HL21" s="2" t="s">
        <v>141</v>
      </c>
      <c r="HM21" s="2" t="s">
        <v>149</v>
      </c>
      <c r="HN21" s="2" t="s">
        <v>141</v>
      </c>
      <c r="HO21" s="4"/>
      <c r="HP21" s="8"/>
      <c r="HQ21" s="4"/>
      <c r="HR21" s="8"/>
      <c r="HS21" s="7"/>
      <c r="HT21" s="7"/>
      <c r="HU21" s="2" t="s">
        <v>231</v>
      </c>
      <c r="HV21" s="2" t="s">
        <v>138</v>
      </c>
      <c r="HW21" s="2" t="s">
        <v>141</v>
      </c>
      <c r="HX21" s="2" t="s">
        <v>141</v>
      </c>
      <c r="HY21" s="2" t="s">
        <v>149</v>
      </c>
      <c r="HZ21" s="2" t="s">
        <v>141</v>
      </c>
      <c r="IA21" s="4"/>
      <c r="IB21" s="8"/>
      <c r="IC21" s="4"/>
      <c r="ID21" s="8"/>
      <c r="IE21" s="7"/>
      <c r="IF21" s="7"/>
      <c r="IG21" s="2" t="s">
        <v>195</v>
      </c>
      <c r="IH21" s="2" t="s">
        <v>138</v>
      </c>
      <c r="II21" s="2" t="s">
        <v>141</v>
      </c>
      <c r="IJ21" s="2" t="s">
        <v>141</v>
      </c>
      <c r="IK21" s="2" t="s">
        <v>149</v>
      </c>
      <c r="IL21" s="2" t="s">
        <v>141</v>
      </c>
      <c r="IM21" s="4"/>
      <c r="IN21" s="8"/>
      <c r="IO21" s="4"/>
      <c r="IP21" s="8"/>
      <c r="IQ21" s="7"/>
      <c r="IR21" s="7"/>
      <c r="IS21" s="2" t="s">
        <v>195</v>
      </c>
      <c r="IT21" s="2" t="s">
        <v>138</v>
      </c>
      <c r="IU21" s="2" t="s">
        <v>141</v>
      </c>
      <c r="IV21" s="2" t="s">
        <v>141</v>
      </c>
      <c r="IW21" s="2" t="s">
        <v>149</v>
      </c>
      <c r="IX21" s="2" t="s">
        <v>141</v>
      </c>
      <c r="IY21" s="4"/>
      <c r="IZ21" s="8"/>
      <c r="JA21" s="4"/>
      <c r="JB21" s="8"/>
      <c r="JC21" s="7"/>
      <c r="JD21" s="7"/>
      <c r="JE21" s="2" t="s">
        <v>195</v>
      </c>
      <c r="JF21" s="2" t="s">
        <v>138</v>
      </c>
      <c r="JG21" s="2" t="s">
        <v>141</v>
      </c>
      <c r="JH21" s="2" t="s">
        <v>141</v>
      </c>
      <c r="JI21" s="2" t="s">
        <v>149</v>
      </c>
      <c r="JJ21" s="2" t="s">
        <v>141</v>
      </c>
      <c r="JK21" s="4"/>
      <c r="JL21" s="8"/>
      <c r="JM21" s="4"/>
      <c r="JN21" s="8"/>
      <c r="JO21" s="7"/>
      <c r="JP21" s="7"/>
      <c r="JQ21" s="2" t="s">
        <v>195</v>
      </c>
      <c r="JR21" s="2" t="s">
        <v>138</v>
      </c>
      <c r="JS21" s="2" t="s">
        <v>141</v>
      </c>
      <c r="JT21" s="2" t="s">
        <v>141</v>
      </c>
      <c r="JU21" s="2" t="s">
        <v>149</v>
      </c>
      <c r="JV21" s="2" t="s">
        <v>141</v>
      </c>
      <c r="JW21" s="4"/>
      <c r="JX21" s="8"/>
      <c r="JY21" s="4"/>
      <c r="JZ21" s="8"/>
      <c r="KA21" s="7"/>
      <c r="KB21" s="7"/>
      <c r="KC21" s="2" t="s">
        <v>195</v>
      </c>
      <c r="KD21" s="2" t="s">
        <v>138</v>
      </c>
      <c r="KE21" s="2" t="s">
        <v>141</v>
      </c>
      <c r="KF21" s="2" t="s">
        <v>141</v>
      </c>
      <c r="KG21" s="2" t="s">
        <v>149</v>
      </c>
      <c r="KH21" s="2" t="s">
        <v>141</v>
      </c>
      <c r="KI21" s="4"/>
      <c r="KJ21" s="8"/>
      <c r="KK21" s="4"/>
      <c r="KL21" s="8"/>
      <c r="KM21" s="7"/>
      <c r="KN21" s="7"/>
      <c r="KO21" s="2" t="s">
        <v>195</v>
      </c>
      <c r="KP21" s="2" t="s">
        <v>138</v>
      </c>
      <c r="KQ21" s="2" t="s">
        <v>141</v>
      </c>
      <c r="KR21" s="2" t="s">
        <v>141</v>
      </c>
      <c r="KS21" s="2" t="s">
        <v>149</v>
      </c>
      <c r="KT21" s="2" t="s">
        <v>141</v>
      </c>
      <c r="KU21" s="4"/>
      <c r="KV21" s="8"/>
      <c r="KW21" s="4"/>
      <c r="KX21" s="8"/>
      <c r="KY21" s="7"/>
      <c r="KZ21" s="7"/>
      <c r="LA21" s="2" t="s">
        <v>195</v>
      </c>
      <c r="LB21" s="2" t="s">
        <v>138</v>
      </c>
      <c r="LC21" s="2" t="s">
        <v>141</v>
      </c>
      <c r="LD21" s="2" t="s">
        <v>141</v>
      </c>
      <c r="LE21" s="2" t="s">
        <v>149</v>
      </c>
      <c r="LF21" s="2" t="s">
        <v>141</v>
      </c>
      <c r="LG21" s="4"/>
      <c r="LH21" s="8"/>
      <c r="LI21" s="4"/>
      <c r="LJ21" s="8"/>
      <c r="LK21" s="7"/>
      <c r="LL21" s="7"/>
      <c r="LM21" s="2" t="s">
        <v>195</v>
      </c>
      <c r="LN21" s="2" t="s">
        <v>138</v>
      </c>
      <c r="LO21" s="2" t="s">
        <v>141</v>
      </c>
      <c r="LP21" s="2" t="s">
        <v>141</v>
      </c>
      <c r="LQ21" s="2" t="s">
        <v>149</v>
      </c>
      <c r="LR21" s="2" t="s">
        <v>141</v>
      </c>
      <c r="LS21" s="4"/>
      <c r="LT21" s="8"/>
      <c r="LU21" s="4"/>
      <c r="LV21" s="8"/>
      <c r="LW21" s="7"/>
      <c r="LX21" s="7"/>
      <c r="LY21" s="2" t="s">
        <v>195</v>
      </c>
      <c r="LZ21" s="2" t="s">
        <v>138</v>
      </c>
      <c r="MA21" s="2" t="s">
        <v>141</v>
      </c>
      <c r="MB21" s="2" t="s">
        <v>141</v>
      </c>
      <c r="MC21" s="2" t="s">
        <v>149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195</v>
      </c>
      <c r="MX21" s="2" t="s">
        <v>138</v>
      </c>
      <c r="MY21" s="2" t="s">
        <v>141</v>
      </c>
      <c r="MZ21" s="2" t="s">
        <v>141</v>
      </c>
      <c r="NA21" s="2" t="s">
        <v>149</v>
      </c>
      <c r="NB21" s="2" t="s">
        <v>141</v>
      </c>
      <c r="NC21" s="4"/>
      <c r="ND21" s="8"/>
      <c r="NE21" s="4"/>
      <c r="NF21" s="8"/>
      <c r="NG21" s="7"/>
      <c r="NH21" s="7"/>
      <c r="NI21" s="2" t="s">
        <v>195</v>
      </c>
      <c r="NJ21" s="2" t="s">
        <v>138</v>
      </c>
      <c r="NK21" s="2" t="s">
        <v>141</v>
      </c>
      <c r="NL21" s="2" t="s">
        <v>141</v>
      </c>
      <c r="NM21" s="2" t="s">
        <v>149</v>
      </c>
      <c r="NN21" s="2" t="s">
        <v>141</v>
      </c>
      <c r="NO21" s="4"/>
      <c r="NP21" s="8"/>
      <c r="NQ21" s="4"/>
      <c r="NR21" s="8"/>
      <c r="NS21" s="7"/>
      <c r="NT21" s="7"/>
      <c r="NU21" s="2" t="s">
        <v>195</v>
      </c>
      <c r="NV21" s="2" t="s">
        <v>138</v>
      </c>
      <c r="NW21" s="2" t="s">
        <v>141</v>
      </c>
      <c r="NX21" s="2" t="s">
        <v>141</v>
      </c>
      <c r="NY21" s="2" t="s">
        <v>149</v>
      </c>
      <c r="NZ21" s="2" t="s">
        <v>141</v>
      </c>
      <c r="OA21" s="4"/>
      <c r="OB21" s="8"/>
      <c r="OC21" s="4"/>
      <c r="OD21" s="8"/>
      <c r="OE21" s="7"/>
      <c r="OF21" s="7"/>
      <c r="OG21" s="2" t="s">
        <v>195</v>
      </c>
      <c r="OH21" s="2" t="s">
        <v>138</v>
      </c>
      <c r="OI21" s="2" t="s">
        <v>141</v>
      </c>
      <c r="OJ21" s="2" t="s">
        <v>141</v>
      </c>
      <c r="OK21" s="2" t="s">
        <v>149</v>
      </c>
      <c r="OL21" s="2" t="s">
        <v>141</v>
      </c>
      <c r="OM21" s="4"/>
      <c r="ON21" s="8"/>
      <c r="OO21" s="4"/>
      <c r="OP21" s="8"/>
      <c r="OQ21" s="7"/>
      <c r="OR21" s="7"/>
      <c r="OS21" s="2" t="s">
        <v>195</v>
      </c>
      <c r="OT21" s="2" t="s">
        <v>138</v>
      </c>
      <c r="OU21" s="2" t="s">
        <v>141</v>
      </c>
      <c r="OV21" s="2" t="s">
        <v>141</v>
      </c>
      <c r="OW21" s="2" t="s">
        <v>149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298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235</v>
      </c>
      <c r="G22" s="2" t="s">
        <v>235</v>
      </c>
      <c r="H22" s="2" t="s">
        <v>235</v>
      </c>
      <c r="I22" s="2" t="s">
        <v>226</v>
      </c>
      <c r="J22" s="2" t="s">
        <v>171</v>
      </c>
      <c r="K22" s="2" t="s">
        <v>297</v>
      </c>
      <c r="L22" s="3">
        <v>147.08</v>
      </c>
      <c r="M22" s="3">
        <v>154.43</v>
      </c>
      <c r="N22" s="3">
        <v>399.99</v>
      </c>
      <c r="O22" s="2" t="s">
        <v>138</v>
      </c>
      <c r="P22" s="2" t="s">
        <v>228</v>
      </c>
      <c r="Q22" s="2" t="s">
        <v>140</v>
      </c>
      <c r="R22" s="2" t="s">
        <v>141</v>
      </c>
      <c r="S22" s="2" t="s">
        <v>141</v>
      </c>
      <c r="T22" s="2" t="s">
        <v>229</v>
      </c>
      <c r="U22" s="2" t="s">
        <v>142</v>
      </c>
      <c r="V22" s="2" t="s">
        <v>230</v>
      </c>
      <c r="W22" s="2" t="s">
        <v>141</v>
      </c>
      <c r="X22" s="2" t="s">
        <v>141</v>
      </c>
      <c r="Y22" s="2" t="s">
        <v>141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/>
      <c r="BK22" s="8"/>
      <c r="BL22" s="2" t="s">
        <v>141</v>
      </c>
      <c r="BM22" s="7"/>
      <c r="BN22" s="7"/>
      <c r="BO22" s="4"/>
      <c r="BP22" s="8"/>
      <c r="BQ22" s="4"/>
      <c r="BR22" s="8"/>
      <c r="BS22" s="7"/>
      <c r="BT22" s="7"/>
      <c r="BU22" s="2" t="s">
        <v>195</v>
      </c>
      <c r="BV22" s="2" t="s">
        <v>138</v>
      </c>
      <c r="BW22" s="2" t="s">
        <v>141</v>
      </c>
      <c r="BX22" s="2" t="s">
        <v>141</v>
      </c>
      <c r="BY22" s="2" t="s">
        <v>149</v>
      </c>
      <c r="BZ22" s="2" t="s">
        <v>141</v>
      </c>
      <c r="CA22" s="4"/>
      <c r="CB22" s="8"/>
      <c r="CC22" s="4"/>
      <c r="CD22" s="8"/>
      <c r="CE22" s="7"/>
      <c r="CF22" s="7"/>
      <c r="CG22" s="2" t="s">
        <v>195</v>
      </c>
      <c r="CH22" s="2" t="s">
        <v>138</v>
      </c>
      <c r="CI22" s="2" t="s">
        <v>141</v>
      </c>
      <c r="CJ22" s="2" t="s">
        <v>141</v>
      </c>
      <c r="CK22" s="2" t="s">
        <v>149</v>
      </c>
      <c r="CL22" s="2" t="s">
        <v>141</v>
      </c>
      <c r="CM22" s="4"/>
      <c r="CN22" s="8"/>
      <c r="CO22" s="4"/>
      <c r="CP22" s="8"/>
      <c r="CQ22" s="7"/>
      <c r="CR22" s="7"/>
      <c r="CS22" s="2" t="s">
        <v>195</v>
      </c>
      <c r="CT22" s="2" t="s">
        <v>138</v>
      </c>
      <c r="CU22" s="2" t="s">
        <v>141</v>
      </c>
      <c r="CV22" s="2" t="s">
        <v>141</v>
      </c>
      <c r="CW22" s="2" t="s">
        <v>149</v>
      </c>
      <c r="CX22" s="2" t="s">
        <v>141</v>
      </c>
      <c r="CY22" s="4"/>
      <c r="CZ22" s="8"/>
      <c r="DA22" s="4"/>
      <c r="DB22" s="8"/>
      <c r="DC22" s="7"/>
      <c r="DD22" s="7"/>
      <c r="DE22" s="2" t="s">
        <v>195</v>
      </c>
      <c r="DF22" s="2" t="s">
        <v>138</v>
      </c>
      <c r="DG22" s="2" t="s">
        <v>141</v>
      </c>
      <c r="DH22" s="2" t="s">
        <v>141</v>
      </c>
      <c r="DI22" s="2" t="s">
        <v>149</v>
      </c>
      <c r="DJ22" s="2" t="s">
        <v>141</v>
      </c>
      <c r="DK22" s="4"/>
      <c r="DL22" s="8"/>
      <c r="DM22" s="4"/>
      <c r="DN22" s="8"/>
      <c r="DO22" s="7"/>
      <c r="DP22" s="7"/>
      <c r="DQ22" s="2" t="s">
        <v>195</v>
      </c>
      <c r="DR22" s="2" t="s">
        <v>138</v>
      </c>
      <c r="DS22" s="2" t="s">
        <v>141</v>
      </c>
      <c r="DT22" s="2" t="s">
        <v>141</v>
      </c>
      <c r="DU22" s="2" t="s">
        <v>149</v>
      </c>
      <c r="DV22" s="2" t="s">
        <v>141</v>
      </c>
      <c r="DW22" s="4"/>
      <c r="DX22" s="8"/>
      <c r="DY22" s="4"/>
      <c r="DZ22" s="8"/>
      <c r="EA22" s="7"/>
      <c r="EB22" s="7"/>
      <c r="EC22" s="2" t="s">
        <v>195</v>
      </c>
      <c r="ED22" s="2" t="s">
        <v>138</v>
      </c>
      <c r="EE22" s="2" t="s">
        <v>141</v>
      </c>
      <c r="EF22" s="2" t="s">
        <v>141</v>
      </c>
      <c r="EG22" s="2" t="s">
        <v>149</v>
      </c>
      <c r="EH22" s="2" t="s">
        <v>141</v>
      </c>
      <c r="EI22" s="4"/>
      <c r="EJ22" s="8"/>
      <c r="EK22" s="4"/>
      <c r="EL22" s="8"/>
      <c r="EM22" s="7"/>
      <c r="EN22" s="7"/>
      <c r="EO22" s="2" t="s">
        <v>147</v>
      </c>
      <c r="EP22" s="2" t="s">
        <v>138</v>
      </c>
      <c r="EQ22" s="2" t="s">
        <v>141</v>
      </c>
      <c r="ER22" s="2" t="s">
        <v>141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141</v>
      </c>
      <c r="FD22" s="2" t="s">
        <v>141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141</v>
      </c>
      <c r="FP22" s="2" t="s">
        <v>141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195</v>
      </c>
      <c r="FZ22" s="2" t="s">
        <v>138</v>
      </c>
      <c r="GA22" s="2" t="s">
        <v>141</v>
      </c>
      <c r="GB22" s="2" t="s">
        <v>141</v>
      </c>
      <c r="GC22" s="2" t="s">
        <v>149</v>
      </c>
      <c r="GD22" s="2" t="s">
        <v>141</v>
      </c>
      <c r="GE22" s="4"/>
      <c r="GF22" s="8"/>
      <c r="GG22" s="4"/>
      <c r="GH22" s="8"/>
      <c r="GI22" s="7"/>
      <c r="GJ22" s="7"/>
      <c r="GK22" s="2" t="s">
        <v>195</v>
      </c>
      <c r="GL22" s="2" t="s">
        <v>138</v>
      </c>
      <c r="GM22" s="2" t="s">
        <v>141</v>
      </c>
      <c r="GN22" s="2" t="s">
        <v>141</v>
      </c>
      <c r="GO22" s="2" t="s">
        <v>149</v>
      </c>
      <c r="GP22" s="2" t="s">
        <v>141</v>
      </c>
      <c r="GQ22" s="4"/>
      <c r="GR22" s="8"/>
      <c r="GS22" s="4"/>
      <c r="GT22" s="8"/>
      <c r="GU22" s="7"/>
      <c r="GV22" s="7"/>
      <c r="GW22" s="2" t="s">
        <v>195</v>
      </c>
      <c r="GX22" s="2" t="s">
        <v>138</v>
      </c>
      <c r="GY22" s="2" t="s">
        <v>141</v>
      </c>
      <c r="GZ22" s="2" t="s">
        <v>141</v>
      </c>
      <c r="HA22" s="2" t="s">
        <v>149</v>
      </c>
      <c r="HB22" s="2" t="s">
        <v>141</v>
      </c>
      <c r="HC22" s="4"/>
      <c r="HD22" s="8"/>
      <c r="HE22" s="4"/>
      <c r="HF22" s="8"/>
      <c r="HG22" s="7"/>
      <c r="HH22" s="7"/>
      <c r="HI22" s="2" t="s">
        <v>195</v>
      </c>
      <c r="HJ22" s="2" t="s">
        <v>138</v>
      </c>
      <c r="HK22" s="2" t="s">
        <v>141</v>
      </c>
      <c r="HL22" s="2" t="s">
        <v>141</v>
      </c>
      <c r="HM22" s="2" t="s">
        <v>149</v>
      </c>
      <c r="HN22" s="2" t="s">
        <v>141</v>
      </c>
      <c r="HO22" s="4"/>
      <c r="HP22" s="8"/>
      <c r="HQ22" s="4"/>
      <c r="HR22" s="8"/>
      <c r="HS22" s="7"/>
      <c r="HT22" s="7"/>
      <c r="HU22" s="2" t="s">
        <v>231</v>
      </c>
      <c r="HV22" s="2" t="s">
        <v>138</v>
      </c>
      <c r="HW22" s="2" t="s">
        <v>141</v>
      </c>
      <c r="HX22" s="2" t="s">
        <v>141</v>
      </c>
      <c r="HY22" s="2" t="s">
        <v>149</v>
      </c>
      <c r="HZ22" s="2" t="s">
        <v>141</v>
      </c>
      <c r="IA22" s="4"/>
      <c r="IB22" s="8"/>
      <c r="IC22" s="4"/>
      <c r="ID22" s="8"/>
      <c r="IE22" s="7"/>
      <c r="IF22" s="7"/>
      <c r="IG22" s="2" t="s">
        <v>195</v>
      </c>
      <c r="IH22" s="2" t="s">
        <v>138</v>
      </c>
      <c r="II22" s="2" t="s">
        <v>141</v>
      </c>
      <c r="IJ22" s="2" t="s">
        <v>141</v>
      </c>
      <c r="IK22" s="2" t="s">
        <v>149</v>
      </c>
      <c r="IL22" s="2" t="s">
        <v>141</v>
      </c>
      <c r="IM22" s="4"/>
      <c r="IN22" s="8"/>
      <c r="IO22" s="4"/>
      <c r="IP22" s="8"/>
      <c r="IQ22" s="7"/>
      <c r="IR22" s="7"/>
      <c r="IS22" s="2" t="s">
        <v>195</v>
      </c>
      <c r="IT22" s="2" t="s">
        <v>138</v>
      </c>
      <c r="IU22" s="2" t="s">
        <v>141</v>
      </c>
      <c r="IV22" s="2" t="s">
        <v>141</v>
      </c>
      <c r="IW22" s="2" t="s">
        <v>149</v>
      </c>
      <c r="IX22" s="2" t="s">
        <v>141</v>
      </c>
      <c r="IY22" s="4"/>
      <c r="IZ22" s="8"/>
      <c r="JA22" s="4"/>
      <c r="JB22" s="8"/>
      <c r="JC22" s="7"/>
      <c r="JD22" s="7"/>
      <c r="JE22" s="2" t="s">
        <v>195</v>
      </c>
      <c r="JF22" s="2" t="s">
        <v>138</v>
      </c>
      <c r="JG22" s="2" t="s">
        <v>141</v>
      </c>
      <c r="JH22" s="2" t="s">
        <v>141</v>
      </c>
      <c r="JI22" s="2" t="s">
        <v>149</v>
      </c>
      <c r="JJ22" s="2" t="s">
        <v>141</v>
      </c>
      <c r="JK22" s="4"/>
      <c r="JL22" s="8"/>
      <c r="JM22" s="4"/>
      <c r="JN22" s="8"/>
      <c r="JO22" s="7"/>
      <c r="JP22" s="7"/>
      <c r="JQ22" s="2" t="s">
        <v>195</v>
      </c>
      <c r="JR22" s="2" t="s">
        <v>138</v>
      </c>
      <c r="JS22" s="2" t="s">
        <v>141</v>
      </c>
      <c r="JT22" s="2" t="s">
        <v>141</v>
      </c>
      <c r="JU22" s="2" t="s">
        <v>149</v>
      </c>
      <c r="JV22" s="2" t="s">
        <v>141</v>
      </c>
      <c r="JW22" s="4"/>
      <c r="JX22" s="8"/>
      <c r="JY22" s="4"/>
      <c r="JZ22" s="8"/>
      <c r="KA22" s="7"/>
      <c r="KB22" s="7"/>
      <c r="KC22" s="2" t="s">
        <v>195</v>
      </c>
      <c r="KD22" s="2" t="s">
        <v>138</v>
      </c>
      <c r="KE22" s="2" t="s">
        <v>141</v>
      </c>
      <c r="KF22" s="2" t="s">
        <v>141</v>
      </c>
      <c r="KG22" s="2" t="s">
        <v>149</v>
      </c>
      <c r="KH22" s="2" t="s">
        <v>141</v>
      </c>
      <c r="KI22" s="4"/>
      <c r="KJ22" s="8"/>
      <c r="KK22" s="4"/>
      <c r="KL22" s="8"/>
      <c r="KM22" s="7"/>
      <c r="KN22" s="7"/>
      <c r="KO22" s="2" t="s">
        <v>195</v>
      </c>
      <c r="KP22" s="2" t="s">
        <v>138</v>
      </c>
      <c r="KQ22" s="2" t="s">
        <v>141</v>
      </c>
      <c r="KR22" s="2" t="s">
        <v>141</v>
      </c>
      <c r="KS22" s="2" t="s">
        <v>149</v>
      </c>
      <c r="KT22" s="2" t="s">
        <v>141</v>
      </c>
      <c r="KU22" s="4"/>
      <c r="KV22" s="8"/>
      <c r="KW22" s="4"/>
      <c r="KX22" s="8"/>
      <c r="KY22" s="7"/>
      <c r="KZ22" s="7"/>
      <c r="LA22" s="2" t="s">
        <v>195</v>
      </c>
      <c r="LB22" s="2" t="s">
        <v>138</v>
      </c>
      <c r="LC22" s="2" t="s">
        <v>141</v>
      </c>
      <c r="LD22" s="2" t="s">
        <v>141</v>
      </c>
      <c r="LE22" s="2" t="s">
        <v>149</v>
      </c>
      <c r="LF22" s="2" t="s">
        <v>141</v>
      </c>
      <c r="LG22" s="4"/>
      <c r="LH22" s="8"/>
      <c r="LI22" s="4"/>
      <c r="LJ22" s="8"/>
      <c r="LK22" s="7"/>
      <c r="LL22" s="7"/>
      <c r="LM22" s="2" t="s">
        <v>195</v>
      </c>
      <c r="LN22" s="2" t="s">
        <v>138</v>
      </c>
      <c r="LO22" s="2" t="s">
        <v>141</v>
      </c>
      <c r="LP22" s="2" t="s">
        <v>141</v>
      </c>
      <c r="LQ22" s="2" t="s">
        <v>149</v>
      </c>
      <c r="LR22" s="2" t="s">
        <v>141</v>
      </c>
      <c r="LS22" s="4"/>
      <c r="LT22" s="8"/>
      <c r="LU22" s="4"/>
      <c r="LV22" s="8"/>
      <c r="LW22" s="7"/>
      <c r="LX22" s="7"/>
      <c r="LY22" s="2" t="s">
        <v>195</v>
      </c>
      <c r="LZ22" s="2" t="s">
        <v>138</v>
      </c>
      <c r="MA22" s="2" t="s">
        <v>141</v>
      </c>
      <c r="MB22" s="2" t="s">
        <v>141</v>
      </c>
      <c r="MC22" s="2" t="s">
        <v>149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195</v>
      </c>
      <c r="MX22" s="2" t="s">
        <v>138</v>
      </c>
      <c r="MY22" s="2" t="s">
        <v>141</v>
      </c>
      <c r="MZ22" s="2" t="s">
        <v>141</v>
      </c>
      <c r="NA22" s="2" t="s">
        <v>149</v>
      </c>
      <c r="NB22" s="2" t="s">
        <v>141</v>
      </c>
      <c r="NC22" s="4"/>
      <c r="ND22" s="8"/>
      <c r="NE22" s="4"/>
      <c r="NF22" s="8"/>
      <c r="NG22" s="7"/>
      <c r="NH22" s="7"/>
      <c r="NI22" s="2" t="s">
        <v>195</v>
      </c>
      <c r="NJ22" s="2" t="s">
        <v>138</v>
      </c>
      <c r="NK22" s="2" t="s">
        <v>141</v>
      </c>
      <c r="NL22" s="2" t="s">
        <v>141</v>
      </c>
      <c r="NM22" s="2" t="s">
        <v>149</v>
      </c>
      <c r="NN22" s="2" t="s">
        <v>141</v>
      </c>
      <c r="NO22" s="4"/>
      <c r="NP22" s="8"/>
      <c r="NQ22" s="4"/>
      <c r="NR22" s="8"/>
      <c r="NS22" s="7"/>
      <c r="NT22" s="7"/>
      <c r="NU22" s="2" t="s">
        <v>195</v>
      </c>
      <c r="NV22" s="2" t="s">
        <v>138</v>
      </c>
      <c r="NW22" s="2" t="s">
        <v>141</v>
      </c>
      <c r="NX22" s="2" t="s">
        <v>141</v>
      </c>
      <c r="NY22" s="2" t="s">
        <v>149</v>
      </c>
      <c r="NZ22" s="2" t="s">
        <v>141</v>
      </c>
      <c r="OA22" s="4"/>
      <c r="OB22" s="8"/>
      <c r="OC22" s="4"/>
      <c r="OD22" s="8"/>
      <c r="OE22" s="7"/>
      <c r="OF22" s="7"/>
      <c r="OG22" s="2" t="s">
        <v>195</v>
      </c>
      <c r="OH22" s="2" t="s">
        <v>138</v>
      </c>
      <c r="OI22" s="2" t="s">
        <v>141</v>
      </c>
      <c r="OJ22" s="2" t="s">
        <v>141</v>
      </c>
      <c r="OK22" s="2" t="s">
        <v>149</v>
      </c>
      <c r="OL22" s="2" t="s">
        <v>141</v>
      </c>
      <c r="OM22" s="4"/>
      <c r="ON22" s="8"/>
      <c r="OO22" s="4"/>
      <c r="OP22" s="8"/>
      <c r="OQ22" s="7"/>
      <c r="OR22" s="7"/>
      <c r="OS22" s="2" t="s">
        <v>195</v>
      </c>
      <c r="OT22" s="2" t="s">
        <v>138</v>
      </c>
      <c r="OU22" s="2" t="s">
        <v>141</v>
      </c>
      <c r="OV22" s="2" t="s">
        <v>141</v>
      </c>
      <c r="OW22" s="2" t="s">
        <v>149</v>
      </c>
      <c r="OX22" s="2" t="s">
        <v>141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299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235</v>
      </c>
      <c r="G23" s="2" t="s">
        <v>235</v>
      </c>
      <c r="H23" s="2" t="s">
        <v>235</v>
      </c>
      <c r="I23" s="2" t="s">
        <v>226</v>
      </c>
      <c r="J23" s="2" t="s">
        <v>182</v>
      </c>
      <c r="K23" s="2" t="s">
        <v>297</v>
      </c>
      <c r="L23" s="3">
        <v>147.08</v>
      </c>
      <c r="M23" s="3">
        <v>154.43</v>
      </c>
      <c r="N23" s="3">
        <v>399.99</v>
      </c>
      <c r="O23" s="2" t="s">
        <v>138</v>
      </c>
      <c r="P23" s="2" t="s">
        <v>228</v>
      </c>
      <c r="Q23" s="2" t="s">
        <v>140</v>
      </c>
      <c r="R23" s="2" t="s">
        <v>141</v>
      </c>
      <c r="S23" s="2" t="s">
        <v>141</v>
      </c>
      <c r="T23" s="2" t="s">
        <v>229</v>
      </c>
      <c r="U23" s="2" t="s">
        <v>142</v>
      </c>
      <c r="V23" s="2" t="s">
        <v>230</v>
      </c>
      <c r="W23" s="2" t="s">
        <v>141</v>
      </c>
      <c r="X23" s="2" t="s">
        <v>141</v>
      </c>
      <c r="Y23" s="2" t="s">
        <v>141</v>
      </c>
      <c r="Z23" s="4"/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195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195</v>
      </c>
      <c r="CH23" s="2" t="s">
        <v>138</v>
      </c>
      <c r="CI23" s="2" t="s">
        <v>141</v>
      </c>
      <c r="CJ23" s="2" t="s">
        <v>141</v>
      </c>
      <c r="CK23" s="2" t="s">
        <v>149</v>
      </c>
      <c r="CL23" s="2" t="s">
        <v>141</v>
      </c>
      <c r="CM23" s="4"/>
      <c r="CN23" s="8"/>
      <c r="CO23" s="4"/>
      <c r="CP23" s="8"/>
      <c r="CQ23" s="7"/>
      <c r="CR23" s="7"/>
      <c r="CS23" s="2" t="s">
        <v>195</v>
      </c>
      <c r="CT23" s="2" t="s">
        <v>138</v>
      </c>
      <c r="CU23" s="2" t="s">
        <v>141</v>
      </c>
      <c r="CV23" s="2" t="s">
        <v>141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195</v>
      </c>
      <c r="DF23" s="2" t="s">
        <v>138</v>
      </c>
      <c r="DG23" s="2" t="s">
        <v>141</v>
      </c>
      <c r="DH23" s="2" t="s">
        <v>141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195</v>
      </c>
      <c r="DR23" s="2" t="s">
        <v>138</v>
      </c>
      <c r="DS23" s="2" t="s">
        <v>141</v>
      </c>
      <c r="DT23" s="2" t="s">
        <v>141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195</v>
      </c>
      <c r="ED23" s="2" t="s">
        <v>138</v>
      </c>
      <c r="EE23" s="2" t="s">
        <v>141</v>
      </c>
      <c r="EF23" s="2" t="s">
        <v>141</v>
      </c>
      <c r="EG23" s="2" t="s">
        <v>149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141</v>
      </c>
      <c r="ER23" s="2" t="s">
        <v>141</v>
      </c>
      <c r="ES23" s="2" t="s">
        <v>149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141</v>
      </c>
      <c r="FD23" s="2" t="s">
        <v>141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141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195</v>
      </c>
      <c r="FZ23" s="2" t="s">
        <v>138</v>
      </c>
      <c r="GA23" s="2" t="s">
        <v>141</v>
      </c>
      <c r="GB23" s="2" t="s">
        <v>141</v>
      </c>
      <c r="GC23" s="2" t="s">
        <v>149</v>
      </c>
      <c r="GD23" s="2" t="s">
        <v>141</v>
      </c>
      <c r="GE23" s="4"/>
      <c r="GF23" s="8"/>
      <c r="GG23" s="4"/>
      <c r="GH23" s="8"/>
      <c r="GI23" s="7"/>
      <c r="GJ23" s="7"/>
      <c r="GK23" s="2" t="s">
        <v>195</v>
      </c>
      <c r="GL23" s="2" t="s">
        <v>138</v>
      </c>
      <c r="GM23" s="2" t="s">
        <v>141</v>
      </c>
      <c r="GN23" s="2" t="s">
        <v>141</v>
      </c>
      <c r="GO23" s="2" t="s">
        <v>149</v>
      </c>
      <c r="GP23" s="2" t="s">
        <v>141</v>
      </c>
      <c r="GQ23" s="4"/>
      <c r="GR23" s="8"/>
      <c r="GS23" s="4"/>
      <c r="GT23" s="8"/>
      <c r="GU23" s="7"/>
      <c r="GV23" s="7"/>
      <c r="GW23" s="2" t="s">
        <v>195</v>
      </c>
      <c r="GX23" s="2" t="s">
        <v>138</v>
      </c>
      <c r="GY23" s="2" t="s">
        <v>141</v>
      </c>
      <c r="GZ23" s="2" t="s">
        <v>141</v>
      </c>
      <c r="HA23" s="2" t="s">
        <v>149</v>
      </c>
      <c r="HB23" s="2" t="s">
        <v>141</v>
      </c>
      <c r="HC23" s="4"/>
      <c r="HD23" s="8"/>
      <c r="HE23" s="4"/>
      <c r="HF23" s="8"/>
      <c r="HG23" s="7"/>
      <c r="HH23" s="7"/>
      <c r="HI23" s="2" t="s">
        <v>195</v>
      </c>
      <c r="HJ23" s="2" t="s">
        <v>138</v>
      </c>
      <c r="HK23" s="2" t="s">
        <v>141</v>
      </c>
      <c r="HL23" s="2" t="s">
        <v>141</v>
      </c>
      <c r="HM23" s="2" t="s">
        <v>149</v>
      </c>
      <c r="HN23" s="2" t="s">
        <v>141</v>
      </c>
      <c r="HO23" s="4"/>
      <c r="HP23" s="8"/>
      <c r="HQ23" s="4"/>
      <c r="HR23" s="8"/>
      <c r="HS23" s="7"/>
      <c r="HT23" s="7"/>
      <c r="HU23" s="2" t="s">
        <v>231</v>
      </c>
      <c r="HV23" s="2" t="s">
        <v>138</v>
      </c>
      <c r="HW23" s="2" t="s">
        <v>141</v>
      </c>
      <c r="HX23" s="2" t="s">
        <v>141</v>
      </c>
      <c r="HY23" s="2" t="s">
        <v>149</v>
      </c>
      <c r="HZ23" s="2" t="s">
        <v>141</v>
      </c>
      <c r="IA23" s="4"/>
      <c r="IB23" s="8"/>
      <c r="IC23" s="4"/>
      <c r="ID23" s="8"/>
      <c r="IE23" s="7"/>
      <c r="IF23" s="7"/>
      <c r="IG23" s="2" t="s">
        <v>195</v>
      </c>
      <c r="IH23" s="2" t="s">
        <v>138</v>
      </c>
      <c r="II23" s="2" t="s">
        <v>141</v>
      </c>
      <c r="IJ23" s="2" t="s">
        <v>141</v>
      </c>
      <c r="IK23" s="2" t="s">
        <v>149</v>
      </c>
      <c r="IL23" s="2" t="s">
        <v>141</v>
      </c>
      <c r="IM23" s="4"/>
      <c r="IN23" s="8"/>
      <c r="IO23" s="4"/>
      <c r="IP23" s="8"/>
      <c r="IQ23" s="7"/>
      <c r="IR23" s="7"/>
      <c r="IS23" s="2" t="s">
        <v>195</v>
      </c>
      <c r="IT23" s="2" t="s">
        <v>138</v>
      </c>
      <c r="IU23" s="2" t="s">
        <v>141</v>
      </c>
      <c r="IV23" s="2" t="s">
        <v>141</v>
      </c>
      <c r="IW23" s="2" t="s">
        <v>149</v>
      </c>
      <c r="IX23" s="2" t="s">
        <v>141</v>
      </c>
      <c r="IY23" s="4"/>
      <c r="IZ23" s="8"/>
      <c r="JA23" s="4"/>
      <c r="JB23" s="8"/>
      <c r="JC23" s="7"/>
      <c r="JD23" s="7"/>
      <c r="JE23" s="2" t="s">
        <v>195</v>
      </c>
      <c r="JF23" s="2" t="s">
        <v>138</v>
      </c>
      <c r="JG23" s="2" t="s">
        <v>141</v>
      </c>
      <c r="JH23" s="2" t="s">
        <v>141</v>
      </c>
      <c r="JI23" s="2" t="s">
        <v>149</v>
      </c>
      <c r="JJ23" s="2" t="s">
        <v>141</v>
      </c>
      <c r="JK23" s="4"/>
      <c r="JL23" s="8"/>
      <c r="JM23" s="4"/>
      <c r="JN23" s="8"/>
      <c r="JO23" s="7"/>
      <c r="JP23" s="7"/>
      <c r="JQ23" s="2" t="s">
        <v>195</v>
      </c>
      <c r="JR23" s="2" t="s">
        <v>138</v>
      </c>
      <c r="JS23" s="2" t="s">
        <v>141</v>
      </c>
      <c r="JT23" s="2" t="s">
        <v>141</v>
      </c>
      <c r="JU23" s="2" t="s">
        <v>149</v>
      </c>
      <c r="JV23" s="2" t="s">
        <v>141</v>
      </c>
      <c r="JW23" s="4"/>
      <c r="JX23" s="8"/>
      <c r="JY23" s="4"/>
      <c r="JZ23" s="8"/>
      <c r="KA23" s="7"/>
      <c r="KB23" s="7"/>
      <c r="KC23" s="2" t="s">
        <v>195</v>
      </c>
      <c r="KD23" s="2" t="s">
        <v>138</v>
      </c>
      <c r="KE23" s="2" t="s">
        <v>141</v>
      </c>
      <c r="KF23" s="2" t="s">
        <v>141</v>
      </c>
      <c r="KG23" s="2" t="s">
        <v>149</v>
      </c>
      <c r="KH23" s="2" t="s">
        <v>141</v>
      </c>
      <c r="KI23" s="4"/>
      <c r="KJ23" s="8"/>
      <c r="KK23" s="4"/>
      <c r="KL23" s="8"/>
      <c r="KM23" s="7"/>
      <c r="KN23" s="7"/>
      <c r="KO23" s="2" t="s">
        <v>195</v>
      </c>
      <c r="KP23" s="2" t="s">
        <v>138</v>
      </c>
      <c r="KQ23" s="2" t="s">
        <v>141</v>
      </c>
      <c r="KR23" s="2" t="s">
        <v>141</v>
      </c>
      <c r="KS23" s="2" t="s">
        <v>149</v>
      </c>
      <c r="KT23" s="2" t="s">
        <v>141</v>
      </c>
      <c r="KU23" s="4"/>
      <c r="KV23" s="8"/>
      <c r="KW23" s="4"/>
      <c r="KX23" s="8"/>
      <c r="KY23" s="7"/>
      <c r="KZ23" s="7"/>
      <c r="LA23" s="2" t="s">
        <v>195</v>
      </c>
      <c r="LB23" s="2" t="s">
        <v>138</v>
      </c>
      <c r="LC23" s="2" t="s">
        <v>141</v>
      </c>
      <c r="LD23" s="2" t="s">
        <v>141</v>
      </c>
      <c r="LE23" s="2" t="s">
        <v>149</v>
      </c>
      <c r="LF23" s="2" t="s">
        <v>141</v>
      </c>
      <c r="LG23" s="4"/>
      <c r="LH23" s="8"/>
      <c r="LI23" s="4"/>
      <c r="LJ23" s="8"/>
      <c r="LK23" s="7"/>
      <c r="LL23" s="7"/>
      <c r="LM23" s="2" t="s">
        <v>195</v>
      </c>
      <c r="LN23" s="2" t="s">
        <v>138</v>
      </c>
      <c r="LO23" s="2" t="s">
        <v>141</v>
      </c>
      <c r="LP23" s="2" t="s">
        <v>141</v>
      </c>
      <c r="LQ23" s="2" t="s">
        <v>149</v>
      </c>
      <c r="LR23" s="2" t="s">
        <v>141</v>
      </c>
      <c r="LS23" s="4"/>
      <c r="LT23" s="8"/>
      <c r="LU23" s="4"/>
      <c r="LV23" s="8"/>
      <c r="LW23" s="7"/>
      <c r="LX23" s="7"/>
      <c r="LY23" s="2" t="s">
        <v>195</v>
      </c>
      <c r="LZ23" s="2" t="s">
        <v>138</v>
      </c>
      <c r="MA23" s="2" t="s">
        <v>141</v>
      </c>
      <c r="MB23" s="2" t="s">
        <v>141</v>
      </c>
      <c r="MC23" s="2" t="s">
        <v>149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195</v>
      </c>
      <c r="MX23" s="2" t="s">
        <v>138</v>
      </c>
      <c r="MY23" s="2" t="s">
        <v>141</v>
      </c>
      <c r="MZ23" s="2" t="s">
        <v>141</v>
      </c>
      <c r="NA23" s="2" t="s">
        <v>149</v>
      </c>
      <c r="NB23" s="2" t="s">
        <v>141</v>
      </c>
      <c r="NC23" s="4"/>
      <c r="ND23" s="8"/>
      <c r="NE23" s="4"/>
      <c r="NF23" s="8"/>
      <c r="NG23" s="7"/>
      <c r="NH23" s="7"/>
      <c r="NI23" s="2" t="s">
        <v>195</v>
      </c>
      <c r="NJ23" s="2" t="s">
        <v>138</v>
      </c>
      <c r="NK23" s="2" t="s">
        <v>141</v>
      </c>
      <c r="NL23" s="2" t="s">
        <v>141</v>
      </c>
      <c r="NM23" s="2" t="s">
        <v>149</v>
      </c>
      <c r="NN23" s="2" t="s">
        <v>141</v>
      </c>
      <c r="NO23" s="4"/>
      <c r="NP23" s="8"/>
      <c r="NQ23" s="4"/>
      <c r="NR23" s="8"/>
      <c r="NS23" s="7"/>
      <c r="NT23" s="7"/>
      <c r="NU23" s="2" t="s">
        <v>195</v>
      </c>
      <c r="NV23" s="2" t="s">
        <v>138</v>
      </c>
      <c r="NW23" s="2" t="s">
        <v>141</v>
      </c>
      <c r="NX23" s="2" t="s">
        <v>141</v>
      </c>
      <c r="NY23" s="2" t="s">
        <v>149</v>
      </c>
      <c r="NZ23" s="2" t="s">
        <v>141</v>
      </c>
      <c r="OA23" s="4"/>
      <c r="OB23" s="8"/>
      <c r="OC23" s="4"/>
      <c r="OD23" s="8"/>
      <c r="OE23" s="7"/>
      <c r="OF23" s="7"/>
      <c r="OG23" s="2" t="s">
        <v>195</v>
      </c>
      <c r="OH23" s="2" t="s">
        <v>138</v>
      </c>
      <c r="OI23" s="2" t="s">
        <v>141</v>
      </c>
      <c r="OJ23" s="2" t="s">
        <v>141</v>
      </c>
      <c r="OK23" s="2" t="s">
        <v>149</v>
      </c>
      <c r="OL23" s="2" t="s">
        <v>141</v>
      </c>
      <c r="OM23" s="4"/>
      <c r="ON23" s="8"/>
      <c r="OO23" s="4"/>
      <c r="OP23" s="8"/>
      <c r="OQ23" s="7"/>
      <c r="OR23" s="7"/>
      <c r="OS23" s="2" t="s">
        <v>195</v>
      </c>
      <c r="OT23" s="2" t="s">
        <v>138</v>
      </c>
      <c r="OU23" s="2" t="s">
        <v>141</v>
      </c>
      <c r="OV23" s="2" t="s">
        <v>141</v>
      </c>
      <c r="OW23" s="2" t="s">
        <v>149</v>
      </c>
      <c r="OX23" s="2" t="s">
        <v>141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300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301</v>
      </c>
      <c r="G24" s="2" t="s">
        <v>301</v>
      </c>
      <c r="H24" s="2" t="s">
        <v>301</v>
      </c>
      <c r="I24" s="2" t="s">
        <v>236</v>
      </c>
      <c r="J24" s="2" t="s">
        <v>136</v>
      </c>
      <c r="K24" s="2" t="s">
        <v>302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303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238</v>
      </c>
      <c r="W24" s="2" t="s">
        <v>144</v>
      </c>
      <c r="X24" s="2" t="s">
        <v>141</v>
      </c>
      <c r="Y24" s="2" t="s">
        <v>211</v>
      </c>
      <c r="Z24" s="4">
        <v>30</v>
      </c>
      <c r="AA24" s="4">
        <f>=ROUNDDOWN(7.5,0)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2</v>
      </c>
      <c r="AQ24" s="8">
        <v>318.15</v>
      </c>
      <c r="AR24" s="4">
        <v>2</v>
      </c>
      <c r="AS24" s="8">
        <v>386.08</v>
      </c>
      <c r="AT24" s="7"/>
      <c r="AU24" s="7">
        <v>-0.1759</v>
      </c>
      <c r="AV24" s="4">
        <v>9</v>
      </c>
      <c r="AW24" s="8">
        <v>1999.16</v>
      </c>
      <c r="AX24" s="4">
        <v>3</v>
      </c>
      <c r="AY24" s="8">
        <v>617.73</v>
      </c>
      <c r="AZ24" s="7">
        <v>2</v>
      </c>
      <c r="BA24" s="7">
        <v>2.2363</v>
      </c>
      <c r="BB24" s="7">
        <v>0.1591</v>
      </c>
      <c r="BC24" s="4">
        <v>9</v>
      </c>
      <c r="BD24" s="8">
        <v>1999.16</v>
      </c>
      <c r="BE24" s="4">
        <v>3</v>
      </c>
      <c r="BF24" s="8">
        <v>617.73</v>
      </c>
      <c r="BG24" s="7">
        <v>2</v>
      </c>
      <c r="BH24" s="7">
        <v>2.2363</v>
      </c>
      <c r="BI24" s="7">
        <v>1</v>
      </c>
      <c r="BJ24" s="4">
        <v>2</v>
      </c>
      <c r="BK24" s="8">
        <v>318.15</v>
      </c>
      <c r="BL24" s="2" t="s">
        <v>304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241</v>
      </c>
      <c r="BY24" s="2" t="s">
        <v>149</v>
      </c>
      <c r="BZ24" s="2" t="s">
        <v>141</v>
      </c>
      <c r="CA24" s="4"/>
      <c r="CB24" s="8"/>
      <c r="CC24" s="4"/>
      <c r="CD24" s="8"/>
      <c r="CE24" s="7"/>
      <c r="CF24" s="7"/>
      <c r="CG24" s="2" t="s">
        <v>147</v>
      </c>
      <c r="CH24" s="2" t="s">
        <v>138</v>
      </c>
      <c r="CI24" s="2" t="s">
        <v>150</v>
      </c>
      <c r="CJ24" s="2" t="s">
        <v>141</v>
      </c>
      <c r="CK24" s="2" t="s">
        <v>149</v>
      </c>
      <c r="CL24" s="2" t="s">
        <v>141</v>
      </c>
      <c r="CM24" s="4">
        <v>1</v>
      </c>
      <c r="CN24" s="8">
        <v>125.11</v>
      </c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153</v>
      </c>
      <c r="CW24" s="2" t="s">
        <v>149</v>
      </c>
      <c r="CX24" s="2" t="s">
        <v>141</v>
      </c>
      <c r="CY24" s="4">
        <v>1</v>
      </c>
      <c r="CZ24" s="8">
        <v>193.04</v>
      </c>
      <c r="DA24" s="4">
        <v>2</v>
      </c>
      <c r="DB24" s="8">
        <v>386.08</v>
      </c>
      <c r="DC24" s="7">
        <v>-0.5</v>
      </c>
      <c r="DD24" s="7">
        <v>-0.5</v>
      </c>
      <c r="DE24" s="2" t="s">
        <v>147</v>
      </c>
      <c r="DF24" s="2" t="s">
        <v>138</v>
      </c>
      <c r="DG24" s="2" t="s">
        <v>259</v>
      </c>
      <c r="DH24" s="2" t="s">
        <v>305</v>
      </c>
      <c r="DI24" s="2" t="s">
        <v>149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156</v>
      </c>
      <c r="DT24" s="2" t="s">
        <v>176</v>
      </c>
      <c r="DU24" s="2" t="s">
        <v>149</v>
      </c>
      <c r="DV24" s="2" t="s">
        <v>141</v>
      </c>
      <c r="DW24" s="4"/>
      <c r="DX24" s="8"/>
      <c r="DY24" s="4"/>
      <c r="DZ24" s="8"/>
      <c r="EA24" s="7"/>
      <c r="EB24" s="7"/>
      <c r="EC24" s="2" t="s">
        <v>147</v>
      </c>
      <c r="ED24" s="2" t="s">
        <v>138</v>
      </c>
      <c r="EE24" s="2" t="s">
        <v>158</v>
      </c>
      <c r="EF24" s="2" t="s">
        <v>306</v>
      </c>
      <c r="EG24" s="2" t="s">
        <v>149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211</v>
      </c>
      <c r="ER24" s="2" t="s">
        <v>160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211</v>
      </c>
      <c r="FD24" s="2" t="s">
        <v>307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141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147</v>
      </c>
      <c r="IH24" s="2" t="s">
        <v>138</v>
      </c>
      <c r="II24" s="2" t="s">
        <v>164</v>
      </c>
      <c r="IJ24" s="2" t="s">
        <v>308</v>
      </c>
      <c r="IK24" s="2" t="s">
        <v>149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166</v>
      </c>
      <c r="KR24" s="2" t="s">
        <v>141</v>
      </c>
      <c r="KS24" s="2" t="s">
        <v>149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168</v>
      </c>
      <c r="MM24" s="2" t="s">
        <v>169</v>
      </c>
      <c r="MN24" s="2" t="s">
        <v>141</v>
      </c>
      <c r="MO24" s="2" t="s">
        <v>149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30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309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301</v>
      </c>
      <c r="G25" s="2" t="s">
        <v>301</v>
      </c>
      <c r="H25" s="2" t="s">
        <v>301</v>
      </c>
      <c r="I25" s="2" t="s">
        <v>236</v>
      </c>
      <c r="J25" s="2" t="s">
        <v>171</v>
      </c>
      <c r="K25" s="2" t="s">
        <v>302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303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238</v>
      </c>
      <c r="W25" s="2" t="s">
        <v>144</v>
      </c>
      <c r="X25" s="2" t="s">
        <v>141</v>
      </c>
      <c r="Y25" s="2" t="s">
        <v>211</v>
      </c>
      <c r="Z25" s="4">
        <v>272</v>
      </c>
      <c r="AA25" s="4">
        <f>=ROUNDDOWN(54.4,0)</f>
      </c>
      <c r="AB25" s="5">
        <v>5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7</v>
      </c>
      <c r="AQ25" s="8">
        <v>1681.01</v>
      </c>
      <c r="AR25" s="4">
        <v>1</v>
      </c>
      <c r="AS25" s="8">
        <v>231.65</v>
      </c>
      <c r="AT25" s="7">
        <v>6</v>
      </c>
      <c r="AU25" s="7">
        <v>6.2567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0.8409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8</v>
      </c>
      <c r="BK25" s="8">
        <v>1817</v>
      </c>
      <c r="BL25" s="2" t="s">
        <v>310</v>
      </c>
      <c r="BM25" s="7">
        <v>0.875</v>
      </c>
      <c r="BN25" s="7">
        <v>0.9252</v>
      </c>
      <c r="BO25" s="4"/>
      <c r="BP25" s="8"/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241</v>
      </c>
      <c r="BY25" s="2" t="s">
        <v>149</v>
      </c>
      <c r="BZ25" s="2" t="s">
        <v>141</v>
      </c>
      <c r="CA25" s="4"/>
      <c r="CB25" s="8"/>
      <c r="CC25" s="4"/>
      <c r="CD25" s="8"/>
      <c r="CE25" s="7"/>
      <c r="CF25" s="7"/>
      <c r="CG25" s="2" t="s">
        <v>147</v>
      </c>
      <c r="CH25" s="2" t="s">
        <v>138</v>
      </c>
      <c r="CI25" s="2" t="s">
        <v>150</v>
      </c>
      <c r="CJ25" s="2" t="s">
        <v>311</v>
      </c>
      <c r="CK25" s="2" t="s">
        <v>149</v>
      </c>
      <c r="CL25" s="2" t="s">
        <v>141</v>
      </c>
      <c r="CM25" s="4">
        <v>3</v>
      </c>
      <c r="CN25" s="8">
        <v>386.07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312</v>
      </c>
      <c r="CW25" s="2" t="s">
        <v>149</v>
      </c>
      <c r="CX25" s="2" t="s">
        <v>141</v>
      </c>
      <c r="CY25" s="4">
        <v>3</v>
      </c>
      <c r="CZ25" s="8">
        <v>694.95</v>
      </c>
      <c r="DA25" s="4">
        <v>1</v>
      </c>
      <c r="DB25" s="8">
        <v>231.65</v>
      </c>
      <c r="DC25" s="7">
        <v>2</v>
      </c>
      <c r="DD25" s="7">
        <v>2</v>
      </c>
      <c r="DE25" s="2" t="s">
        <v>147</v>
      </c>
      <c r="DF25" s="2" t="s">
        <v>138</v>
      </c>
      <c r="DG25" s="2" t="s">
        <v>259</v>
      </c>
      <c r="DH25" s="2" t="s">
        <v>313</v>
      </c>
      <c r="DI25" s="2" t="s">
        <v>149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156</v>
      </c>
      <c r="DT25" s="2" t="s">
        <v>314</v>
      </c>
      <c r="DU25" s="2" t="s">
        <v>149</v>
      </c>
      <c r="DV25" s="2" t="s">
        <v>141</v>
      </c>
      <c r="DW25" s="4"/>
      <c r="DX25" s="8"/>
      <c r="DY25" s="4"/>
      <c r="DZ25" s="8"/>
      <c r="EA25" s="7"/>
      <c r="EB25" s="7"/>
      <c r="EC25" s="2" t="s">
        <v>147</v>
      </c>
      <c r="ED25" s="2" t="s">
        <v>138</v>
      </c>
      <c r="EE25" s="2" t="s">
        <v>158</v>
      </c>
      <c r="EF25" s="2" t="s">
        <v>279</v>
      </c>
      <c r="EG25" s="2" t="s">
        <v>149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211</v>
      </c>
      <c r="ER25" s="2" t="s">
        <v>315</v>
      </c>
      <c r="ES25" s="2" t="s">
        <v>149</v>
      </c>
      <c r="ET25" s="2" t="s">
        <v>141</v>
      </c>
      <c r="EU25" s="4">
        <v>1</v>
      </c>
      <c r="EV25" s="8">
        <v>599.99</v>
      </c>
      <c r="EW25" s="4"/>
      <c r="EX25" s="8"/>
      <c r="EY25" s="7"/>
      <c r="EZ25" s="7"/>
      <c r="FA25" s="2" t="s">
        <v>147</v>
      </c>
      <c r="FB25" s="2" t="s">
        <v>138</v>
      </c>
      <c r="FC25" s="2" t="s">
        <v>211</v>
      </c>
      <c r="FD25" s="2" t="s">
        <v>162</v>
      </c>
      <c r="FE25" s="2" t="s">
        <v>149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141</v>
      </c>
      <c r="FQ25" s="2" t="s">
        <v>149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147</v>
      </c>
      <c r="IH25" s="2" t="s">
        <v>138</v>
      </c>
      <c r="II25" s="2" t="s">
        <v>164</v>
      </c>
      <c r="IJ25" s="2" t="s">
        <v>316</v>
      </c>
      <c r="IK25" s="2" t="s">
        <v>149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166</v>
      </c>
      <c r="KR25" s="2" t="s">
        <v>141</v>
      </c>
      <c r="KS25" s="2" t="s">
        <v>149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168</v>
      </c>
      <c r="MM25" s="2" t="s">
        <v>169</v>
      </c>
      <c r="MN25" s="2" t="s">
        <v>141</v>
      </c>
      <c r="MO25" s="2" t="s">
        <v>149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272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317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301</v>
      </c>
      <c r="G26" s="2" t="s">
        <v>301</v>
      </c>
      <c r="H26" s="2" t="s">
        <v>301</v>
      </c>
      <c r="I26" s="2" t="s">
        <v>236</v>
      </c>
      <c r="J26" s="2" t="s">
        <v>182</v>
      </c>
      <c r="K26" s="2" t="s">
        <v>302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303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238</v>
      </c>
      <c r="W26" s="2" t="s">
        <v>144</v>
      </c>
      <c r="X26" s="2" t="s">
        <v>141</v>
      </c>
      <c r="Y26" s="2" t="s">
        <v>211</v>
      </c>
      <c r="Z26" s="4">
        <v>61</v>
      </c>
      <c r="AA26" s="4">
        <f>=ROUNDDOWN(61,0)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/>
      <c r="BK26" s="8"/>
      <c r="BL26" s="2" t="s">
        <v>141</v>
      </c>
      <c r="BM26" s="7"/>
      <c r="BN26" s="7"/>
      <c r="BO26" s="4"/>
      <c r="BP26" s="8"/>
      <c r="BQ26" s="4"/>
      <c r="BR26" s="8"/>
      <c r="BS26" s="7"/>
      <c r="BT26" s="7"/>
      <c r="BU26" s="2" t="s">
        <v>195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/>
      <c r="CB26" s="8"/>
      <c r="CC26" s="4"/>
      <c r="CD26" s="8"/>
      <c r="CE26" s="7"/>
      <c r="CF26" s="7"/>
      <c r="CG26" s="2" t="s">
        <v>147</v>
      </c>
      <c r="CH26" s="2" t="s">
        <v>138</v>
      </c>
      <c r="CI26" s="2" t="s">
        <v>318</v>
      </c>
      <c r="CJ26" s="2" t="s">
        <v>319</v>
      </c>
      <c r="CK26" s="2" t="s">
        <v>149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152</v>
      </c>
      <c r="CV26" s="2" t="s">
        <v>320</v>
      </c>
      <c r="CW26" s="2" t="s">
        <v>149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259</v>
      </c>
      <c r="DH26" s="2" t="s">
        <v>321</v>
      </c>
      <c r="DI26" s="2" t="s">
        <v>149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156</v>
      </c>
      <c r="DT26" s="2" t="s">
        <v>141</v>
      </c>
      <c r="DU26" s="2" t="s">
        <v>149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158</v>
      </c>
      <c r="EF26" s="2" t="s">
        <v>253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211</v>
      </c>
      <c r="ER26" s="2" t="s">
        <v>322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211</v>
      </c>
      <c r="FD26" s="2" t="s">
        <v>208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193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147</v>
      </c>
      <c r="IH26" s="2" t="s">
        <v>138</v>
      </c>
      <c r="II26" s="2" t="s">
        <v>164</v>
      </c>
      <c r="IJ26" s="2" t="s">
        <v>141</v>
      </c>
      <c r="IK26" s="2" t="s">
        <v>149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166</v>
      </c>
      <c r="KR26" s="2" t="s">
        <v>141</v>
      </c>
      <c r="KS26" s="2" t="s">
        <v>149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195</v>
      </c>
      <c r="ML26" s="2" t="s">
        <v>168</v>
      </c>
      <c r="MM26" s="2" t="s">
        <v>141</v>
      </c>
      <c r="MN26" s="2" t="s">
        <v>141</v>
      </c>
      <c r="MO26" s="2" t="s">
        <v>149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61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323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324</v>
      </c>
      <c r="G27" s="2" t="s">
        <v>324</v>
      </c>
      <c r="H27" s="2" t="s">
        <v>324</v>
      </c>
      <c r="I27" s="2" t="s">
        <v>236</v>
      </c>
      <c r="J27" s="2" t="s">
        <v>136</v>
      </c>
      <c r="K27" s="2" t="s">
        <v>227</v>
      </c>
      <c r="L27" s="3">
        <v>170.23</v>
      </c>
      <c r="M27" s="3">
        <v>178.74</v>
      </c>
      <c r="N27" s="3">
        <v>499.99</v>
      </c>
      <c r="O27" s="2" t="s">
        <v>138</v>
      </c>
      <c r="P27" s="2" t="s">
        <v>303</v>
      </c>
      <c r="Q27" s="2" t="s">
        <v>140</v>
      </c>
      <c r="R27" s="2" t="s">
        <v>141</v>
      </c>
      <c r="S27" s="2" t="s">
        <v>141</v>
      </c>
      <c r="T27" s="2" t="s">
        <v>141</v>
      </c>
      <c r="U27" s="2" t="s">
        <v>142</v>
      </c>
      <c r="V27" s="2" t="s">
        <v>238</v>
      </c>
      <c r="W27" s="2" t="s">
        <v>144</v>
      </c>
      <c r="X27" s="2" t="s">
        <v>141</v>
      </c>
      <c r="Y27" s="2" t="s">
        <v>162</v>
      </c>
      <c r="Z27" s="4">
        <v>86</v>
      </c>
      <c r="AA27" s="4">
        <f>=ROUNDDOWN(43,0)</f>
      </c>
      <c r="AB27" s="5">
        <v>2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4</v>
      </c>
      <c r="AQ27" s="8">
        <v>698.95</v>
      </c>
      <c r="AR27" s="4">
        <v>1</v>
      </c>
      <c r="AS27" s="8">
        <v>193.04</v>
      </c>
      <c r="AT27" s="7">
        <v>3</v>
      </c>
      <c r="AU27" s="7">
        <v>2.6208</v>
      </c>
      <c r="AV27" s="4">
        <v>9</v>
      </c>
      <c r="AW27" s="8">
        <v>1659.86</v>
      </c>
      <c r="AX27" s="4">
        <v>1</v>
      </c>
      <c r="AY27" s="8">
        <v>193.04</v>
      </c>
      <c r="AZ27" s="7">
        <v>8</v>
      </c>
      <c r="BA27" s="7">
        <v>7.5985</v>
      </c>
      <c r="BB27" s="7">
        <v>0.4211</v>
      </c>
      <c r="BC27" s="4">
        <v>9</v>
      </c>
      <c r="BD27" s="8">
        <v>1659.86</v>
      </c>
      <c r="BE27" s="4">
        <v>1</v>
      </c>
      <c r="BF27" s="8">
        <v>193.04</v>
      </c>
      <c r="BG27" s="7">
        <v>8</v>
      </c>
      <c r="BH27" s="7">
        <v>7.5985</v>
      </c>
      <c r="BI27" s="7">
        <v>1</v>
      </c>
      <c r="BJ27" s="4">
        <v>4</v>
      </c>
      <c r="BK27" s="8">
        <v>698.95</v>
      </c>
      <c r="BL27" s="2" t="s">
        <v>325</v>
      </c>
      <c r="BM27" s="7">
        <v>1</v>
      </c>
      <c r="BN27" s="7">
        <v>1</v>
      </c>
      <c r="BO27" s="4">
        <v>2</v>
      </c>
      <c r="BP27" s="8">
        <v>391.52</v>
      </c>
      <c r="BQ27" s="4"/>
      <c r="BR27" s="8"/>
      <c r="BS27" s="7"/>
      <c r="BT27" s="7"/>
      <c r="BU27" s="2" t="s">
        <v>147</v>
      </c>
      <c r="BV27" s="2" t="s">
        <v>138</v>
      </c>
      <c r="BW27" s="2" t="s">
        <v>141</v>
      </c>
      <c r="BX27" s="2" t="s">
        <v>241</v>
      </c>
      <c r="BY27" s="2" t="s">
        <v>149</v>
      </c>
      <c r="BZ27" s="2" t="s">
        <v>141</v>
      </c>
      <c r="CA27" s="4"/>
      <c r="CB27" s="8"/>
      <c r="CC27" s="4"/>
      <c r="CD27" s="8"/>
      <c r="CE27" s="7"/>
      <c r="CF27" s="7"/>
      <c r="CG27" s="2" t="s">
        <v>147</v>
      </c>
      <c r="CH27" s="2" t="s">
        <v>138</v>
      </c>
      <c r="CI27" s="2" t="s">
        <v>150</v>
      </c>
      <c r="CJ27" s="2" t="s">
        <v>326</v>
      </c>
      <c r="CK27" s="2" t="s">
        <v>149</v>
      </c>
      <c r="CL27" s="2" t="s">
        <v>141</v>
      </c>
      <c r="CM27" s="4">
        <v>1</v>
      </c>
      <c r="CN27" s="8">
        <v>107.24</v>
      </c>
      <c r="CO27" s="4"/>
      <c r="CP27" s="8"/>
      <c r="CQ27" s="7"/>
      <c r="CR27" s="7"/>
      <c r="CS27" s="2" t="s">
        <v>147</v>
      </c>
      <c r="CT27" s="2" t="s">
        <v>138</v>
      </c>
      <c r="CU27" s="2" t="s">
        <v>152</v>
      </c>
      <c r="CV27" s="2" t="s">
        <v>327</v>
      </c>
      <c r="CW27" s="2" t="s">
        <v>149</v>
      </c>
      <c r="CX27" s="2" t="s">
        <v>141</v>
      </c>
      <c r="CY27" s="4"/>
      <c r="CZ27" s="8"/>
      <c r="DA27" s="4">
        <v>1</v>
      </c>
      <c r="DB27" s="8">
        <v>193.04</v>
      </c>
      <c r="DC27" s="7">
        <v>-1</v>
      </c>
      <c r="DD27" s="7">
        <v>-1</v>
      </c>
      <c r="DE27" s="2" t="s">
        <v>147</v>
      </c>
      <c r="DF27" s="2" t="s">
        <v>138</v>
      </c>
      <c r="DG27" s="2" t="s">
        <v>265</v>
      </c>
      <c r="DH27" s="2" t="s">
        <v>328</v>
      </c>
      <c r="DI27" s="2" t="s">
        <v>149</v>
      </c>
      <c r="DJ27" s="2" t="s">
        <v>141</v>
      </c>
      <c r="DK27" s="4">
        <v>1</v>
      </c>
      <c r="DL27" s="8">
        <v>200.19</v>
      </c>
      <c r="DM27" s="4"/>
      <c r="DN27" s="8"/>
      <c r="DO27" s="7"/>
      <c r="DP27" s="7"/>
      <c r="DQ27" s="2" t="s">
        <v>147</v>
      </c>
      <c r="DR27" s="2" t="s">
        <v>138</v>
      </c>
      <c r="DS27" s="2" t="s">
        <v>156</v>
      </c>
      <c r="DT27" s="2" t="s">
        <v>278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158</v>
      </c>
      <c r="EF27" s="2" t="s">
        <v>261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162</v>
      </c>
      <c r="ER27" s="2" t="s">
        <v>307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162</v>
      </c>
      <c r="FD27" s="2" t="s">
        <v>329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147</v>
      </c>
      <c r="FN27" s="2" t="s">
        <v>138</v>
      </c>
      <c r="FO27" s="2" t="s">
        <v>163</v>
      </c>
      <c r="FP27" s="2" t="s">
        <v>259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141</v>
      </c>
      <c r="FZ27" s="2" t="s">
        <v>141</v>
      </c>
      <c r="GA27" s="2" t="s">
        <v>141</v>
      </c>
      <c r="GB27" s="2" t="s">
        <v>141</v>
      </c>
      <c r="GC27" s="2" t="s">
        <v>141</v>
      </c>
      <c r="GD27" s="2" t="s">
        <v>141</v>
      </c>
      <c r="GE27" s="4"/>
      <c r="GF27" s="8"/>
      <c r="GG27" s="4"/>
      <c r="GH27" s="8"/>
      <c r="GI27" s="7"/>
      <c r="GJ27" s="7"/>
      <c r="GK27" s="2" t="s">
        <v>141</v>
      </c>
      <c r="GL27" s="2" t="s">
        <v>141</v>
      </c>
      <c r="GM27" s="2" t="s">
        <v>141</v>
      </c>
      <c r="GN27" s="2" t="s">
        <v>141</v>
      </c>
      <c r="GO27" s="2" t="s">
        <v>141</v>
      </c>
      <c r="GP27" s="2" t="s">
        <v>141</v>
      </c>
      <c r="GQ27" s="4"/>
      <c r="GR27" s="8"/>
      <c r="GS27" s="4"/>
      <c r="GT27" s="8"/>
      <c r="GU27" s="7"/>
      <c r="GV27" s="7"/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147</v>
      </c>
      <c r="IH27" s="2" t="s">
        <v>138</v>
      </c>
      <c r="II27" s="2" t="s">
        <v>164</v>
      </c>
      <c r="IJ27" s="2" t="s">
        <v>208</v>
      </c>
      <c r="IK27" s="2" t="s">
        <v>149</v>
      </c>
      <c r="IL27" s="2" t="s">
        <v>141</v>
      </c>
      <c r="IM27" s="4"/>
      <c r="IN27" s="8"/>
      <c r="IO27" s="4"/>
      <c r="IP27" s="8"/>
      <c r="IQ27" s="7"/>
      <c r="IR27" s="7"/>
      <c r="IS27" s="2" t="s">
        <v>141</v>
      </c>
      <c r="IT27" s="2" t="s">
        <v>141</v>
      </c>
      <c r="IU27" s="2" t="s">
        <v>141</v>
      </c>
      <c r="IV27" s="2" t="s">
        <v>141</v>
      </c>
      <c r="IW27" s="2" t="s">
        <v>141</v>
      </c>
      <c r="IX27" s="2" t="s">
        <v>141</v>
      </c>
      <c r="IY27" s="4"/>
      <c r="IZ27" s="8"/>
      <c r="JA27" s="4"/>
      <c r="JB27" s="8"/>
      <c r="JC27" s="7"/>
      <c r="JD27" s="7"/>
      <c r="JE27" s="2" t="s">
        <v>141</v>
      </c>
      <c r="JF27" s="2" t="s">
        <v>141</v>
      </c>
      <c r="JG27" s="2" t="s">
        <v>141</v>
      </c>
      <c r="JH27" s="2" t="s">
        <v>141</v>
      </c>
      <c r="JI27" s="2" t="s">
        <v>141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147</v>
      </c>
      <c r="KP27" s="2" t="s">
        <v>138</v>
      </c>
      <c r="KQ27" s="2" t="s">
        <v>166</v>
      </c>
      <c r="KR27" s="2" t="s">
        <v>330</v>
      </c>
      <c r="KS27" s="2" t="s">
        <v>149</v>
      </c>
      <c r="KT27" s="2" t="s">
        <v>141</v>
      </c>
      <c r="KU27" s="4"/>
      <c r="KV27" s="8"/>
      <c r="KW27" s="4"/>
      <c r="KX27" s="8"/>
      <c r="KY27" s="7"/>
      <c r="KZ27" s="7"/>
      <c r="LA27" s="2" t="s">
        <v>141</v>
      </c>
      <c r="LB27" s="2" t="s">
        <v>141</v>
      </c>
      <c r="LC27" s="2" t="s">
        <v>141</v>
      </c>
      <c r="LD27" s="2" t="s">
        <v>141</v>
      </c>
      <c r="LE27" s="2" t="s">
        <v>141</v>
      </c>
      <c r="LF27" s="2" t="s">
        <v>141</v>
      </c>
      <c r="LG27" s="4"/>
      <c r="LH27" s="8"/>
      <c r="LI27" s="4"/>
      <c r="LJ27" s="8"/>
      <c r="LK27" s="7"/>
      <c r="LL27" s="7"/>
      <c r="LM27" s="2" t="s">
        <v>141</v>
      </c>
      <c r="LN27" s="2" t="s">
        <v>141</v>
      </c>
      <c r="LO27" s="2" t="s">
        <v>141</v>
      </c>
      <c r="LP27" s="2" t="s">
        <v>141</v>
      </c>
      <c r="LQ27" s="2" t="s">
        <v>141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147</v>
      </c>
      <c r="ML27" s="2" t="s">
        <v>168</v>
      </c>
      <c r="MM27" s="2" t="s">
        <v>169</v>
      </c>
      <c r="MN27" s="2" t="s">
        <v>141</v>
      </c>
      <c r="MO27" s="2" t="s">
        <v>149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141</v>
      </c>
      <c r="NV27" s="2" t="s">
        <v>141</v>
      </c>
      <c r="NW27" s="2" t="s">
        <v>141</v>
      </c>
      <c r="NX27" s="2" t="s">
        <v>141</v>
      </c>
      <c r="NY27" s="2" t="s">
        <v>141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8"/>
      <c r="OO27" s="4"/>
      <c r="OP27" s="8"/>
      <c r="OQ27" s="7"/>
      <c r="OR27" s="7"/>
      <c r="OS27" s="2" t="s">
        <v>141</v>
      </c>
      <c r="OT27" s="2" t="s">
        <v>141</v>
      </c>
      <c r="OU27" s="2" t="s">
        <v>141</v>
      </c>
      <c r="OV27" s="2" t="s">
        <v>141</v>
      </c>
      <c r="OW27" s="2" t="s">
        <v>141</v>
      </c>
      <c r="OX27" s="2" t="s">
        <v>141</v>
      </c>
      <c r="OY27" s="4">
        <v>86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331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324</v>
      </c>
      <c r="G28" s="2" t="s">
        <v>324</v>
      </c>
      <c r="H28" s="2" t="s">
        <v>324</v>
      </c>
      <c r="I28" s="2" t="s">
        <v>236</v>
      </c>
      <c r="J28" s="2" t="s">
        <v>171</v>
      </c>
      <c r="K28" s="2" t="s">
        <v>227</v>
      </c>
      <c r="L28" s="3">
        <v>204.28</v>
      </c>
      <c r="M28" s="3">
        <v>214.49</v>
      </c>
      <c r="N28" s="3">
        <v>599.99</v>
      </c>
      <c r="O28" s="2" t="s">
        <v>138</v>
      </c>
      <c r="P28" s="2" t="s">
        <v>303</v>
      </c>
      <c r="Q28" s="2" t="s">
        <v>140</v>
      </c>
      <c r="R28" s="2" t="s">
        <v>141</v>
      </c>
      <c r="S28" s="2" t="s">
        <v>141</v>
      </c>
      <c r="T28" s="2" t="s">
        <v>141</v>
      </c>
      <c r="U28" s="2" t="s">
        <v>142</v>
      </c>
      <c r="V28" s="2" t="s">
        <v>238</v>
      </c>
      <c r="W28" s="2" t="s">
        <v>144</v>
      </c>
      <c r="X28" s="2" t="s">
        <v>141</v>
      </c>
      <c r="Y28" s="2" t="s">
        <v>162</v>
      </c>
      <c r="Z28" s="4">
        <v>232</v>
      </c>
      <c r="AA28" s="4">
        <f>=ROUNDDOWN(33.1428571428571,0)</f>
      </c>
      <c r="AB28" s="5">
        <v>7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3</v>
      </c>
      <c r="AQ28" s="8">
        <v>489.03</v>
      </c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0.2946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3</v>
      </c>
      <c r="BK28" s="8">
        <v>489.03</v>
      </c>
      <c r="BL28" s="2" t="s">
        <v>304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147</v>
      </c>
      <c r="BV28" s="2" t="s">
        <v>138</v>
      </c>
      <c r="BW28" s="2" t="s">
        <v>141</v>
      </c>
      <c r="BX28" s="2" t="s">
        <v>241</v>
      </c>
      <c r="BY28" s="2" t="s">
        <v>149</v>
      </c>
      <c r="BZ28" s="2" t="s">
        <v>141</v>
      </c>
      <c r="CA28" s="4"/>
      <c r="CB28" s="8"/>
      <c r="CC28" s="4"/>
      <c r="CD28" s="8"/>
      <c r="CE28" s="7"/>
      <c r="CF28" s="7"/>
      <c r="CG28" s="2" t="s">
        <v>147</v>
      </c>
      <c r="CH28" s="2" t="s">
        <v>138</v>
      </c>
      <c r="CI28" s="2" t="s">
        <v>150</v>
      </c>
      <c r="CJ28" s="2" t="s">
        <v>330</v>
      </c>
      <c r="CK28" s="2" t="s">
        <v>149</v>
      </c>
      <c r="CL28" s="2" t="s">
        <v>141</v>
      </c>
      <c r="CM28" s="4">
        <v>2</v>
      </c>
      <c r="CN28" s="8">
        <v>257.38</v>
      </c>
      <c r="CO28" s="4"/>
      <c r="CP28" s="8"/>
      <c r="CQ28" s="7"/>
      <c r="CR28" s="7"/>
      <c r="CS28" s="2" t="s">
        <v>147</v>
      </c>
      <c r="CT28" s="2" t="s">
        <v>138</v>
      </c>
      <c r="CU28" s="2" t="s">
        <v>152</v>
      </c>
      <c r="CV28" s="2" t="s">
        <v>332</v>
      </c>
      <c r="CW28" s="2" t="s">
        <v>149</v>
      </c>
      <c r="CX28" s="2" t="s">
        <v>141</v>
      </c>
      <c r="CY28" s="4">
        <v>1</v>
      </c>
      <c r="CZ28" s="8">
        <v>231.65</v>
      </c>
      <c r="DA28" s="4"/>
      <c r="DB28" s="8"/>
      <c r="DC28" s="7"/>
      <c r="DD28" s="7"/>
      <c r="DE28" s="2" t="s">
        <v>147</v>
      </c>
      <c r="DF28" s="2" t="s">
        <v>138</v>
      </c>
      <c r="DG28" s="2" t="s">
        <v>265</v>
      </c>
      <c r="DH28" s="2" t="s">
        <v>333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156</v>
      </c>
      <c r="DT28" s="2" t="s">
        <v>278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158</v>
      </c>
      <c r="EF28" s="2" t="s">
        <v>334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162</v>
      </c>
      <c r="ER28" s="2" t="s">
        <v>335</v>
      </c>
      <c r="ES28" s="2" t="s">
        <v>149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162</v>
      </c>
      <c r="FD28" s="2" t="s">
        <v>191</v>
      </c>
      <c r="FE28" s="2" t="s">
        <v>149</v>
      </c>
      <c r="FF28" s="2" t="s">
        <v>141</v>
      </c>
      <c r="FG28" s="4"/>
      <c r="FH28" s="8"/>
      <c r="FI28" s="4"/>
      <c r="FJ28" s="8"/>
      <c r="FK28" s="7"/>
      <c r="FL28" s="7"/>
      <c r="FM28" s="2" t="s">
        <v>147</v>
      </c>
      <c r="FN28" s="2" t="s">
        <v>138</v>
      </c>
      <c r="FO28" s="2" t="s">
        <v>163</v>
      </c>
      <c r="FP28" s="2" t="s">
        <v>141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141</v>
      </c>
      <c r="FZ28" s="2" t="s">
        <v>141</v>
      </c>
      <c r="GA28" s="2" t="s">
        <v>141</v>
      </c>
      <c r="GB28" s="2" t="s">
        <v>141</v>
      </c>
      <c r="GC28" s="2" t="s">
        <v>141</v>
      </c>
      <c r="GD28" s="2" t="s">
        <v>141</v>
      </c>
      <c r="GE28" s="4"/>
      <c r="GF28" s="8"/>
      <c r="GG28" s="4"/>
      <c r="GH28" s="8"/>
      <c r="GI28" s="7"/>
      <c r="GJ28" s="7"/>
      <c r="GK28" s="2" t="s">
        <v>141</v>
      </c>
      <c r="GL28" s="2" t="s">
        <v>141</v>
      </c>
      <c r="GM28" s="2" t="s">
        <v>141</v>
      </c>
      <c r="GN28" s="2" t="s">
        <v>141</v>
      </c>
      <c r="GO28" s="2" t="s">
        <v>141</v>
      </c>
      <c r="GP28" s="2" t="s">
        <v>141</v>
      </c>
      <c r="GQ28" s="4"/>
      <c r="GR28" s="8"/>
      <c r="GS28" s="4"/>
      <c r="GT28" s="8"/>
      <c r="GU28" s="7"/>
      <c r="GV28" s="7"/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4"/>
      <c r="IB28" s="8"/>
      <c r="IC28" s="4"/>
      <c r="ID28" s="8"/>
      <c r="IE28" s="7"/>
      <c r="IF28" s="7"/>
      <c r="IG28" s="2" t="s">
        <v>147</v>
      </c>
      <c r="IH28" s="2" t="s">
        <v>138</v>
      </c>
      <c r="II28" s="2" t="s">
        <v>164</v>
      </c>
      <c r="IJ28" s="2" t="s">
        <v>336</v>
      </c>
      <c r="IK28" s="2" t="s">
        <v>149</v>
      </c>
      <c r="IL28" s="2" t="s">
        <v>141</v>
      </c>
      <c r="IM28" s="4"/>
      <c r="IN28" s="8"/>
      <c r="IO28" s="4"/>
      <c r="IP28" s="8"/>
      <c r="IQ28" s="7"/>
      <c r="IR28" s="7"/>
      <c r="IS28" s="2" t="s">
        <v>141</v>
      </c>
      <c r="IT28" s="2" t="s">
        <v>141</v>
      </c>
      <c r="IU28" s="2" t="s">
        <v>141</v>
      </c>
      <c r="IV28" s="2" t="s">
        <v>141</v>
      </c>
      <c r="IW28" s="2" t="s">
        <v>141</v>
      </c>
      <c r="IX28" s="2" t="s">
        <v>141</v>
      </c>
      <c r="IY28" s="4"/>
      <c r="IZ28" s="8"/>
      <c r="JA28" s="4"/>
      <c r="JB28" s="8"/>
      <c r="JC28" s="7"/>
      <c r="JD28" s="7"/>
      <c r="JE28" s="2" t="s">
        <v>141</v>
      </c>
      <c r="JF28" s="2" t="s">
        <v>141</v>
      </c>
      <c r="JG28" s="2" t="s">
        <v>141</v>
      </c>
      <c r="JH28" s="2" t="s">
        <v>141</v>
      </c>
      <c r="JI28" s="2" t="s">
        <v>141</v>
      </c>
      <c r="JJ28" s="2" t="s">
        <v>141</v>
      </c>
      <c r="JK28" s="4"/>
      <c r="JL28" s="8"/>
      <c r="JM28" s="4"/>
      <c r="JN28" s="8"/>
      <c r="JO28" s="7"/>
      <c r="JP28" s="7"/>
      <c r="JQ28" s="2" t="s">
        <v>141</v>
      </c>
      <c r="JR28" s="2" t="s">
        <v>141</v>
      </c>
      <c r="JS28" s="2" t="s">
        <v>141</v>
      </c>
      <c r="JT28" s="2" t="s">
        <v>141</v>
      </c>
      <c r="JU28" s="2" t="s">
        <v>141</v>
      </c>
      <c r="JV28" s="2" t="s">
        <v>141</v>
      </c>
      <c r="JW28" s="4"/>
      <c r="JX28" s="8"/>
      <c r="JY28" s="4"/>
      <c r="JZ28" s="8"/>
      <c r="KA28" s="7"/>
      <c r="KB28" s="7"/>
      <c r="KC28" s="2" t="s">
        <v>141</v>
      </c>
      <c r="KD28" s="2" t="s">
        <v>141</v>
      </c>
      <c r="KE28" s="2" t="s">
        <v>141</v>
      </c>
      <c r="KF28" s="2" t="s">
        <v>141</v>
      </c>
      <c r="KG28" s="2" t="s">
        <v>141</v>
      </c>
      <c r="KH28" s="2" t="s">
        <v>141</v>
      </c>
      <c r="KI28" s="4"/>
      <c r="KJ28" s="8"/>
      <c r="KK28" s="4"/>
      <c r="KL28" s="8"/>
      <c r="KM28" s="7"/>
      <c r="KN28" s="7"/>
      <c r="KO28" s="2" t="s">
        <v>147</v>
      </c>
      <c r="KP28" s="2" t="s">
        <v>138</v>
      </c>
      <c r="KQ28" s="2" t="s">
        <v>166</v>
      </c>
      <c r="KR28" s="2" t="s">
        <v>337</v>
      </c>
      <c r="KS28" s="2" t="s">
        <v>149</v>
      </c>
      <c r="KT28" s="2" t="s">
        <v>141</v>
      </c>
      <c r="KU28" s="4"/>
      <c r="KV28" s="8"/>
      <c r="KW28" s="4"/>
      <c r="KX28" s="8"/>
      <c r="KY28" s="7"/>
      <c r="KZ28" s="7"/>
      <c r="LA28" s="2" t="s">
        <v>141</v>
      </c>
      <c r="LB28" s="2" t="s">
        <v>141</v>
      </c>
      <c r="LC28" s="2" t="s">
        <v>141</v>
      </c>
      <c r="LD28" s="2" t="s">
        <v>141</v>
      </c>
      <c r="LE28" s="2" t="s">
        <v>141</v>
      </c>
      <c r="LF28" s="2" t="s">
        <v>141</v>
      </c>
      <c r="LG28" s="4"/>
      <c r="LH28" s="8"/>
      <c r="LI28" s="4"/>
      <c r="LJ28" s="8"/>
      <c r="LK28" s="7"/>
      <c r="LL28" s="7"/>
      <c r="LM28" s="2" t="s">
        <v>141</v>
      </c>
      <c r="LN28" s="2" t="s">
        <v>141</v>
      </c>
      <c r="LO28" s="2" t="s">
        <v>141</v>
      </c>
      <c r="LP28" s="2" t="s">
        <v>141</v>
      </c>
      <c r="LQ28" s="2" t="s">
        <v>141</v>
      </c>
      <c r="LR28" s="2" t="s">
        <v>141</v>
      </c>
      <c r="LS28" s="4"/>
      <c r="LT28" s="8"/>
      <c r="LU28" s="4"/>
      <c r="LV28" s="8"/>
      <c r="LW28" s="7"/>
      <c r="LX28" s="7"/>
      <c r="LY28" s="2" t="s">
        <v>141</v>
      </c>
      <c r="LZ28" s="2" t="s">
        <v>141</v>
      </c>
      <c r="MA28" s="2" t="s">
        <v>141</v>
      </c>
      <c r="MB28" s="2" t="s">
        <v>141</v>
      </c>
      <c r="MC28" s="2" t="s">
        <v>141</v>
      </c>
      <c r="MD28" s="2" t="s">
        <v>141</v>
      </c>
      <c r="ME28" s="4"/>
      <c r="MF28" s="8"/>
      <c r="MG28" s="4"/>
      <c r="MH28" s="8"/>
      <c r="MI28" s="7"/>
      <c r="MJ28" s="7"/>
      <c r="MK28" s="2" t="s">
        <v>147</v>
      </c>
      <c r="ML28" s="2" t="s">
        <v>168</v>
      </c>
      <c r="MM28" s="2" t="s">
        <v>169</v>
      </c>
      <c r="MN28" s="2" t="s">
        <v>338</v>
      </c>
      <c r="MO28" s="2" t="s">
        <v>149</v>
      </c>
      <c r="MP28" s="2" t="s">
        <v>141</v>
      </c>
      <c r="MQ28" s="4"/>
      <c r="MR28" s="8"/>
      <c r="MS28" s="4"/>
      <c r="MT28" s="8"/>
      <c r="MU28" s="7"/>
      <c r="MV28" s="7"/>
      <c r="MW28" s="2" t="s">
        <v>141</v>
      </c>
      <c r="MX28" s="2" t="s">
        <v>141</v>
      </c>
      <c r="MY28" s="2" t="s">
        <v>141</v>
      </c>
      <c r="MZ28" s="2" t="s">
        <v>141</v>
      </c>
      <c r="NA28" s="2" t="s">
        <v>141</v>
      </c>
      <c r="NB28" s="2" t="s">
        <v>141</v>
      </c>
      <c r="NC28" s="4"/>
      <c r="ND28" s="8"/>
      <c r="NE28" s="4"/>
      <c r="NF28" s="8"/>
      <c r="NG28" s="7"/>
      <c r="NH28" s="7"/>
      <c r="NI28" s="2" t="s">
        <v>141</v>
      </c>
      <c r="NJ28" s="2" t="s">
        <v>141</v>
      </c>
      <c r="NK28" s="2" t="s">
        <v>141</v>
      </c>
      <c r="NL28" s="2" t="s">
        <v>141</v>
      </c>
      <c r="NM28" s="2" t="s">
        <v>141</v>
      </c>
      <c r="NN28" s="2" t="s">
        <v>141</v>
      </c>
      <c r="NO28" s="4"/>
      <c r="NP28" s="8"/>
      <c r="NQ28" s="4"/>
      <c r="NR28" s="8"/>
      <c r="NS28" s="7"/>
      <c r="NT28" s="7"/>
      <c r="NU28" s="2" t="s">
        <v>141</v>
      </c>
      <c r="NV28" s="2" t="s">
        <v>141</v>
      </c>
      <c r="NW28" s="2" t="s">
        <v>141</v>
      </c>
      <c r="NX28" s="2" t="s">
        <v>141</v>
      </c>
      <c r="NY28" s="2" t="s">
        <v>141</v>
      </c>
      <c r="NZ28" s="2" t="s">
        <v>141</v>
      </c>
      <c r="OA28" s="4"/>
      <c r="OB28" s="8"/>
      <c r="OC28" s="4"/>
      <c r="OD28" s="8"/>
      <c r="OE28" s="7"/>
      <c r="OF28" s="7"/>
      <c r="OG28" s="2" t="s">
        <v>141</v>
      </c>
      <c r="OH28" s="2" t="s">
        <v>141</v>
      </c>
      <c r="OI28" s="2" t="s">
        <v>141</v>
      </c>
      <c r="OJ28" s="2" t="s">
        <v>141</v>
      </c>
      <c r="OK28" s="2" t="s">
        <v>141</v>
      </c>
      <c r="OL28" s="2" t="s">
        <v>141</v>
      </c>
      <c r="OM28" s="4"/>
      <c r="ON28" s="8"/>
      <c r="OO28" s="4"/>
      <c r="OP28" s="8"/>
      <c r="OQ28" s="7"/>
      <c r="OR28" s="7"/>
      <c r="OS28" s="2" t="s">
        <v>141</v>
      </c>
      <c r="OT28" s="2" t="s">
        <v>141</v>
      </c>
      <c r="OU28" s="2" t="s">
        <v>141</v>
      </c>
      <c r="OV28" s="2" t="s">
        <v>141</v>
      </c>
      <c r="OW28" s="2" t="s">
        <v>141</v>
      </c>
      <c r="OX28" s="2" t="s">
        <v>141</v>
      </c>
      <c r="OY28" s="4">
        <v>232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339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324</v>
      </c>
      <c r="G29" s="2" t="s">
        <v>324</v>
      </c>
      <c r="H29" s="2" t="s">
        <v>324</v>
      </c>
      <c r="I29" s="2" t="s">
        <v>236</v>
      </c>
      <c r="J29" s="2" t="s">
        <v>182</v>
      </c>
      <c r="K29" s="2" t="s">
        <v>227</v>
      </c>
      <c r="L29" s="3">
        <v>204.28</v>
      </c>
      <c r="M29" s="3">
        <v>214.49</v>
      </c>
      <c r="N29" s="3">
        <v>599.99</v>
      </c>
      <c r="O29" s="2" t="s">
        <v>138</v>
      </c>
      <c r="P29" s="2" t="s">
        <v>303</v>
      </c>
      <c r="Q29" s="2" t="s">
        <v>140</v>
      </c>
      <c r="R29" s="2" t="s">
        <v>141</v>
      </c>
      <c r="S29" s="2" t="s">
        <v>141</v>
      </c>
      <c r="T29" s="2" t="s">
        <v>141</v>
      </c>
      <c r="U29" s="2" t="s">
        <v>142</v>
      </c>
      <c r="V29" s="2" t="s">
        <v>238</v>
      </c>
      <c r="W29" s="2" t="s">
        <v>144</v>
      </c>
      <c r="X29" s="2" t="s">
        <v>141</v>
      </c>
      <c r="Y29" s="2" t="s">
        <v>162</v>
      </c>
      <c r="Z29" s="4">
        <v>29</v>
      </c>
      <c r="AA29" s="4">
        <f>=ROUNDDOWN(29,0)</f>
      </c>
      <c r="AB29" s="5">
        <v>1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2</v>
      </c>
      <c r="AQ29" s="8">
        <v>471.88</v>
      </c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0.2843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2</v>
      </c>
      <c r="BK29" s="8">
        <v>471.88</v>
      </c>
      <c r="BL29" s="2" t="s">
        <v>340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195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147</v>
      </c>
      <c r="CH29" s="2" t="s">
        <v>138</v>
      </c>
      <c r="CI29" s="2" t="s">
        <v>292</v>
      </c>
      <c r="CJ29" s="2" t="s">
        <v>341</v>
      </c>
      <c r="CK29" s="2" t="s">
        <v>149</v>
      </c>
      <c r="CL29" s="2" t="s">
        <v>141</v>
      </c>
      <c r="CM29" s="4"/>
      <c r="CN29" s="8"/>
      <c r="CO29" s="4"/>
      <c r="CP29" s="8"/>
      <c r="CQ29" s="7"/>
      <c r="CR29" s="7"/>
      <c r="CS29" s="2" t="s">
        <v>147</v>
      </c>
      <c r="CT29" s="2" t="s">
        <v>138</v>
      </c>
      <c r="CU29" s="2" t="s">
        <v>152</v>
      </c>
      <c r="CV29" s="2" t="s">
        <v>342</v>
      </c>
      <c r="CW29" s="2" t="s">
        <v>149</v>
      </c>
      <c r="CX29" s="2" t="s">
        <v>141</v>
      </c>
      <c r="CY29" s="4">
        <v>1</v>
      </c>
      <c r="CZ29" s="8">
        <v>231.65</v>
      </c>
      <c r="DA29" s="4"/>
      <c r="DB29" s="8"/>
      <c r="DC29" s="7"/>
      <c r="DD29" s="7"/>
      <c r="DE29" s="2" t="s">
        <v>147</v>
      </c>
      <c r="DF29" s="2" t="s">
        <v>138</v>
      </c>
      <c r="DG29" s="2" t="s">
        <v>265</v>
      </c>
      <c r="DH29" s="2" t="s">
        <v>251</v>
      </c>
      <c r="DI29" s="2" t="s">
        <v>149</v>
      </c>
      <c r="DJ29" s="2" t="s">
        <v>141</v>
      </c>
      <c r="DK29" s="4">
        <v>1</v>
      </c>
      <c r="DL29" s="8">
        <v>240.23</v>
      </c>
      <c r="DM29" s="4"/>
      <c r="DN29" s="8"/>
      <c r="DO29" s="7"/>
      <c r="DP29" s="7"/>
      <c r="DQ29" s="2" t="s">
        <v>147</v>
      </c>
      <c r="DR29" s="2" t="s">
        <v>138</v>
      </c>
      <c r="DS29" s="2" t="s">
        <v>156</v>
      </c>
      <c r="DT29" s="2" t="s">
        <v>185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158</v>
      </c>
      <c r="EF29" s="2" t="s">
        <v>295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162</v>
      </c>
      <c r="ER29" s="2" t="s">
        <v>343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162</v>
      </c>
      <c r="FD29" s="2" t="s">
        <v>322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147</v>
      </c>
      <c r="FN29" s="2" t="s">
        <v>138</v>
      </c>
      <c r="FO29" s="2" t="s">
        <v>193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141</v>
      </c>
      <c r="FZ29" s="2" t="s">
        <v>141</v>
      </c>
      <c r="GA29" s="2" t="s">
        <v>141</v>
      </c>
      <c r="GB29" s="2" t="s">
        <v>141</v>
      </c>
      <c r="GC29" s="2" t="s">
        <v>141</v>
      </c>
      <c r="GD29" s="2" t="s">
        <v>141</v>
      </c>
      <c r="GE29" s="4"/>
      <c r="GF29" s="8"/>
      <c r="GG29" s="4"/>
      <c r="GH29" s="8"/>
      <c r="GI29" s="7"/>
      <c r="GJ29" s="7"/>
      <c r="GK29" s="2" t="s">
        <v>141</v>
      </c>
      <c r="GL29" s="2" t="s">
        <v>141</v>
      </c>
      <c r="GM29" s="2" t="s">
        <v>141</v>
      </c>
      <c r="GN29" s="2" t="s">
        <v>141</v>
      </c>
      <c r="GO29" s="2" t="s">
        <v>141</v>
      </c>
      <c r="GP29" s="2" t="s">
        <v>141</v>
      </c>
      <c r="GQ29" s="4"/>
      <c r="GR29" s="8"/>
      <c r="GS29" s="4"/>
      <c r="GT29" s="8"/>
      <c r="GU29" s="7"/>
      <c r="GV29" s="7"/>
      <c r="GW29" s="2" t="s">
        <v>141</v>
      </c>
      <c r="GX29" s="2" t="s">
        <v>141</v>
      </c>
      <c r="GY29" s="2" t="s">
        <v>141</v>
      </c>
      <c r="GZ29" s="2" t="s">
        <v>141</v>
      </c>
      <c r="HA29" s="2" t="s">
        <v>141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4"/>
      <c r="IB29" s="8"/>
      <c r="IC29" s="4"/>
      <c r="ID29" s="8"/>
      <c r="IE29" s="7"/>
      <c r="IF29" s="7"/>
      <c r="IG29" s="2" t="s">
        <v>147</v>
      </c>
      <c r="IH29" s="2" t="s">
        <v>138</v>
      </c>
      <c r="II29" s="2" t="s">
        <v>164</v>
      </c>
      <c r="IJ29" s="2" t="s">
        <v>141</v>
      </c>
      <c r="IK29" s="2" t="s">
        <v>149</v>
      </c>
      <c r="IL29" s="2" t="s">
        <v>141</v>
      </c>
      <c r="IM29" s="4"/>
      <c r="IN29" s="8"/>
      <c r="IO29" s="4"/>
      <c r="IP29" s="8"/>
      <c r="IQ29" s="7"/>
      <c r="IR29" s="7"/>
      <c r="IS29" s="2" t="s">
        <v>141</v>
      </c>
      <c r="IT29" s="2" t="s">
        <v>141</v>
      </c>
      <c r="IU29" s="2" t="s">
        <v>141</v>
      </c>
      <c r="IV29" s="2" t="s">
        <v>141</v>
      </c>
      <c r="IW29" s="2" t="s">
        <v>141</v>
      </c>
      <c r="IX29" s="2" t="s">
        <v>141</v>
      </c>
      <c r="IY29" s="4"/>
      <c r="IZ29" s="8"/>
      <c r="JA29" s="4"/>
      <c r="JB29" s="8"/>
      <c r="JC29" s="7"/>
      <c r="JD29" s="7"/>
      <c r="JE29" s="2" t="s">
        <v>141</v>
      </c>
      <c r="JF29" s="2" t="s">
        <v>141</v>
      </c>
      <c r="JG29" s="2" t="s">
        <v>141</v>
      </c>
      <c r="JH29" s="2" t="s">
        <v>141</v>
      </c>
      <c r="JI29" s="2" t="s">
        <v>141</v>
      </c>
      <c r="JJ29" s="2" t="s">
        <v>141</v>
      </c>
      <c r="JK29" s="4"/>
      <c r="JL29" s="8"/>
      <c r="JM29" s="4"/>
      <c r="JN29" s="8"/>
      <c r="JO29" s="7"/>
      <c r="JP29" s="7"/>
      <c r="JQ29" s="2" t="s">
        <v>141</v>
      </c>
      <c r="JR29" s="2" t="s">
        <v>141</v>
      </c>
      <c r="JS29" s="2" t="s">
        <v>141</v>
      </c>
      <c r="JT29" s="2" t="s">
        <v>141</v>
      </c>
      <c r="JU29" s="2" t="s">
        <v>141</v>
      </c>
      <c r="JV29" s="2" t="s">
        <v>141</v>
      </c>
      <c r="JW29" s="4"/>
      <c r="JX29" s="8"/>
      <c r="JY29" s="4"/>
      <c r="JZ29" s="8"/>
      <c r="KA29" s="7"/>
      <c r="KB29" s="7"/>
      <c r="KC29" s="2" t="s">
        <v>141</v>
      </c>
      <c r="KD29" s="2" t="s">
        <v>141</v>
      </c>
      <c r="KE29" s="2" t="s">
        <v>141</v>
      </c>
      <c r="KF29" s="2" t="s">
        <v>141</v>
      </c>
      <c r="KG29" s="2" t="s">
        <v>141</v>
      </c>
      <c r="KH29" s="2" t="s">
        <v>141</v>
      </c>
      <c r="KI29" s="4"/>
      <c r="KJ29" s="8"/>
      <c r="KK29" s="4"/>
      <c r="KL29" s="8"/>
      <c r="KM29" s="7"/>
      <c r="KN29" s="7"/>
      <c r="KO29" s="2" t="s">
        <v>147</v>
      </c>
      <c r="KP29" s="2" t="s">
        <v>138</v>
      </c>
      <c r="KQ29" s="2" t="s">
        <v>166</v>
      </c>
      <c r="KR29" s="2" t="s">
        <v>141</v>
      </c>
      <c r="KS29" s="2" t="s">
        <v>149</v>
      </c>
      <c r="KT29" s="2" t="s">
        <v>141</v>
      </c>
      <c r="KU29" s="4"/>
      <c r="KV29" s="8"/>
      <c r="KW29" s="4"/>
      <c r="KX29" s="8"/>
      <c r="KY29" s="7"/>
      <c r="KZ29" s="7"/>
      <c r="LA29" s="2" t="s">
        <v>141</v>
      </c>
      <c r="LB29" s="2" t="s">
        <v>141</v>
      </c>
      <c r="LC29" s="2" t="s">
        <v>141</v>
      </c>
      <c r="LD29" s="2" t="s">
        <v>141</v>
      </c>
      <c r="LE29" s="2" t="s">
        <v>141</v>
      </c>
      <c r="LF29" s="2" t="s">
        <v>141</v>
      </c>
      <c r="LG29" s="4"/>
      <c r="LH29" s="8"/>
      <c r="LI29" s="4"/>
      <c r="LJ29" s="8"/>
      <c r="LK29" s="7"/>
      <c r="LL29" s="7"/>
      <c r="LM29" s="2" t="s">
        <v>141</v>
      </c>
      <c r="LN29" s="2" t="s">
        <v>141</v>
      </c>
      <c r="LO29" s="2" t="s">
        <v>141</v>
      </c>
      <c r="LP29" s="2" t="s">
        <v>141</v>
      </c>
      <c r="LQ29" s="2" t="s">
        <v>141</v>
      </c>
      <c r="LR29" s="2" t="s">
        <v>141</v>
      </c>
      <c r="LS29" s="4"/>
      <c r="LT29" s="8"/>
      <c r="LU29" s="4"/>
      <c r="LV29" s="8"/>
      <c r="LW29" s="7"/>
      <c r="LX29" s="7"/>
      <c r="LY29" s="2" t="s">
        <v>141</v>
      </c>
      <c r="LZ29" s="2" t="s">
        <v>141</v>
      </c>
      <c r="MA29" s="2" t="s">
        <v>141</v>
      </c>
      <c r="MB29" s="2" t="s">
        <v>141</v>
      </c>
      <c r="MC29" s="2" t="s">
        <v>141</v>
      </c>
      <c r="MD29" s="2" t="s">
        <v>141</v>
      </c>
      <c r="ME29" s="4"/>
      <c r="MF29" s="8"/>
      <c r="MG29" s="4"/>
      <c r="MH29" s="8"/>
      <c r="MI29" s="7"/>
      <c r="MJ29" s="7"/>
      <c r="MK29" s="2" t="s">
        <v>195</v>
      </c>
      <c r="ML29" s="2" t="s">
        <v>168</v>
      </c>
      <c r="MM29" s="2" t="s">
        <v>141</v>
      </c>
      <c r="MN29" s="2" t="s">
        <v>141</v>
      </c>
      <c r="MO29" s="2" t="s">
        <v>149</v>
      </c>
      <c r="MP29" s="2" t="s">
        <v>141</v>
      </c>
      <c r="MQ29" s="4"/>
      <c r="MR29" s="8"/>
      <c r="MS29" s="4"/>
      <c r="MT29" s="8"/>
      <c r="MU29" s="7"/>
      <c r="MV29" s="7"/>
      <c r="MW29" s="2" t="s">
        <v>141</v>
      </c>
      <c r="MX29" s="2" t="s">
        <v>141</v>
      </c>
      <c r="MY29" s="2" t="s">
        <v>141</v>
      </c>
      <c r="MZ29" s="2" t="s">
        <v>141</v>
      </c>
      <c r="NA29" s="2" t="s">
        <v>141</v>
      </c>
      <c r="NB29" s="2" t="s">
        <v>141</v>
      </c>
      <c r="NC29" s="4"/>
      <c r="ND29" s="8"/>
      <c r="NE29" s="4"/>
      <c r="NF29" s="8"/>
      <c r="NG29" s="7"/>
      <c r="NH29" s="7"/>
      <c r="NI29" s="2" t="s">
        <v>141</v>
      </c>
      <c r="NJ29" s="2" t="s">
        <v>141</v>
      </c>
      <c r="NK29" s="2" t="s">
        <v>141</v>
      </c>
      <c r="NL29" s="2" t="s">
        <v>141</v>
      </c>
      <c r="NM29" s="2" t="s">
        <v>141</v>
      </c>
      <c r="NN29" s="2" t="s">
        <v>141</v>
      </c>
      <c r="NO29" s="4"/>
      <c r="NP29" s="8"/>
      <c r="NQ29" s="4"/>
      <c r="NR29" s="8"/>
      <c r="NS29" s="7"/>
      <c r="NT29" s="7"/>
      <c r="NU29" s="2" t="s">
        <v>141</v>
      </c>
      <c r="NV29" s="2" t="s">
        <v>141</v>
      </c>
      <c r="NW29" s="2" t="s">
        <v>141</v>
      </c>
      <c r="NX29" s="2" t="s">
        <v>141</v>
      </c>
      <c r="NY29" s="2" t="s">
        <v>141</v>
      </c>
      <c r="NZ29" s="2" t="s">
        <v>141</v>
      </c>
      <c r="OA29" s="4"/>
      <c r="OB29" s="8"/>
      <c r="OC29" s="4"/>
      <c r="OD29" s="8"/>
      <c r="OE29" s="7"/>
      <c r="OF29" s="7"/>
      <c r="OG29" s="2" t="s">
        <v>141</v>
      </c>
      <c r="OH29" s="2" t="s">
        <v>141</v>
      </c>
      <c r="OI29" s="2" t="s">
        <v>141</v>
      </c>
      <c r="OJ29" s="2" t="s">
        <v>141</v>
      </c>
      <c r="OK29" s="2" t="s">
        <v>141</v>
      </c>
      <c r="OL29" s="2" t="s">
        <v>141</v>
      </c>
      <c r="OM29" s="4"/>
      <c r="ON29" s="8"/>
      <c r="OO29" s="4"/>
      <c r="OP29" s="8"/>
      <c r="OQ29" s="7"/>
      <c r="OR29" s="7"/>
      <c r="OS29" s="2" t="s">
        <v>141</v>
      </c>
      <c r="OT29" s="2" t="s">
        <v>141</v>
      </c>
      <c r="OU29" s="2" t="s">
        <v>141</v>
      </c>
      <c r="OV29" s="2" t="s">
        <v>141</v>
      </c>
      <c r="OW29" s="2" t="s">
        <v>141</v>
      </c>
      <c r="OX29" s="2" t="s">
        <v>141</v>
      </c>
      <c r="OY29" s="4">
        <v>29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30.95</v>
      </c>
      <c r="M30" s="3">
        <v>32.5</v>
      </c>
      <c r="N30" s="3">
        <v>99.99</v>
      </c>
      <c r="O30" s="2" t="s">
        <v>138</v>
      </c>
      <c r="P30" s="2" t="s">
        <v>351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352</v>
      </c>
      <c r="V30" s="2" t="s">
        <v>238</v>
      </c>
      <c r="W30" s="2" t="s">
        <v>144</v>
      </c>
      <c r="X30" s="2" t="s">
        <v>141</v>
      </c>
      <c r="Y30" s="2" t="s">
        <v>211</v>
      </c>
      <c r="Z30" s="4">
        <v>131</v>
      </c>
      <c r="AA30" s="4">
        <f>=ROUNDDOWN(72.7777777777778,0)</f>
      </c>
      <c r="AB30" s="5">
        <v>1.8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3</v>
      </c>
      <c r="AQ30" s="8">
        <v>107.58</v>
      </c>
      <c r="AR30" s="4">
        <v>2</v>
      </c>
      <c r="AS30" s="8">
        <v>70.2</v>
      </c>
      <c r="AT30" s="7">
        <v>0.5</v>
      </c>
      <c r="AU30" s="7">
        <v>0.5325</v>
      </c>
      <c r="AV30" s="4">
        <v>3</v>
      </c>
      <c r="AW30" s="8">
        <v>107.58</v>
      </c>
      <c r="AX30" s="4">
        <v>2</v>
      </c>
      <c r="AY30" s="8">
        <v>70.2</v>
      </c>
      <c r="AZ30" s="7">
        <v>0.5</v>
      </c>
      <c r="BA30" s="7">
        <v>0.5325</v>
      </c>
      <c r="BB30" s="7">
        <v>1</v>
      </c>
      <c r="BC30" s="4">
        <v>8</v>
      </c>
      <c r="BD30" s="8">
        <v>263.42</v>
      </c>
      <c r="BE30" s="4">
        <v>7</v>
      </c>
      <c r="BF30" s="8">
        <v>285.19</v>
      </c>
      <c r="BG30" s="7">
        <v>0.1429</v>
      </c>
      <c r="BH30" s="7">
        <v>-0.0763</v>
      </c>
      <c r="BI30" s="7">
        <v>0.4084</v>
      </c>
      <c r="BJ30" s="4">
        <v>3</v>
      </c>
      <c r="BK30" s="8">
        <v>107.58</v>
      </c>
      <c r="BL30" s="2" t="s">
        <v>353</v>
      </c>
      <c r="BM30" s="7">
        <v>1</v>
      </c>
      <c r="BN30" s="7">
        <v>1</v>
      </c>
      <c r="BO30" s="4">
        <v>2</v>
      </c>
      <c r="BP30" s="8">
        <v>71.18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354</v>
      </c>
      <c r="BY30" s="2" t="s">
        <v>149</v>
      </c>
      <c r="BZ30" s="2" t="s">
        <v>141</v>
      </c>
      <c r="CA30" s="4"/>
      <c r="CB30" s="8"/>
      <c r="CC30" s="4"/>
      <c r="CD30" s="8"/>
      <c r="CE30" s="7"/>
      <c r="CF30" s="7"/>
      <c r="CG30" s="2" t="s">
        <v>147</v>
      </c>
      <c r="CH30" s="2" t="s">
        <v>138</v>
      </c>
      <c r="CI30" s="2" t="s">
        <v>186</v>
      </c>
      <c r="CJ30" s="2" t="s">
        <v>355</v>
      </c>
      <c r="CK30" s="2" t="s">
        <v>149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166</v>
      </c>
      <c r="CV30" s="2" t="s">
        <v>356</v>
      </c>
      <c r="CW30" s="2" t="s">
        <v>149</v>
      </c>
      <c r="CX30" s="2" t="s">
        <v>141</v>
      </c>
      <c r="CY30" s="4"/>
      <c r="CZ30" s="8"/>
      <c r="DA30" s="4">
        <v>2</v>
      </c>
      <c r="DB30" s="8">
        <v>70.2</v>
      </c>
      <c r="DC30" s="7">
        <v>-1</v>
      </c>
      <c r="DD30" s="7">
        <v>-1</v>
      </c>
      <c r="DE30" s="2" t="s">
        <v>147</v>
      </c>
      <c r="DF30" s="2" t="s">
        <v>138</v>
      </c>
      <c r="DG30" s="2" t="s">
        <v>357</v>
      </c>
      <c r="DH30" s="2" t="s">
        <v>358</v>
      </c>
      <c r="DI30" s="2" t="s">
        <v>149</v>
      </c>
      <c r="DJ30" s="2" t="s">
        <v>141</v>
      </c>
      <c r="DK30" s="4">
        <v>1</v>
      </c>
      <c r="DL30" s="8">
        <v>36.4</v>
      </c>
      <c r="DM30" s="4"/>
      <c r="DN30" s="8"/>
      <c r="DO30" s="7"/>
      <c r="DP30" s="7"/>
      <c r="DQ30" s="2" t="s">
        <v>147</v>
      </c>
      <c r="DR30" s="2" t="s">
        <v>138</v>
      </c>
      <c r="DS30" s="2" t="s">
        <v>156</v>
      </c>
      <c r="DT30" s="2" t="s">
        <v>359</v>
      </c>
      <c r="DU30" s="2" t="s">
        <v>149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360</v>
      </c>
      <c r="EF30" s="2" t="s">
        <v>308</v>
      </c>
      <c r="EG30" s="2" t="s">
        <v>149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145</v>
      </c>
      <c r="ER30" s="2" t="s">
        <v>361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145</v>
      </c>
      <c r="FD30" s="2" t="s">
        <v>362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193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147</v>
      </c>
      <c r="IH30" s="2" t="s">
        <v>138</v>
      </c>
      <c r="II30" s="2" t="s">
        <v>363</v>
      </c>
      <c r="IJ30" s="2" t="s">
        <v>141</v>
      </c>
      <c r="IK30" s="2" t="s">
        <v>149</v>
      </c>
      <c r="IL30" s="2" t="s">
        <v>141</v>
      </c>
      <c r="IM30" s="4"/>
      <c r="IN30" s="8"/>
      <c r="IO30" s="4"/>
      <c r="IP30" s="8"/>
      <c r="IQ30" s="7"/>
      <c r="IR30" s="7"/>
      <c r="IS30" s="2" t="s">
        <v>141</v>
      </c>
      <c r="IT30" s="2" t="s">
        <v>141</v>
      </c>
      <c r="IU30" s="2" t="s">
        <v>141</v>
      </c>
      <c r="IV30" s="2" t="s">
        <v>141</v>
      </c>
      <c r="IW30" s="2" t="s">
        <v>141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364</v>
      </c>
      <c r="KR30" s="2" t="s">
        <v>141</v>
      </c>
      <c r="KS30" s="2" t="s">
        <v>149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168</v>
      </c>
      <c r="MM30" s="2" t="s">
        <v>169</v>
      </c>
      <c r="MN30" s="2" t="s">
        <v>141</v>
      </c>
      <c r="MO30" s="2" t="s">
        <v>149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131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365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137</v>
      </c>
      <c r="L31" s="3">
        <v>30.95</v>
      </c>
      <c r="M31" s="3">
        <v>32.5</v>
      </c>
      <c r="N31" s="3">
        <v>99.99</v>
      </c>
      <c r="O31" s="2" t="s">
        <v>138</v>
      </c>
      <c r="P31" s="2" t="s">
        <v>303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352</v>
      </c>
      <c r="V31" s="2" t="s">
        <v>238</v>
      </c>
      <c r="W31" s="2" t="s">
        <v>144</v>
      </c>
      <c r="X31" s="2" t="s">
        <v>141</v>
      </c>
      <c r="Y31" s="2" t="s">
        <v>160</v>
      </c>
      <c r="Z31" s="4">
        <v>101</v>
      </c>
      <c r="AA31" s="4">
        <f>=ROUNDDOWN(50.5,0)</f>
      </c>
      <c r="AB31" s="5">
        <v>2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3</v>
      </c>
      <c r="AQ31" s="8">
        <v>88.24</v>
      </c>
      <c r="AR31" s="4"/>
      <c r="AS31" s="8"/>
      <c r="AT31" s="7"/>
      <c r="AU31" s="7"/>
      <c r="AV31" s="4">
        <v>3</v>
      </c>
      <c r="AW31" s="8">
        <v>88.24</v>
      </c>
      <c r="AX31" s="4"/>
      <c r="AY31" s="8"/>
      <c r="AZ31" s="7"/>
      <c r="BA31" s="7"/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0.335</v>
      </c>
      <c r="BJ31" s="4">
        <v>3</v>
      </c>
      <c r="BK31" s="8">
        <v>88.24</v>
      </c>
      <c r="BL31" s="2" t="s">
        <v>366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257</v>
      </c>
      <c r="BY31" s="2" t="s">
        <v>149</v>
      </c>
      <c r="BZ31" s="2" t="s">
        <v>141</v>
      </c>
      <c r="CA31" s="4"/>
      <c r="CB31" s="8"/>
      <c r="CC31" s="4"/>
      <c r="CD31" s="8"/>
      <c r="CE31" s="7"/>
      <c r="CF31" s="7"/>
      <c r="CG31" s="2" t="s">
        <v>147</v>
      </c>
      <c r="CH31" s="2" t="s">
        <v>138</v>
      </c>
      <c r="CI31" s="2" t="s">
        <v>186</v>
      </c>
      <c r="CJ31" s="2" t="s">
        <v>367</v>
      </c>
      <c r="CK31" s="2" t="s">
        <v>149</v>
      </c>
      <c r="CL31" s="2" t="s">
        <v>141</v>
      </c>
      <c r="CM31" s="4">
        <v>1</v>
      </c>
      <c r="CN31" s="8">
        <v>16.25</v>
      </c>
      <c r="CO31" s="4"/>
      <c r="CP31" s="8"/>
      <c r="CQ31" s="7"/>
      <c r="CR31" s="7"/>
      <c r="CS31" s="2" t="s">
        <v>147</v>
      </c>
      <c r="CT31" s="2" t="s">
        <v>138</v>
      </c>
      <c r="CU31" s="2" t="s">
        <v>166</v>
      </c>
      <c r="CV31" s="2" t="s">
        <v>368</v>
      </c>
      <c r="CW31" s="2" t="s">
        <v>149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357</v>
      </c>
      <c r="DH31" s="2" t="s">
        <v>247</v>
      </c>
      <c r="DI31" s="2" t="s">
        <v>149</v>
      </c>
      <c r="DJ31" s="2" t="s">
        <v>141</v>
      </c>
      <c r="DK31" s="4">
        <v>1</v>
      </c>
      <c r="DL31" s="8">
        <v>36.4</v>
      </c>
      <c r="DM31" s="4"/>
      <c r="DN31" s="8"/>
      <c r="DO31" s="7"/>
      <c r="DP31" s="7"/>
      <c r="DQ31" s="2" t="s">
        <v>147</v>
      </c>
      <c r="DR31" s="2" t="s">
        <v>138</v>
      </c>
      <c r="DS31" s="2" t="s">
        <v>156</v>
      </c>
      <c r="DT31" s="2" t="s">
        <v>369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360</v>
      </c>
      <c r="EF31" s="2" t="s">
        <v>279</v>
      </c>
      <c r="EG31" s="2" t="s">
        <v>149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145</v>
      </c>
      <c r="ER31" s="2" t="s">
        <v>191</v>
      </c>
      <c r="ES31" s="2" t="s">
        <v>149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145</v>
      </c>
      <c r="FD31" s="2" t="s">
        <v>162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193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147</v>
      </c>
      <c r="IH31" s="2" t="s">
        <v>138</v>
      </c>
      <c r="II31" s="2" t="s">
        <v>363</v>
      </c>
      <c r="IJ31" s="2" t="s">
        <v>141</v>
      </c>
      <c r="IK31" s="2" t="s">
        <v>149</v>
      </c>
      <c r="IL31" s="2" t="s">
        <v>141</v>
      </c>
      <c r="IM31" s="4"/>
      <c r="IN31" s="8"/>
      <c r="IO31" s="4"/>
      <c r="IP31" s="8"/>
      <c r="IQ31" s="7"/>
      <c r="IR31" s="7"/>
      <c r="IS31" s="2" t="s">
        <v>141</v>
      </c>
      <c r="IT31" s="2" t="s">
        <v>141</v>
      </c>
      <c r="IU31" s="2" t="s">
        <v>141</v>
      </c>
      <c r="IV31" s="2" t="s">
        <v>141</v>
      </c>
      <c r="IW31" s="2" t="s">
        <v>141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364</v>
      </c>
      <c r="KR31" s="2" t="s">
        <v>141</v>
      </c>
      <c r="KS31" s="2" t="s">
        <v>149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168</v>
      </c>
      <c r="MM31" s="2" t="s">
        <v>169</v>
      </c>
      <c r="MN31" s="2" t="s">
        <v>141</v>
      </c>
      <c r="MO31" s="2" t="s">
        <v>149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101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370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371</v>
      </c>
      <c r="L32" s="3">
        <v>30.95</v>
      </c>
      <c r="M32" s="3">
        <v>32.5</v>
      </c>
      <c r="N32" s="3">
        <v>99.99</v>
      </c>
      <c r="O32" s="2" t="s">
        <v>138</v>
      </c>
      <c r="P32" s="2" t="s">
        <v>351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352</v>
      </c>
      <c r="V32" s="2" t="s">
        <v>238</v>
      </c>
      <c r="W32" s="2" t="s">
        <v>144</v>
      </c>
      <c r="X32" s="2" t="s">
        <v>141</v>
      </c>
      <c r="Y32" s="2" t="s">
        <v>211</v>
      </c>
      <c r="Z32" s="4">
        <v>170</v>
      </c>
      <c r="AA32" s="4">
        <f>=ROUNDDOWN(85,0)</f>
      </c>
      <c r="AB32" s="5">
        <v>2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</v>
      </c>
      <c r="AQ32" s="8">
        <v>35.1</v>
      </c>
      <c r="AR32" s="4"/>
      <c r="AS32" s="8"/>
      <c r="AT32" s="7"/>
      <c r="AU32" s="7"/>
      <c r="AV32" s="4">
        <v>1</v>
      </c>
      <c r="AW32" s="8">
        <v>35.1</v>
      </c>
      <c r="AX32" s="4"/>
      <c r="AY32" s="8"/>
      <c r="AZ32" s="7"/>
      <c r="BA32" s="7"/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0.1332</v>
      </c>
      <c r="BJ32" s="4">
        <v>1</v>
      </c>
      <c r="BK32" s="8">
        <v>35.1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167</v>
      </c>
      <c r="BY32" s="2" t="s">
        <v>149</v>
      </c>
      <c r="BZ32" s="2" t="s">
        <v>141</v>
      </c>
      <c r="CA32" s="4">
        <v>1</v>
      </c>
      <c r="CB32" s="8">
        <v>35.1</v>
      </c>
      <c r="CC32" s="4"/>
      <c r="CD32" s="8"/>
      <c r="CE32" s="7"/>
      <c r="CF32" s="7"/>
      <c r="CG32" s="2" t="s">
        <v>147</v>
      </c>
      <c r="CH32" s="2" t="s">
        <v>138</v>
      </c>
      <c r="CI32" s="2" t="s">
        <v>186</v>
      </c>
      <c r="CJ32" s="2" t="s">
        <v>372</v>
      </c>
      <c r="CK32" s="2" t="s">
        <v>149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166</v>
      </c>
      <c r="CV32" s="2" t="s">
        <v>312</v>
      </c>
      <c r="CW32" s="2" t="s">
        <v>149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357</v>
      </c>
      <c r="DH32" s="2" t="s">
        <v>373</v>
      </c>
      <c r="DI32" s="2" t="s">
        <v>149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156</v>
      </c>
      <c r="DT32" s="2" t="s">
        <v>278</v>
      </c>
      <c r="DU32" s="2" t="s">
        <v>149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360</v>
      </c>
      <c r="EF32" s="2" t="s">
        <v>265</v>
      </c>
      <c r="EG32" s="2" t="s">
        <v>149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145</v>
      </c>
      <c r="ER32" s="2" t="s">
        <v>374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145</v>
      </c>
      <c r="FD32" s="2" t="s">
        <v>375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193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147</v>
      </c>
      <c r="IH32" s="2" t="s">
        <v>138</v>
      </c>
      <c r="II32" s="2" t="s">
        <v>363</v>
      </c>
      <c r="IJ32" s="2" t="s">
        <v>376</v>
      </c>
      <c r="IK32" s="2" t="s">
        <v>149</v>
      </c>
      <c r="IL32" s="2" t="s">
        <v>141</v>
      </c>
      <c r="IM32" s="4"/>
      <c r="IN32" s="8"/>
      <c r="IO32" s="4"/>
      <c r="IP32" s="8"/>
      <c r="IQ32" s="7"/>
      <c r="IR32" s="7"/>
      <c r="IS32" s="2" t="s">
        <v>141</v>
      </c>
      <c r="IT32" s="2" t="s">
        <v>141</v>
      </c>
      <c r="IU32" s="2" t="s">
        <v>141</v>
      </c>
      <c r="IV32" s="2" t="s">
        <v>141</v>
      </c>
      <c r="IW32" s="2" t="s">
        <v>141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364</v>
      </c>
      <c r="KR32" s="2" t="s">
        <v>141</v>
      </c>
      <c r="KS32" s="2" t="s">
        <v>149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168</v>
      </c>
      <c r="MM32" s="2" t="s">
        <v>169</v>
      </c>
      <c r="MN32" s="2" t="s">
        <v>141</v>
      </c>
      <c r="MO32" s="2" t="s">
        <v>149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170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377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227</v>
      </c>
      <c r="L33" s="3">
        <v>30.95</v>
      </c>
      <c r="M33" s="3">
        <v>32.5</v>
      </c>
      <c r="N33" s="3">
        <v>99.99</v>
      </c>
      <c r="O33" s="2" t="s">
        <v>138</v>
      </c>
      <c r="P33" s="2" t="s">
        <v>139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352</v>
      </c>
      <c r="V33" s="2" t="s">
        <v>238</v>
      </c>
      <c r="W33" s="2" t="s">
        <v>144</v>
      </c>
      <c r="X33" s="2" t="s">
        <v>141</v>
      </c>
      <c r="Y33" s="2" t="s">
        <v>160</v>
      </c>
      <c r="Z33" s="4">
        <v>216</v>
      </c>
      <c r="AA33" s="4">
        <f>=ROUNDDOWN(120,0)</f>
      </c>
      <c r="AB33" s="5">
        <v>1.8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1</v>
      </c>
      <c r="AQ33" s="8">
        <v>32.5</v>
      </c>
      <c r="AR33" s="4">
        <v>1</v>
      </c>
      <c r="AS33" s="8">
        <v>84.99</v>
      </c>
      <c r="AT33" s="7"/>
      <c r="AU33" s="7">
        <v>-0.6176</v>
      </c>
      <c r="AV33" s="4">
        <v>1</v>
      </c>
      <c r="AW33" s="8">
        <v>32.5</v>
      </c>
      <c r="AX33" s="4">
        <v>1</v>
      </c>
      <c r="AY33" s="8">
        <v>84.99</v>
      </c>
      <c r="AZ33" s="7"/>
      <c r="BA33" s="7">
        <v>-0.6176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0.1234</v>
      </c>
      <c r="BJ33" s="4">
        <v>1</v>
      </c>
      <c r="BK33" s="8">
        <v>32.5</v>
      </c>
      <c r="BL33" s="2" t="s">
        <v>378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138</v>
      </c>
      <c r="BW33" s="2" t="s">
        <v>141</v>
      </c>
      <c r="BX33" s="2" t="s">
        <v>379</v>
      </c>
      <c r="BY33" s="2" t="s">
        <v>149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186</v>
      </c>
      <c r="CJ33" s="2" t="s">
        <v>380</v>
      </c>
      <c r="CK33" s="2" t="s">
        <v>149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138</v>
      </c>
      <c r="CU33" s="2" t="s">
        <v>166</v>
      </c>
      <c r="CV33" s="2" t="s">
        <v>381</v>
      </c>
      <c r="CW33" s="2" t="s">
        <v>149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138</v>
      </c>
      <c r="DG33" s="2" t="s">
        <v>357</v>
      </c>
      <c r="DH33" s="2" t="s">
        <v>328</v>
      </c>
      <c r="DI33" s="2" t="s">
        <v>149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156</v>
      </c>
      <c r="DT33" s="2" t="s">
        <v>382</v>
      </c>
      <c r="DU33" s="2" t="s">
        <v>149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138</v>
      </c>
      <c r="EE33" s="2" t="s">
        <v>360</v>
      </c>
      <c r="EF33" s="2" t="s">
        <v>383</v>
      </c>
      <c r="EG33" s="2" t="s">
        <v>149</v>
      </c>
      <c r="EH33" s="2" t="s">
        <v>141</v>
      </c>
      <c r="EI33" s="4">
        <v>1</v>
      </c>
      <c r="EJ33" s="8">
        <v>32.5</v>
      </c>
      <c r="EK33" s="4"/>
      <c r="EL33" s="8"/>
      <c r="EM33" s="7"/>
      <c r="EN33" s="7"/>
      <c r="EO33" s="2" t="s">
        <v>147</v>
      </c>
      <c r="EP33" s="2" t="s">
        <v>138</v>
      </c>
      <c r="EQ33" s="2" t="s">
        <v>145</v>
      </c>
      <c r="ER33" s="2" t="s">
        <v>384</v>
      </c>
      <c r="ES33" s="2" t="s">
        <v>149</v>
      </c>
      <c r="ET33" s="2" t="s">
        <v>141</v>
      </c>
      <c r="EU33" s="4"/>
      <c r="EV33" s="8"/>
      <c r="EW33" s="4">
        <v>1</v>
      </c>
      <c r="EX33" s="8">
        <v>84.99</v>
      </c>
      <c r="EY33" s="7">
        <v>-1</v>
      </c>
      <c r="EZ33" s="7">
        <v>-1</v>
      </c>
      <c r="FA33" s="2" t="s">
        <v>147</v>
      </c>
      <c r="FB33" s="2" t="s">
        <v>138</v>
      </c>
      <c r="FC33" s="2" t="s">
        <v>145</v>
      </c>
      <c r="FD33" s="2" t="s">
        <v>322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193</v>
      </c>
      <c r="FP33" s="2" t="s">
        <v>141</v>
      </c>
      <c r="FQ33" s="2" t="s">
        <v>149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147</v>
      </c>
      <c r="IH33" s="2" t="s">
        <v>138</v>
      </c>
      <c r="II33" s="2" t="s">
        <v>363</v>
      </c>
      <c r="IJ33" s="2" t="s">
        <v>141</v>
      </c>
      <c r="IK33" s="2" t="s">
        <v>149</v>
      </c>
      <c r="IL33" s="2" t="s">
        <v>141</v>
      </c>
      <c r="IM33" s="4"/>
      <c r="IN33" s="8"/>
      <c r="IO33" s="4"/>
      <c r="IP33" s="8"/>
      <c r="IQ33" s="7"/>
      <c r="IR33" s="7"/>
      <c r="IS33" s="2" t="s">
        <v>141</v>
      </c>
      <c r="IT33" s="2" t="s">
        <v>141</v>
      </c>
      <c r="IU33" s="2" t="s">
        <v>141</v>
      </c>
      <c r="IV33" s="2" t="s">
        <v>141</v>
      </c>
      <c r="IW33" s="2" t="s">
        <v>141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364</v>
      </c>
      <c r="KR33" s="2" t="s">
        <v>141</v>
      </c>
      <c r="KS33" s="2" t="s">
        <v>149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168</v>
      </c>
      <c r="MM33" s="2" t="s">
        <v>169</v>
      </c>
      <c r="MN33" s="2" t="s">
        <v>141</v>
      </c>
      <c r="MO33" s="2" t="s">
        <v>149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216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385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271</v>
      </c>
      <c r="L34" s="3">
        <v>30.95</v>
      </c>
      <c r="M34" s="3">
        <v>32.5</v>
      </c>
      <c r="N34" s="3">
        <v>99.99</v>
      </c>
      <c r="O34" s="2" t="s">
        <v>386</v>
      </c>
      <c r="P34" s="2" t="s">
        <v>303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352</v>
      </c>
      <c r="V34" s="2" t="s">
        <v>238</v>
      </c>
      <c r="W34" s="2" t="s">
        <v>144</v>
      </c>
      <c r="X34" s="2" t="s">
        <v>141</v>
      </c>
      <c r="Y34" s="2" t="s">
        <v>211</v>
      </c>
      <c r="Z34" s="4"/>
      <c r="AA34" s="4">
        <f>=ROUNDDOWN({0},0)</f>
      </c>
      <c r="AB34" s="5">
        <v>0.6</v>
      </c>
      <c r="AC34" s="2" t="s">
        <v>141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4</v>
      </c>
      <c r="AS34" s="8">
        <v>130</v>
      </c>
      <c r="AT34" s="7">
        <v>-1</v>
      </c>
      <c r="AU34" s="7">
        <v>-1</v>
      </c>
      <c r="AV34" s="4"/>
      <c r="AW34" s="8"/>
      <c r="AX34" s="4">
        <v>4</v>
      </c>
      <c r="AY34" s="8">
        <v>130</v>
      </c>
      <c r="AZ34" s="7">
        <v>-1</v>
      </c>
      <c r="BA34" s="7">
        <v>-1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18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168</v>
      </c>
      <c r="BW34" s="2" t="s">
        <v>141</v>
      </c>
      <c r="BX34" s="2" t="s">
        <v>387</v>
      </c>
      <c r="BY34" s="2" t="s">
        <v>149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168</v>
      </c>
      <c r="CI34" s="2" t="s">
        <v>186</v>
      </c>
      <c r="CJ34" s="2" t="s">
        <v>354</v>
      </c>
      <c r="CK34" s="2" t="s">
        <v>149</v>
      </c>
      <c r="CL34" s="2" t="s">
        <v>141</v>
      </c>
      <c r="CM34" s="4"/>
      <c r="CN34" s="8"/>
      <c r="CO34" s="4">
        <v>4</v>
      </c>
      <c r="CP34" s="8">
        <v>130</v>
      </c>
      <c r="CQ34" s="7">
        <v>-1</v>
      </c>
      <c r="CR34" s="7">
        <v>-1</v>
      </c>
      <c r="CS34" s="2" t="s">
        <v>147</v>
      </c>
      <c r="CT34" s="2" t="s">
        <v>168</v>
      </c>
      <c r="CU34" s="2" t="s">
        <v>166</v>
      </c>
      <c r="CV34" s="2" t="s">
        <v>388</v>
      </c>
      <c r="CW34" s="2" t="s">
        <v>149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168</v>
      </c>
      <c r="DG34" s="2" t="s">
        <v>357</v>
      </c>
      <c r="DH34" s="2" t="s">
        <v>251</v>
      </c>
      <c r="DI34" s="2" t="s">
        <v>149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168</v>
      </c>
      <c r="DS34" s="2" t="s">
        <v>156</v>
      </c>
      <c r="DT34" s="2" t="s">
        <v>389</v>
      </c>
      <c r="DU34" s="2" t="s">
        <v>149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168</v>
      </c>
      <c r="EE34" s="2" t="s">
        <v>360</v>
      </c>
      <c r="EF34" s="2" t="s">
        <v>382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168</v>
      </c>
      <c r="EQ34" s="2" t="s">
        <v>145</v>
      </c>
      <c r="ER34" s="2" t="s">
        <v>160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168</v>
      </c>
      <c r="FC34" s="2" t="s">
        <v>145</v>
      </c>
      <c r="FD34" s="2" t="s">
        <v>375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168</v>
      </c>
      <c r="FO34" s="2" t="s">
        <v>193</v>
      </c>
      <c r="FP34" s="2" t="s">
        <v>141</v>
      </c>
      <c r="FQ34" s="2" t="s">
        <v>149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147</v>
      </c>
      <c r="IH34" s="2" t="s">
        <v>168</v>
      </c>
      <c r="II34" s="2" t="s">
        <v>363</v>
      </c>
      <c r="IJ34" s="2" t="s">
        <v>141</v>
      </c>
      <c r="IK34" s="2" t="s">
        <v>149</v>
      </c>
      <c r="IL34" s="2" t="s">
        <v>141</v>
      </c>
      <c r="IM34" s="4"/>
      <c r="IN34" s="8"/>
      <c r="IO34" s="4"/>
      <c r="IP34" s="8"/>
      <c r="IQ34" s="7"/>
      <c r="IR34" s="7"/>
      <c r="IS34" s="2" t="s">
        <v>141</v>
      </c>
      <c r="IT34" s="2" t="s">
        <v>141</v>
      </c>
      <c r="IU34" s="2" t="s">
        <v>141</v>
      </c>
      <c r="IV34" s="2" t="s">
        <v>141</v>
      </c>
      <c r="IW34" s="2" t="s">
        <v>141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168</v>
      </c>
      <c r="KQ34" s="2" t="s">
        <v>364</v>
      </c>
      <c r="KR34" s="2" t="s">
        <v>141</v>
      </c>
      <c r="KS34" s="2" t="s">
        <v>149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168</v>
      </c>
      <c r="MM34" s="2" t="s">
        <v>169</v>
      </c>
      <c r="MN34" s="2" t="s">
        <v>141</v>
      </c>
      <c r="MO34" s="2" t="s">
        <v>149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390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137</v>
      </c>
      <c r="L35" s="3">
        <v>34.04</v>
      </c>
      <c r="M35" s="3">
        <v>35.74</v>
      </c>
      <c r="N35" s="3">
        <v>109.99</v>
      </c>
      <c r="O35" s="2" t="s">
        <v>138</v>
      </c>
      <c r="P35" s="2" t="s">
        <v>303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352</v>
      </c>
      <c r="V35" s="2" t="s">
        <v>394</v>
      </c>
      <c r="W35" s="2" t="s">
        <v>144</v>
      </c>
      <c r="X35" s="2" t="s">
        <v>141</v>
      </c>
      <c r="Y35" s="2" t="s">
        <v>160</v>
      </c>
      <c r="Z35" s="4">
        <v>146</v>
      </c>
      <c r="AA35" s="4">
        <f>=ROUNDDOWN(73,0)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3</v>
      </c>
      <c r="AQ35" s="8">
        <v>120.09</v>
      </c>
      <c r="AR35" s="4"/>
      <c r="AS35" s="8"/>
      <c r="AT35" s="7"/>
      <c r="AU35" s="7"/>
      <c r="AV35" s="4">
        <v>3</v>
      </c>
      <c r="AW35" s="8">
        <v>120.09</v>
      </c>
      <c r="AX35" s="4"/>
      <c r="AY35" s="8"/>
      <c r="AZ35" s="7"/>
      <c r="BA35" s="7"/>
      <c r="BB35" s="7">
        <v>1</v>
      </c>
      <c r="BC35" s="4">
        <v>5</v>
      </c>
      <c r="BD35" s="8">
        <v>193.36</v>
      </c>
      <c r="BE35" s="4">
        <v>4</v>
      </c>
      <c r="BF35" s="8">
        <v>264.18</v>
      </c>
      <c r="BG35" s="7">
        <v>0.25</v>
      </c>
      <c r="BH35" s="7">
        <v>-0.2681</v>
      </c>
      <c r="BI35" s="7">
        <v>0.6211</v>
      </c>
      <c r="BJ35" s="4">
        <v>3</v>
      </c>
      <c r="BK35" s="8">
        <v>120.09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266</v>
      </c>
      <c r="BY35" s="2" t="s">
        <v>149</v>
      </c>
      <c r="BZ35" s="2" t="s">
        <v>141</v>
      </c>
      <c r="CA35" s="4"/>
      <c r="CB35" s="8"/>
      <c r="CC35" s="4"/>
      <c r="CD35" s="8"/>
      <c r="CE35" s="7"/>
      <c r="CF35" s="7"/>
      <c r="CG35" s="2" t="s">
        <v>147</v>
      </c>
      <c r="CH35" s="2" t="s">
        <v>138</v>
      </c>
      <c r="CI35" s="2" t="s">
        <v>186</v>
      </c>
      <c r="CJ35" s="2" t="s">
        <v>367</v>
      </c>
      <c r="CK35" s="2" t="s">
        <v>149</v>
      </c>
      <c r="CL35" s="2" t="s">
        <v>141</v>
      </c>
      <c r="CM35" s="4"/>
      <c r="CN35" s="8"/>
      <c r="CO35" s="4"/>
      <c r="CP35" s="8"/>
      <c r="CQ35" s="7"/>
      <c r="CR35" s="7"/>
      <c r="CS35" s="2" t="s">
        <v>147</v>
      </c>
      <c r="CT35" s="2" t="s">
        <v>138</v>
      </c>
      <c r="CU35" s="2" t="s">
        <v>152</v>
      </c>
      <c r="CV35" s="2" t="s">
        <v>395</v>
      </c>
      <c r="CW35" s="2" t="s">
        <v>149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357</v>
      </c>
      <c r="DH35" s="2" t="s">
        <v>396</v>
      </c>
      <c r="DI35" s="2" t="s">
        <v>149</v>
      </c>
      <c r="DJ35" s="2" t="s">
        <v>141</v>
      </c>
      <c r="DK35" s="4">
        <v>3</v>
      </c>
      <c r="DL35" s="8">
        <v>120.09</v>
      </c>
      <c r="DM35" s="4"/>
      <c r="DN35" s="8"/>
      <c r="DO35" s="7"/>
      <c r="DP35" s="7"/>
      <c r="DQ35" s="2" t="s">
        <v>147</v>
      </c>
      <c r="DR35" s="2" t="s">
        <v>138</v>
      </c>
      <c r="DS35" s="2" t="s">
        <v>156</v>
      </c>
      <c r="DT35" s="2" t="s">
        <v>382</v>
      </c>
      <c r="DU35" s="2" t="s">
        <v>149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360</v>
      </c>
      <c r="EF35" s="2" t="s">
        <v>244</v>
      </c>
      <c r="EG35" s="2" t="s">
        <v>149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145</v>
      </c>
      <c r="ER35" s="2" t="s">
        <v>397</v>
      </c>
      <c r="ES35" s="2" t="s">
        <v>149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160</v>
      </c>
      <c r="FD35" s="2" t="s">
        <v>398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193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147</v>
      </c>
      <c r="IH35" s="2" t="s">
        <v>138</v>
      </c>
      <c r="II35" s="2" t="s">
        <v>363</v>
      </c>
      <c r="IJ35" s="2" t="s">
        <v>141</v>
      </c>
      <c r="IK35" s="2" t="s">
        <v>149</v>
      </c>
      <c r="IL35" s="2" t="s">
        <v>141</v>
      </c>
      <c r="IM35" s="4"/>
      <c r="IN35" s="8"/>
      <c r="IO35" s="4"/>
      <c r="IP35" s="8"/>
      <c r="IQ35" s="7"/>
      <c r="IR35" s="7"/>
      <c r="IS35" s="2" t="s">
        <v>141</v>
      </c>
      <c r="IT35" s="2" t="s">
        <v>141</v>
      </c>
      <c r="IU35" s="2" t="s">
        <v>141</v>
      </c>
      <c r="IV35" s="2" t="s">
        <v>141</v>
      </c>
      <c r="IW35" s="2" t="s">
        <v>141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364</v>
      </c>
      <c r="KR35" s="2" t="s">
        <v>341</v>
      </c>
      <c r="KS35" s="2" t="s">
        <v>149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168</v>
      </c>
      <c r="MM35" s="2" t="s">
        <v>169</v>
      </c>
      <c r="MN35" s="2" t="s">
        <v>399</v>
      </c>
      <c r="MO35" s="2" t="s">
        <v>149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146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400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227</v>
      </c>
      <c r="L36" s="3">
        <v>34.04</v>
      </c>
      <c r="M36" s="3">
        <v>35.74</v>
      </c>
      <c r="N36" s="3">
        <v>109.99</v>
      </c>
      <c r="O36" s="2" t="s">
        <v>138</v>
      </c>
      <c r="P36" s="2" t="s">
        <v>139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352</v>
      </c>
      <c r="V36" s="2" t="s">
        <v>394</v>
      </c>
      <c r="W36" s="2" t="s">
        <v>144</v>
      </c>
      <c r="X36" s="2" t="s">
        <v>141</v>
      </c>
      <c r="Y36" s="2" t="s">
        <v>160</v>
      </c>
      <c r="Z36" s="4">
        <v>129</v>
      </c>
      <c r="AA36" s="4">
        <f>=ROUNDDOWN(86,0)</f>
      </c>
      <c r="AB36" s="5">
        <v>1.5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1</v>
      </c>
      <c r="AQ36" s="8">
        <v>37.53</v>
      </c>
      <c r="AR36" s="4">
        <v>1</v>
      </c>
      <c r="AS36" s="8">
        <v>93.49</v>
      </c>
      <c r="AT36" s="7"/>
      <c r="AU36" s="7">
        <v>-0.5986</v>
      </c>
      <c r="AV36" s="4">
        <v>1</v>
      </c>
      <c r="AW36" s="8">
        <v>37.53</v>
      </c>
      <c r="AX36" s="4">
        <v>1</v>
      </c>
      <c r="AY36" s="8">
        <v>93.49</v>
      </c>
      <c r="AZ36" s="7"/>
      <c r="BA36" s="7">
        <v>-0.5986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0.1941</v>
      </c>
      <c r="BJ36" s="4">
        <v>1</v>
      </c>
      <c r="BK36" s="8">
        <v>37.53</v>
      </c>
      <c r="BL36" s="2" t="s">
        <v>401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402</v>
      </c>
      <c r="BY36" s="2" t="s">
        <v>149</v>
      </c>
      <c r="BZ36" s="2" t="s">
        <v>141</v>
      </c>
      <c r="CA36" s="4"/>
      <c r="CB36" s="8"/>
      <c r="CC36" s="4"/>
      <c r="CD36" s="8"/>
      <c r="CE36" s="7"/>
      <c r="CF36" s="7"/>
      <c r="CG36" s="2" t="s">
        <v>147</v>
      </c>
      <c r="CH36" s="2" t="s">
        <v>138</v>
      </c>
      <c r="CI36" s="2" t="s">
        <v>186</v>
      </c>
      <c r="CJ36" s="2" t="s">
        <v>141</v>
      </c>
      <c r="CK36" s="2" t="s">
        <v>149</v>
      </c>
      <c r="CL36" s="2" t="s">
        <v>141</v>
      </c>
      <c r="CM36" s="4"/>
      <c r="CN36" s="8"/>
      <c r="CO36" s="4"/>
      <c r="CP36" s="8"/>
      <c r="CQ36" s="7"/>
      <c r="CR36" s="7"/>
      <c r="CS36" s="2" t="s">
        <v>147</v>
      </c>
      <c r="CT36" s="2" t="s">
        <v>138</v>
      </c>
      <c r="CU36" s="2" t="s">
        <v>152</v>
      </c>
      <c r="CV36" s="2" t="s">
        <v>403</v>
      </c>
      <c r="CW36" s="2" t="s">
        <v>149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357</v>
      </c>
      <c r="DH36" s="2" t="s">
        <v>404</v>
      </c>
      <c r="DI36" s="2" t="s">
        <v>149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156</v>
      </c>
      <c r="DT36" s="2" t="s">
        <v>389</v>
      </c>
      <c r="DU36" s="2" t="s">
        <v>149</v>
      </c>
      <c r="DV36" s="2" t="s">
        <v>141</v>
      </c>
      <c r="DW36" s="4">
        <v>1</v>
      </c>
      <c r="DX36" s="8">
        <v>37.53</v>
      </c>
      <c r="DY36" s="4"/>
      <c r="DZ36" s="8"/>
      <c r="EA36" s="7"/>
      <c r="EB36" s="7"/>
      <c r="EC36" s="2" t="s">
        <v>147</v>
      </c>
      <c r="ED36" s="2" t="s">
        <v>138</v>
      </c>
      <c r="EE36" s="2" t="s">
        <v>360</v>
      </c>
      <c r="EF36" s="2" t="s">
        <v>334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160</v>
      </c>
      <c r="ER36" s="2" t="s">
        <v>203</v>
      </c>
      <c r="ES36" s="2" t="s">
        <v>149</v>
      </c>
      <c r="ET36" s="2" t="s">
        <v>141</v>
      </c>
      <c r="EU36" s="4"/>
      <c r="EV36" s="8"/>
      <c r="EW36" s="4">
        <v>1</v>
      </c>
      <c r="EX36" s="8">
        <v>93.49</v>
      </c>
      <c r="EY36" s="7">
        <v>-1</v>
      </c>
      <c r="EZ36" s="7">
        <v>-1</v>
      </c>
      <c r="FA36" s="2" t="s">
        <v>147</v>
      </c>
      <c r="FB36" s="2" t="s">
        <v>138</v>
      </c>
      <c r="FC36" s="2" t="s">
        <v>315</v>
      </c>
      <c r="FD36" s="2" t="s">
        <v>206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193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147</v>
      </c>
      <c r="IH36" s="2" t="s">
        <v>138</v>
      </c>
      <c r="II36" s="2" t="s">
        <v>363</v>
      </c>
      <c r="IJ36" s="2" t="s">
        <v>141</v>
      </c>
      <c r="IK36" s="2" t="s">
        <v>149</v>
      </c>
      <c r="IL36" s="2" t="s">
        <v>141</v>
      </c>
      <c r="IM36" s="4"/>
      <c r="IN36" s="8"/>
      <c r="IO36" s="4"/>
      <c r="IP36" s="8"/>
      <c r="IQ36" s="7"/>
      <c r="IR36" s="7"/>
      <c r="IS36" s="2" t="s">
        <v>141</v>
      </c>
      <c r="IT36" s="2" t="s">
        <v>141</v>
      </c>
      <c r="IU36" s="2" t="s">
        <v>141</v>
      </c>
      <c r="IV36" s="2" t="s">
        <v>141</v>
      </c>
      <c r="IW36" s="2" t="s">
        <v>141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364</v>
      </c>
      <c r="KR36" s="2" t="s">
        <v>405</v>
      </c>
      <c r="KS36" s="2" t="s">
        <v>149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168</v>
      </c>
      <c r="MM36" s="2" t="s">
        <v>169</v>
      </c>
      <c r="MN36" s="2" t="s">
        <v>141</v>
      </c>
      <c r="MO36" s="2" t="s">
        <v>149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129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406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391</v>
      </c>
      <c r="G37" s="2" t="s">
        <v>391</v>
      </c>
      <c r="H37" s="2" t="s">
        <v>391</v>
      </c>
      <c r="I37" s="2" t="s">
        <v>392</v>
      </c>
      <c r="J37" s="2" t="s">
        <v>393</v>
      </c>
      <c r="K37" s="2" t="s">
        <v>371</v>
      </c>
      <c r="L37" s="3">
        <v>34.04</v>
      </c>
      <c r="M37" s="3">
        <v>35.74</v>
      </c>
      <c r="N37" s="3">
        <v>109.99</v>
      </c>
      <c r="O37" s="2" t="s">
        <v>138</v>
      </c>
      <c r="P37" s="2" t="s">
        <v>351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352</v>
      </c>
      <c r="V37" s="2" t="s">
        <v>394</v>
      </c>
      <c r="W37" s="2" t="s">
        <v>144</v>
      </c>
      <c r="X37" s="2" t="s">
        <v>141</v>
      </c>
      <c r="Y37" s="2" t="s">
        <v>160</v>
      </c>
      <c r="Z37" s="4">
        <v>98</v>
      </c>
      <c r="AA37" s="4">
        <f>=ROUNDDOWN(65.3333333333333,0)</f>
      </c>
      <c r="AB37" s="5">
        <v>1.5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1</v>
      </c>
      <c r="AQ37" s="8">
        <v>35.74</v>
      </c>
      <c r="AR37" s="4">
        <v>3</v>
      </c>
      <c r="AS37" s="8">
        <v>170.69</v>
      </c>
      <c r="AT37" s="7">
        <v>-0.6667</v>
      </c>
      <c r="AU37" s="7">
        <v>-0.7906</v>
      </c>
      <c r="AV37" s="4">
        <v>1</v>
      </c>
      <c r="AW37" s="8">
        <v>35.74</v>
      </c>
      <c r="AX37" s="4">
        <v>3</v>
      </c>
      <c r="AY37" s="8">
        <v>170.69</v>
      </c>
      <c r="AZ37" s="7">
        <v>-0.6667</v>
      </c>
      <c r="BA37" s="7">
        <v>-0.7906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0.1848</v>
      </c>
      <c r="BJ37" s="4">
        <v>1</v>
      </c>
      <c r="BK37" s="8">
        <v>35.74</v>
      </c>
      <c r="BL37" s="2" t="s">
        <v>407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138</v>
      </c>
      <c r="BW37" s="2" t="s">
        <v>141</v>
      </c>
      <c r="BX37" s="2" t="s">
        <v>408</v>
      </c>
      <c r="BY37" s="2" t="s">
        <v>149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186</v>
      </c>
      <c r="CJ37" s="2" t="s">
        <v>141</v>
      </c>
      <c r="CK37" s="2" t="s">
        <v>149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152</v>
      </c>
      <c r="CV37" s="2" t="s">
        <v>409</v>
      </c>
      <c r="CW37" s="2" t="s">
        <v>149</v>
      </c>
      <c r="CX37" s="2" t="s">
        <v>141</v>
      </c>
      <c r="CY37" s="4"/>
      <c r="CZ37" s="8"/>
      <c r="DA37" s="4">
        <v>2</v>
      </c>
      <c r="DB37" s="8">
        <v>77.2</v>
      </c>
      <c r="DC37" s="7">
        <v>-1</v>
      </c>
      <c r="DD37" s="7">
        <v>-1</v>
      </c>
      <c r="DE37" s="2" t="s">
        <v>147</v>
      </c>
      <c r="DF37" s="2" t="s">
        <v>138</v>
      </c>
      <c r="DG37" s="2" t="s">
        <v>357</v>
      </c>
      <c r="DH37" s="2" t="s">
        <v>328</v>
      </c>
      <c r="DI37" s="2" t="s">
        <v>149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156</v>
      </c>
      <c r="DT37" s="2" t="s">
        <v>410</v>
      </c>
      <c r="DU37" s="2" t="s">
        <v>149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360</v>
      </c>
      <c r="EF37" s="2" t="s">
        <v>411</v>
      </c>
      <c r="EG37" s="2" t="s">
        <v>149</v>
      </c>
      <c r="EH37" s="2" t="s">
        <v>141</v>
      </c>
      <c r="EI37" s="4">
        <v>1</v>
      </c>
      <c r="EJ37" s="8">
        <v>35.74</v>
      </c>
      <c r="EK37" s="4"/>
      <c r="EL37" s="8"/>
      <c r="EM37" s="7"/>
      <c r="EN37" s="7"/>
      <c r="EO37" s="2" t="s">
        <v>147</v>
      </c>
      <c r="EP37" s="2" t="s">
        <v>138</v>
      </c>
      <c r="EQ37" s="2" t="s">
        <v>145</v>
      </c>
      <c r="ER37" s="2" t="s">
        <v>160</v>
      </c>
      <c r="ES37" s="2" t="s">
        <v>149</v>
      </c>
      <c r="ET37" s="2" t="s">
        <v>141</v>
      </c>
      <c r="EU37" s="4"/>
      <c r="EV37" s="8"/>
      <c r="EW37" s="4">
        <v>1</v>
      </c>
      <c r="EX37" s="8">
        <v>93.49</v>
      </c>
      <c r="EY37" s="7">
        <v>-1</v>
      </c>
      <c r="EZ37" s="7">
        <v>-1</v>
      </c>
      <c r="FA37" s="2" t="s">
        <v>147</v>
      </c>
      <c r="FB37" s="2" t="s">
        <v>138</v>
      </c>
      <c r="FC37" s="2" t="s">
        <v>160</v>
      </c>
      <c r="FD37" s="2" t="s">
        <v>307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193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147</v>
      </c>
      <c r="IH37" s="2" t="s">
        <v>138</v>
      </c>
      <c r="II37" s="2" t="s">
        <v>363</v>
      </c>
      <c r="IJ37" s="2" t="s">
        <v>141</v>
      </c>
      <c r="IK37" s="2" t="s">
        <v>149</v>
      </c>
      <c r="IL37" s="2" t="s">
        <v>141</v>
      </c>
      <c r="IM37" s="4"/>
      <c r="IN37" s="8"/>
      <c r="IO37" s="4"/>
      <c r="IP37" s="8"/>
      <c r="IQ37" s="7"/>
      <c r="IR37" s="7"/>
      <c r="IS37" s="2" t="s">
        <v>141</v>
      </c>
      <c r="IT37" s="2" t="s">
        <v>141</v>
      </c>
      <c r="IU37" s="2" t="s">
        <v>141</v>
      </c>
      <c r="IV37" s="2" t="s">
        <v>141</v>
      </c>
      <c r="IW37" s="2" t="s">
        <v>141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364</v>
      </c>
      <c r="KR37" s="2" t="s">
        <v>141</v>
      </c>
      <c r="KS37" s="2" t="s">
        <v>149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168</v>
      </c>
      <c r="MM37" s="2" t="s">
        <v>169</v>
      </c>
      <c r="MN37" s="2" t="s">
        <v>141</v>
      </c>
      <c r="MO37" s="2" t="s">
        <v>149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98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412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391</v>
      </c>
      <c r="G38" s="2" t="s">
        <v>391</v>
      </c>
      <c r="H38" s="2" t="s">
        <v>391</v>
      </c>
      <c r="I38" s="2" t="s">
        <v>392</v>
      </c>
      <c r="J38" s="2" t="s">
        <v>393</v>
      </c>
      <c r="K38" s="2" t="s">
        <v>271</v>
      </c>
      <c r="L38" s="3">
        <v>34.04</v>
      </c>
      <c r="M38" s="3">
        <v>35.74</v>
      </c>
      <c r="N38" s="3">
        <v>109.99</v>
      </c>
      <c r="O38" s="2" t="s">
        <v>138</v>
      </c>
      <c r="P38" s="2" t="s">
        <v>303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352</v>
      </c>
      <c r="V38" s="2" t="s">
        <v>394</v>
      </c>
      <c r="W38" s="2" t="s">
        <v>144</v>
      </c>
      <c r="X38" s="2" t="s">
        <v>141</v>
      </c>
      <c r="Y38" s="2" t="s">
        <v>160</v>
      </c>
      <c r="Z38" s="4">
        <v>24</v>
      </c>
      <c r="AA38" s="4">
        <f>=ROUNDDOWN(12,0)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141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273</v>
      </c>
      <c r="BY38" s="2" t="s">
        <v>149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186</v>
      </c>
      <c r="CJ38" s="2" t="s">
        <v>413</v>
      </c>
      <c r="CK38" s="2" t="s">
        <v>149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152</v>
      </c>
      <c r="CV38" s="2" t="s">
        <v>414</v>
      </c>
      <c r="CW38" s="2" t="s">
        <v>149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357</v>
      </c>
      <c r="DH38" s="2" t="s">
        <v>265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156</v>
      </c>
      <c r="DT38" s="2" t="s">
        <v>314</v>
      </c>
      <c r="DU38" s="2" t="s">
        <v>149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360</v>
      </c>
      <c r="EF38" s="2" t="s">
        <v>415</v>
      </c>
      <c r="EG38" s="2" t="s">
        <v>149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145</v>
      </c>
      <c r="ER38" s="2" t="s">
        <v>397</v>
      </c>
      <c r="ES38" s="2" t="s">
        <v>149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145</v>
      </c>
      <c r="FD38" s="2" t="s">
        <v>281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193</v>
      </c>
      <c r="FP38" s="2" t="s">
        <v>141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147</v>
      </c>
      <c r="IH38" s="2" t="s">
        <v>138</v>
      </c>
      <c r="II38" s="2" t="s">
        <v>363</v>
      </c>
      <c r="IJ38" s="2" t="s">
        <v>141</v>
      </c>
      <c r="IK38" s="2" t="s">
        <v>149</v>
      </c>
      <c r="IL38" s="2" t="s">
        <v>141</v>
      </c>
      <c r="IM38" s="4"/>
      <c r="IN38" s="8"/>
      <c r="IO38" s="4"/>
      <c r="IP38" s="8"/>
      <c r="IQ38" s="7"/>
      <c r="IR38" s="7"/>
      <c r="IS38" s="2" t="s">
        <v>141</v>
      </c>
      <c r="IT38" s="2" t="s">
        <v>141</v>
      </c>
      <c r="IU38" s="2" t="s">
        <v>141</v>
      </c>
      <c r="IV38" s="2" t="s">
        <v>141</v>
      </c>
      <c r="IW38" s="2" t="s">
        <v>141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364</v>
      </c>
      <c r="KR38" s="2" t="s">
        <v>152</v>
      </c>
      <c r="KS38" s="2" t="s">
        <v>149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168</v>
      </c>
      <c r="MM38" s="2" t="s">
        <v>169</v>
      </c>
      <c r="MN38" s="2" t="s">
        <v>141</v>
      </c>
      <c r="MO38" s="2" t="s">
        <v>149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24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416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391</v>
      </c>
      <c r="G39" s="2" t="s">
        <v>391</v>
      </c>
      <c r="H39" s="2" t="s">
        <v>391</v>
      </c>
      <c r="I39" s="2" t="s">
        <v>392</v>
      </c>
      <c r="J39" s="2" t="s">
        <v>393</v>
      </c>
      <c r="K39" s="2" t="s">
        <v>350</v>
      </c>
      <c r="L39" s="3">
        <v>34.04</v>
      </c>
      <c r="M39" s="3">
        <v>35.74</v>
      </c>
      <c r="N39" s="3">
        <v>109.99</v>
      </c>
      <c r="O39" s="2" t="s">
        <v>138</v>
      </c>
      <c r="P39" s="2" t="s">
        <v>351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352</v>
      </c>
      <c r="V39" s="2" t="s">
        <v>394</v>
      </c>
      <c r="W39" s="2" t="s">
        <v>144</v>
      </c>
      <c r="X39" s="2" t="s">
        <v>141</v>
      </c>
      <c r="Y39" s="2" t="s">
        <v>160</v>
      </c>
      <c r="Z39" s="4">
        <v>85</v>
      </c>
      <c r="AA39" s="4">
        <f>=ROUNDDOWN(32.6923076923077,0)</f>
      </c>
      <c r="AB39" s="5">
        <v>2.6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141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417</v>
      </c>
      <c r="BY39" s="2" t="s">
        <v>149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186</v>
      </c>
      <c r="CJ39" s="2" t="s">
        <v>418</v>
      </c>
      <c r="CK39" s="2" t="s">
        <v>149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152</v>
      </c>
      <c r="CV39" s="2" t="s">
        <v>334</v>
      </c>
      <c r="CW39" s="2" t="s">
        <v>149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357</v>
      </c>
      <c r="DH39" s="2" t="s">
        <v>404</v>
      </c>
      <c r="DI39" s="2" t="s">
        <v>149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156</v>
      </c>
      <c r="DT39" s="2" t="s">
        <v>278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360</v>
      </c>
      <c r="EF39" s="2" t="s">
        <v>279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145</v>
      </c>
      <c r="ER39" s="2" t="s">
        <v>203</v>
      </c>
      <c r="ES39" s="2" t="s">
        <v>149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145</v>
      </c>
      <c r="FD39" s="2" t="s">
        <v>362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193</v>
      </c>
      <c r="FP39" s="2" t="s">
        <v>141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147</v>
      </c>
      <c r="IH39" s="2" t="s">
        <v>138</v>
      </c>
      <c r="II39" s="2" t="s">
        <v>363</v>
      </c>
      <c r="IJ39" s="2" t="s">
        <v>141</v>
      </c>
      <c r="IK39" s="2" t="s">
        <v>149</v>
      </c>
      <c r="IL39" s="2" t="s">
        <v>141</v>
      </c>
      <c r="IM39" s="4"/>
      <c r="IN39" s="8"/>
      <c r="IO39" s="4"/>
      <c r="IP39" s="8"/>
      <c r="IQ39" s="7"/>
      <c r="IR39" s="7"/>
      <c r="IS39" s="2" t="s">
        <v>141</v>
      </c>
      <c r="IT39" s="2" t="s">
        <v>141</v>
      </c>
      <c r="IU39" s="2" t="s">
        <v>141</v>
      </c>
      <c r="IV39" s="2" t="s">
        <v>141</v>
      </c>
      <c r="IW39" s="2" t="s">
        <v>141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364</v>
      </c>
      <c r="KR39" s="2" t="s">
        <v>141</v>
      </c>
      <c r="KS39" s="2" t="s">
        <v>149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168</v>
      </c>
      <c r="MM39" s="2" t="s">
        <v>169</v>
      </c>
      <c r="MN39" s="2" t="s">
        <v>141</v>
      </c>
      <c r="MO39" s="2" t="s">
        <v>149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85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419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420</v>
      </c>
      <c r="G40" s="2" t="s">
        <v>420</v>
      </c>
      <c r="H40" s="2" t="s">
        <v>420</v>
      </c>
      <c r="I40" s="2" t="s">
        <v>392</v>
      </c>
      <c r="J40" s="2" t="s">
        <v>421</v>
      </c>
      <c r="K40" s="2" t="s">
        <v>350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351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352</v>
      </c>
      <c r="V40" s="2" t="s">
        <v>238</v>
      </c>
      <c r="W40" s="2" t="s">
        <v>144</v>
      </c>
      <c r="X40" s="2" t="s">
        <v>141</v>
      </c>
      <c r="Y40" s="2" t="s">
        <v>160</v>
      </c>
      <c r="Z40" s="4">
        <v>123</v>
      </c>
      <c r="AA40" s="4">
        <f>=ROUNDDOWN(87.8571428571429,0)</f>
      </c>
      <c r="AB40" s="5">
        <v>1.4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2</v>
      </c>
      <c r="AQ40" s="8">
        <v>58.24</v>
      </c>
      <c r="AR40" s="4">
        <v>1</v>
      </c>
      <c r="AS40" s="8">
        <v>28.08</v>
      </c>
      <c r="AT40" s="7">
        <v>1</v>
      </c>
      <c r="AU40" s="7">
        <v>1.0741</v>
      </c>
      <c r="AV40" s="4">
        <v>2</v>
      </c>
      <c r="AW40" s="8">
        <v>58.24</v>
      </c>
      <c r="AX40" s="4">
        <v>1</v>
      </c>
      <c r="AY40" s="8">
        <v>28.08</v>
      </c>
      <c r="AZ40" s="7">
        <v>1</v>
      </c>
      <c r="BA40" s="7">
        <v>1.0741</v>
      </c>
      <c r="BB40" s="7">
        <v>1</v>
      </c>
      <c r="BC40" s="4">
        <v>3</v>
      </c>
      <c r="BD40" s="8">
        <v>86.71</v>
      </c>
      <c r="BE40" s="4">
        <v>3</v>
      </c>
      <c r="BF40" s="8">
        <v>124.15</v>
      </c>
      <c r="BG40" s="7" t="s">
        <v>141</v>
      </c>
      <c r="BH40" s="7">
        <v>-0.3016</v>
      </c>
      <c r="BI40" s="7">
        <v>0.6717</v>
      </c>
      <c r="BJ40" s="4">
        <v>2</v>
      </c>
      <c r="BK40" s="8">
        <v>58.24</v>
      </c>
      <c r="BL40" s="2" t="s">
        <v>340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185</v>
      </c>
      <c r="BY40" s="2" t="s">
        <v>149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186</v>
      </c>
      <c r="CJ40" s="2" t="s">
        <v>422</v>
      </c>
      <c r="CK40" s="2" t="s">
        <v>149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152</v>
      </c>
      <c r="CV40" s="2" t="s">
        <v>282</v>
      </c>
      <c r="CW40" s="2" t="s">
        <v>149</v>
      </c>
      <c r="CX40" s="2" t="s">
        <v>141</v>
      </c>
      <c r="CY40" s="4"/>
      <c r="CZ40" s="8"/>
      <c r="DA40" s="4">
        <v>1</v>
      </c>
      <c r="DB40" s="8">
        <v>28.08</v>
      </c>
      <c r="DC40" s="7">
        <v>-1</v>
      </c>
      <c r="DD40" s="7">
        <v>-1</v>
      </c>
      <c r="DE40" s="2" t="s">
        <v>147</v>
      </c>
      <c r="DF40" s="2" t="s">
        <v>138</v>
      </c>
      <c r="DG40" s="2" t="s">
        <v>357</v>
      </c>
      <c r="DH40" s="2" t="s">
        <v>423</v>
      </c>
      <c r="DI40" s="2" t="s">
        <v>149</v>
      </c>
      <c r="DJ40" s="2" t="s">
        <v>141</v>
      </c>
      <c r="DK40" s="4">
        <v>2</v>
      </c>
      <c r="DL40" s="8">
        <v>58.24</v>
      </c>
      <c r="DM40" s="4"/>
      <c r="DN40" s="8"/>
      <c r="DO40" s="7"/>
      <c r="DP40" s="7"/>
      <c r="DQ40" s="2" t="s">
        <v>147</v>
      </c>
      <c r="DR40" s="2" t="s">
        <v>138</v>
      </c>
      <c r="DS40" s="2" t="s">
        <v>156</v>
      </c>
      <c r="DT40" s="2" t="s">
        <v>278</v>
      </c>
      <c r="DU40" s="2" t="s">
        <v>149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360</v>
      </c>
      <c r="EF40" s="2" t="s">
        <v>424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145</v>
      </c>
      <c r="ER40" s="2" t="s">
        <v>425</v>
      </c>
      <c r="ES40" s="2" t="s">
        <v>149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145</v>
      </c>
      <c r="FD40" s="2" t="s">
        <v>281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193</v>
      </c>
      <c r="FP40" s="2" t="s">
        <v>426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147</v>
      </c>
      <c r="IH40" s="2" t="s">
        <v>138</v>
      </c>
      <c r="II40" s="2" t="s">
        <v>363</v>
      </c>
      <c r="IJ40" s="2" t="s">
        <v>141</v>
      </c>
      <c r="IK40" s="2" t="s">
        <v>149</v>
      </c>
      <c r="IL40" s="2" t="s">
        <v>141</v>
      </c>
      <c r="IM40" s="4"/>
      <c r="IN40" s="8"/>
      <c r="IO40" s="4"/>
      <c r="IP40" s="8"/>
      <c r="IQ40" s="7"/>
      <c r="IR40" s="7"/>
      <c r="IS40" s="2" t="s">
        <v>141</v>
      </c>
      <c r="IT40" s="2" t="s">
        <v>141</v>
      </c>
      <c r="IU40" s="2" t="s">
        <v>141</v>
      </c>
      <c r="IV40" s="2" t="s">
        <v>141</v>
      </c>
      <c r="IW40" s="2" t="s">
        <v>141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364</v>
      </c>
      <c r="KR40" s="2" t="s">
        <v>141</v>
      </c>
      <c r="KS40" s="2" t="s">
        <v>149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168</v>
      </c>
      <c r="MM40" s="2" t="s">
        <v>169</v>
      </c>
      <c r="MN40" s="2" t="s">
        <v>141</v>
      </c>
      <c r="MO40" s="2" t="s">
        <v>149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123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427</v>
      </c>
      <c r="B41" s="2" t="s">
        <v>130</v>
      </c>
      <c r="C41" s="2" t="s">
        <v>131</v>
      </c>
      <c r="D41" s="2" t="s">
        <v>345</v>
      </c>
      <c r="E41" s="2" t="s">
        <v>346</v>
      </c>
      <c r="F41" s="2" t="s">
        <v>420</v>
      </c>
      <c r="G41" s="2" t="s">
        <v>420</v>
      </c>
      <c r="H41" s="2" t="s">
        <v>420</v>
      </c>
      <c r="I41" s="2" t="s">
        <v>392</v>
      </c>
      <c r="J41" s="2" t="s">
        <v>421</v>
      </c>
      <c r="K41" s="2" t="s">
        <v>371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351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352</v>
      </c>
      <c r="V41" s="2" t="s">
        <v>238</v>
      </c>
      <c r="W41" s="2" t="s">
        <v>144</v>
      </c>
      <c r="X41" s="2" t="s">
        <v>141</v>
      </c>
      <c r="Y41" s="2" t="s">
        <v>160</v>
      </c>
      <c r="Z41" s="4">
        <v>135</v>
      </c>
      <c r="AA41" s="4">
        <f>=ROUNDDOWN(67.5,0)</f>
      </c>
      <c r="AB41" s="5">
        <v>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</v>
      </c>
      <c r="AQ41" s="8">
        <v>28.47</v>
      </c>
      <c r="AR41" s="4">
        <v>2</v>
      </c>
      <c r="AS41" s="8">
        <v>96.07</v>
      </c>
      <c r="AT41" s="7">
        <v>-0.5</v>
      </c>
      <c r="AU41" s="7">
        <v>-0.7037</v>
      </c>
      <c r="AV41" s="4">
        <v>1</v>
      </c>
      <c r="AW41" s="8">
        <v>28.47</v>
      </c>
      <c r="AX41" s="4">
        <v>2</v>
      </c>
      <c r="AY41" s="8">
        <v>96.07</v>
      </c>
      <c r="AZ41" s="7">
        <v>-0.5</v>
      </c>
      <c r="BA41" s="7">
        <v>-0.7037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0.3283</v>
      </c>
      <c r="BJ41" s="4">
        <v>1</v>
      </c>
      <c r="BK41" s="8">
        <v>28.47</v>
      </c>
      <c r="BL41" s="2" t="s">
        <v>428</v>
      </c>
      <c r="BM41" s="7">
        <v>1</v>
      </c>
      <c r="BN41" s="7">
        <v>1</v>
      </c>
      <c r="BO41" s="4">
        <v>1</v>
      </c>
      <c r="BP41" s="8">
        <v>28.47</v>
      </c>
      <c r="BQ41" s="4"/>
      <c r="BR41" s="8"/>
      <c r="BS41" s="7"/>
      <c r="BT41" s="7"/>
      <c r="BU41" s="2" t="s">
        <v>147</v>
      </c>
      <c r="BV41" s="2" t="s">
        <v>138</v>
      </c>
      <c r="BW41" s="2" t="s">
        <v>141</v>
      </c>
      <c r="BX41" s="2" t="s">
        <v>185</v>
      </c>
      <c r="BY41" s="2" t="s">
        <v>149</v>
      </c>
      <c r="BZ41" s="2" t="s">
        <v>141</v>
      </c>
      <c r="CA41" s="4"/>
      <c r="CB41" s="8"/>
      <c r="CC41" s="4"/>
      <c r="CD41" s="8"/>
      <c r="CE41" s="7"/>
      <c r="CF41" s="7"/>
      <c r="CG41" s="2" t="s">
        <v>147</v>
      </c>
      <c r="CH41" s="2" t="s">
        <v>138</v>
      </c>
      <c r="CI41" s="2" t="s">
        <v>186</v>
      </c>
      <c r="CJ41" s="2" t="s">
        <v>429</v>
      </c>
      <c r="CK41" s="2" t="s">
        <v>149</v>
      </c>
      <c r="CL41" s="2" t="s">
        <v>141</v>
      </c>
      <c r="CM41" s="4"/>
      <c r="CN41" s="8"/>
      <c r="CO41" s="4"/>
      <c r="CP41" s="8"/>
      <c r="CQ41" s="7"/>
      <c r="CR41" s="7"/>
      <c r="CS41" s="2" t="s">
        <v>147</v>
      </c>
      <c r="CT41" s="2" t="s">
        <v>138</v>
      </c>
      <c r="CU41" s="2" t="s">
        <v>152</v>
      </c>
      <c r="CV41" s="2" t="s">
        <v>276</v>
      </c>
      <c r="CW41" s="2" t="s">
        <v>149</v>
      </c>
      <c r="CX41" s="2" t="s">
        <v>141</v>
      </c>
      <c r="CY41" s="4"/>
      <c r="CZ41" s="8"/>
      <c r="DA41" s="4">
        <v>1</v>
      </c>
      <c r="DB41" s="8">
        <v>28.08</v>
      </c>
      <c r="DC41" s="7">
        <v>-1</v>
      </c>
      <c r="DD41" s="7">
        <v>-1</v>
      </c>
      <c r="DE41" s="2" t="s">
        <v>147</v>
      </c>
      <c r="DF41" s="2" t="s">
        <v>138</v>
      </c>
      <c r="DG41" s="2" t="s">
        <v>357</v>
      </c>
      <c r="DH41" s="2" t="s">
        <v>430</v>
      </c>
      <c r="DI41" s="2" t="s">
        <v>149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138</v>
      </c>
      <c r="DS41" s="2" t="s">
        <v>156</v>
      </c>
      <c r="DT41" s="2" t="s">
        <v>431</v>
      </c>
      <c r="DU41" s="2" t="s">
        <v>149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138</v>
      </c>
      <c r="EE41" s="2" t="s">
        <v>360</v>
      </c>
      <c r="EF41" s="2" t="s">
        <v>256</v>
      </c>
      <c r="EG41" s="2" t="s">
        <v>149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145</v>
      </c>
      <c r="ER41" s="2" t="s">
        <v>315</v>
      </c>
      <c r="ES41" s="2" t="s">
        <v>149</v>
      </c>
      <c r="ET41" s="2" t="s">
        <v>141</v>
      </c>
      <c r="EU41" s="4"/>
      <c r="EV41" s="8"/>
      <c r="EW41" s="4">
        <v>1</v>
      </c>
      <c r="EX41" s="8">
        <v>67.99</v>
      </c>
      <c r="EY41" s="7">
        <v>-1</v>
      </c>
      <c r="EZ41" s="7">
        <v>-1</v>
      </c>
      <c r="FA41" s="2" t="s">
        <v>147</v>
      </c>
      <c r="FB41" s="2" t="s">
        <v>138</v>
      </c>
      <c r="FC41" s="2" t="s">
        <v>145</v>
      </c>
      <c r="FD41" s="2" t="s">
        <v>375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193</v>
      </c>
      <c r="FP41" s="2" t="s">
        <v>141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147</v>
      </c>
      <c r="IH41" s="2" t="s">
        <v>138</v>
      </c>
      <c r="II41" s="2" t="s">
        <v>363</v>
      </c>
      <c r="IJ41" s="2" t="s">
        <v>141</v>
      </c>
      <c r="IK41" s="2" t="s">
        <v>149</v>
      </c>
      <c r="IL41" s="2" t="s">
        <v>141</v>
      </c>
      <c r="IM41" s="4"/>
      <c r="IN41" s="8"/>
      <c r="IO41" s="4"/>
      <c r="IP41" s="8"/>
      <c r="IQ41" s="7"/>
      <c r="IR41" s="7"/>
      <c r="IS41" s="2" t="s">
        <v>141</v>
      </c>
      <c r="IT41" s="2" t="s">
        <v>141</v>
      </c>
      <c r="IU41" s="2" t="s">
        <v>141</v>
      </c>
      <c r="IV41" s="2" t="s">
        <v>141</v>
      </c>
      <c r="IW41" s="2" t="s">
        <v>141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364</v>
      </c>
      <c r="KR41" s="2" t="s">
        <v>141</v>
      </c>
      <c r="KS41" s="2" t="s">
        <v>149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168</v>
      </c>
      <c r="MM41" s="2" t="s">
        <v>169</v>
      </c>
      <c r="MN41" s="2" t="s">
        <v>141</v>
      </c>
      <c r="MO41" s="2" t="s">
        <v>149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135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432</v>
      </c>
      <c r="B42" s="2" t="s">
        <v>130</v>
      </c>
      <c r="C42" s="2" t="s">
        <v>131</v>
      </c>
      <c r="D42" s="2" t="s">
        <v>433</v>
      </c>
      <c r="E42" s="2" t="s">
        <v>434</v>
      </c>
      <c r="F42" s="2" t="s">
        <v>435</v>
      </c>
      <c r="G42" s="2" t="s">
        <v>435</v>
      </c>
      <c r="H42" s="2" t="s">
        <v>435</v>
      </c>
      <c r="I42" s="2" t="s">
        <v>436</v>
      </c>
      <c r="J42" s="2" t="s">
        <v>136</v>
      </c>
      <c r="K42" s="2" t="s">
        <v>437</v>
      </c>
      <c r="L42" s="3">
        <v>85.12</v>
      </c>
      <c r="M42" s="3">
        <v>89.38</v>
      </c>
      <c r="N42" s="3">
        <v>249.99</v>
      </c>
      <c r="O42" s="2" t="s">
        <v>138</v>
      </c>
      <c r="P42" s="2" t="s">
        <v>303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438</v>
      </c>
      <c r="V42" s="2" t="s">
        <v>394</v>
      </c>
      <c r="W42" s="2" t="s">
        <v>144</v>
      </c>
      <c r="X42" s="2" t="s">
        <v>141</v>
      </c>
      <c r="Y42" s="2" t="s">
        <v>145</v>
      </c>
      <c r="Z42" s="4">
        <v>89</v>
      </c>
      <c r="AA42" s="4">
        <f>=ROUNDDOWN(89,0)</f>
      </c>
      <c r="AB42" s="5">
        <v>1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1</v>
      </c>
      <c r="AQ42" s="8">
        <v>96.53</v>
      </c>
      <c r="AR42" s="4">
        <v>1</v>
      </c>
      <c r="AS42" s="8">
        <v>96.53</v>
      </c>
      <c r="AT42" s="7"/>
      <c r="AU42" s="7"/>
      <c r="AV42" s="4">
        <v>4</v>
      </c>
      <c r="AW42" s="8">
        <v>440.8</v>
      </c>
      <c r="AX42" s="4">
        <v>3</v>
      </c>
      <c r="AY42" s="8">
        <v>543.86</v>
      </c>
      <c r="AZ42" s="7">
        <v>0.3333</v>
      </c>
      <c r="BA42" s="7">
        <v>-0.1895</v>
      </c>
      <c r="BB42" s="7">
        <v>0.219</v>
      </c>
      <c r="BC42" s="4">
        <v>4</v>
      </c>
      <c r="BD42" s="8">
        <v>440.8</v>
      </c>
      <c r="BE42" s="4">
        <v>5</v>
      </c>
      <c r="BF42" s="8">
        <v>756.22</v>
      </c>
      <c r="BG42" s="7">
        <v>-0.2</v>
      </c>
      <c r="BH42" s="7">
        <v>-0.4171</v>
      </c>
      <c r="BI42" s="7">
        <v>1</v>
      </c>
      <c r="BJ42" s="4">
        <v>1</v>
      </c>
      <c r="BK42" s="8">
        <v>96.53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195</v>
      </c>
      <c r="BV42" s="2" t="s">
        <v>138</v>
      </c>
      <c r="BW42" s="2" t="s">
        <v>141</v>
      </c>
      <c r="BX42" s="2" t="s">
        <v>141</v>
      </c>
      <c r="BY42" s="2" t="s">
        <v>149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138</v>
      </c>
      <c r="CI42" s="2" t="s">
        <v>439</v>
      </c>
      <c r="CJ42" s="2" t="s">
        <v>326</v>
      </c>
      <c r="CK42" s="2" t="s">
        <v>149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138</v>
      </c>
      <c r="CU42" s="2" t="s">
        <v>152</v>
      </c>
      <c r="CV42" s="2" t="s">
        <v>276</v>
      </c>
      <c r="CW42" s="2" t="s">
        <v>149</v>
      </c>
      <c r="CX42" s="2" t="s">
        <v>141</v>
      </c>
      <c r="CY42" s="4">
        <v>1</v>
      </c>
      <c r="CZ42" s="8">
        <v>96.53</v>
      </c>
      <c r="DA42" s="4">
        <v>1</v>
      </c>
      <c r="DB42" s="8">
        <v>96.53</v>
      </c>
      <c r="DC42" s="7"/>
      <c r="DD42" s="7"/>
      <c r="DE42" s="2" t="s">
        <v>147</v>
      </c>
      <c r="DF42" s="2" t="s">
        <v>138</v>
      </c>
      <c r="DG42" s="2" t="s">
        <v>440</v>
      </c>
      <c r="DH42" s="2" t="s">
        <v>261</v>
      </c>
      <c r="DI42" s="2" t="s">
        <v>149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138</v>
      </c>
      <c r="DS42" s="2" t="s">
        <v>156</v>
      </c>
      <c r="DT42" s="2" t="s">
        <v>389</v>
      </c>
      <c r="DU42" s="2" t="s">
        <v>149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158</v>
      </c>
      <c r="EF42" s="2" t="s">
        <v>249</v>
      </c>
      <c r="EG42" s="2" t="s">
        <v>149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138</v>
      </c>
      <c r="EQ42" s="2" t="s">
        <v>145</v>
      </c>
      <c r="ER42" s="2" t="s">
        <v>441</v>
      </c>
      <c r="ES42" s="2" t="s">
        <v>149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138</v>
      </c>
      <c r="FC42" s="2" t="s">
        <v>160</v>
      </c>
      <c r="FD42" s="2" t="s">
        <v>442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163</v>
      </c>
      <c r="FP42" s="2" t="s">
        <v>141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147</v>
      </c>
      <c r="IH42" s="2" t="s">
        <v>138</v>
      </c>
      <c r="II42" s="2" t="s">
        <v>164</v>
      </c>
      <c r="IJ42" s="2" t="s">
        <v>261</v>
      </c>
      <c r="IK42" s="2" t="s">
        <v>149</v>
      </c>
      <c r="IL42" s="2" t="s">
        <v>141</v>
      </c>
      <c r="IM42" s="4"/>
      <c r="IN42" s="8"/>
      <c r="IO42" s="4"/>
      <c r="IP42" s="8"/>
      <c r="IQ42" s="7"/>
      <c r="IR42" s="7"/>
      <c r="IS42" s="2" t="s">
        <v>141</v>
      </c>
      <c r="IT42" s="2" t="s">
        <v>141</v>
      </c>
      <c r="IU42" s="2" t="s">
        <v>141</v>
      </c>
      <c r="IV42" s="2" t="s">
        <v>141</v>
      </c>
      <c r="IW42" s="2" t="s">
        <v>141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138</v>
      </c>
      <c r="KQ42" s="2" t="s">
        <v>166</v>
      </c>
      <c r="KR42" s="2" t="s">
        <v>443</v>
      </c>
      <c r="KS42" s="2" t="s">
        <v>149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168</v>
      </c>
      <c r="MM42" s="2" t="s">
        <v>169</v>
      </c>
      <c r="MN42" s="2" t="s">
        <v>141</v>
      </c>
      <c r="MO42" s="2" t="s">
        <v>149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89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444</v>
      </c>
      <c r="B43" s="2" t="s">
        <v>130</v>
      </c>
      <c r="C43" s="2" t="s">
        <v>131</v>
      </c>
      <c r="D43" s="2" t="s">
        <v>433</v>
      </c>
      <c r="E43" s="2" t="s">
        <v>434</v>
      </c>
      <c r="F43" s="2" t="s">
        <v>435</v>
      </c>
      <c r="G43" s="2" t="s">
        <v>435</v>
      </c>
      <c r="H43" s="2" t="s">
        <v>435</v>
      </c>
      <c r="I43" s="2" t="s">
        <v>436</v>
      </c>
      <c r="J43" s="2" t="s">
        <v>171</v>
      </c>
      <c r="K43" s="2" t="s">
        <v>437</v>
      </c>
      <c r="L43" s="3">
        <v>102.14</v>
      </c>
      <c r="M43" s="3">
        <v>107.25</v>
      </c>
      <c r="N43" s="3">
        <v>299.99</v>
      </c>
      <c r="O43" s="2" t="s">
        <v>138</v>
      </c>
      <c r="P43" s="2" t="s">
        <v>303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438</v>
      </c>
      <c r="V43" s="2" t="s">
        <v>394</v>
      </c>
      <c r="W43" s="2" t="s">
        <v>144</v>
      </c>
      <c r="X43" s="2" t="s">
        <v>141</v>
      </c>
      <c r="Y43" s="2" t="s">
        <v>145</v>
      </c>
      <c r="Z43" s="4">
        <v>151</v>
      </c>
      <c r="AA43" s="4">
        <f>=ROUNDDOWN(88.8235294117647,0)</f>
      </c>
      <c r="AB43" s="5">
        <v>1.7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>
        <v>3</v>
      </c>
      <c r="AQ43" s="8">
        <v>344.27</v>
      </c>
      <c r="AR43" s="4">
        <v>2</v>
      </c>
      <c r="AS43" s="8">
        <v>447.33</v>
      </c>
      <c r="AT43" s="7">
        <v>0.5</v>
      </c>
      <c r="AU43" s="7">
        <v>-0.2304</v>
      </c>
      <c r="AV43" s="4" t="s">
        <v>141</v>
      </c>
      <c r="AW43" s="8" t="s">
        <v>141</v>
      </c>
      <c r="AX43" s="4" t="s">
        <v>141</v>
      </c>
      <c r="AY43" s="8" t="s">
        <v>141</v>
      </c>
      <c r="AZ43" s="7" t="s">
        <v>141</v>
      </c>
      <c r="BA43" s="7" t="s">
        <v>141</v>
      </c>
      <c r="BB43" s="7">
        <v>0.781</v>
      </c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 t="s">
        <v>141</v>
      </c>
      <c r="BJ43" s="4">
        <v>3</v>
      </c>
      <c r="BK43" s="8">
        <v>344.27</v>
      </c>
      <c r="BL43" s="2" t="s">
        <v>445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195</v>
      </c>
      <c r="BV43" s="2" t="s">
        <v>138</v>
      </c>
      <c r="BW43" s="2" t="s">
        <v>141</v>
      </c>
      <c r="BX43" s="2" t="s">
        <v>141</v>
      </c>
      <c r="BY43" s="2" t="s">
        <v>149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138</v>
      </c>
      <c r="CI43" s="2" t="s">
        <v>439</v>
      </c>
      <c r="CJ43" s="2" t="s">
        <v>212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138</v>
      </c>
      <c r="CU43" s="2" t="s">
        <v>152</v>
      </c>
      <c r="CV43" s="2" t="s">
        <v>446</v>
      </c>
      <c r="CW43" s="2" t="s">
        <v>149</v>
      </c>
      <c r="CX43" s="2" t="s">
        <v>141</v>
      </c>
      <c r="CY43" s="4">
        <v>2</v>
      </c>
      <c r="CZ43" s="8">
        <v>231.66</v>
      </c>
      <c r="DA43" s="4">
        <v>1</v>
      </c>
      <c r="DB43" s="8">
        <v>115.83</v>
      </c>
      <c r="DC43" s="7">
        <v>1</v>
      </c>
      <c r="DD43" s="7">
        <v>1</v>
      </c>
      <c r="DE43" s="2" t="s">
        <v>147</v>
      </c>
      <c r="DF43" s="2" t="s">
        <v>138</v>
      </c>
      <c r="DG43" s="2" t="s">
        <v>440</v>
      </c>
      <c r="DH43" s="2" t="s">
        <v>277</v>
      </c>
      <c r="DI43" s="2" t="s">
        <v>149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138</v>
      </c>
      <c r="DS43" s="2" t="s">
        <v>156</v>
      </c>
      <c r="DT43" s="2" t="s">
        <v>278</v>
      </c>
      <c r="DU43" s="2" t="s">
        <v>149</v>
      </c>
      <c r="DV43" s="2" t="s">
        <v>141</v>
      </c>
      <c r="DW43" s="4">
        <v>1</v>
      </c>
      <c r="DX43" s="8">
        <v>112.61</v>
      </c>
      <c r="DY43" s="4"/>
      <c r="DZ43" s="8"/>
      <c r="EA43" s="7"/>
      <c r="EB43" s="7"/>
      <c r="EC43" s="2" t="s">
        <v>147</v>
      </c>
      <c r="ED43" s="2" t="s">
        <v>138</v>
      </c>
      <c r="EE43" s="2" t="s">
        <v>158</v>
      </c>
      <c r="EF43" s="2" t="s">
        <v>447</v>
      </c>
      <c r="EG43" s="2" t="s">
        <v>149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138</v>
      </c>
      <c r="EQ43" s="2" t="s">
        <v>145</v>
      </c>
      <c r="ER43" s="2" t="s">
        <v>160</v>
      </c>
      <c r="ES43" s="2" t="s">
        <v>149</v>
      </c>
      <c r="ET43" s="2" t="s">
        <v>141</v>
      </c>
      <c r="EU43" s="4"/>
      <c r="EV43" s="8"/>
      <c r="EW43" s="4">
        <v>1</v>
      </c>
      <c r="EX43" s="8">
        <v>331.5</v>
      </c>
      <c r="EY43" s="7">
        <v>-1</v>
      </c>
      <c r="EZ43" s="7">
        <v>-1</v>
      </c>
      <c r="FA43" s="2" t="s">
        <v>147</v>
      </c>
      <c r="FB43" s="2" t="s">
        <v>138</v>
      </c>
      <c r="FC43" s="2" t="s">
        <v>160</v>
      </c>
      <c r="FD43" s="2" t="s">
        <v>448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138</v>
      </c>
      <c r="FO43" s="2" t="s">
        <v>163</v>
      </c>
      <c r="FP43" s="2" t="s">
        <v>141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147</v>
      </c>
      <c r="IH43" s="2" t="s">
        <v>138</v>
      </c>
      <c r="II43" s="2" t="s">
        <v>164</v>
      </c>
      <c r="IJ43" s="2" t="s">
        <v>449</v>
      </c>
      <c r="IK43" s="2" t="s">
        <v>149</v>
      </c>
      <c r="IL43" s="2" t="s">
        <v>141</v>
      </c>
      <c r="IM43" s="4"/>
      <c r="IN43" s="8"/>
      <c r="IO43" s="4"/>
      <c r="IP43" s="8"/>
      <c r="IQ43" s="7"/>
      <c r="IR43" s="7"/>
      <c r="IS43" s="2" t="s">
        <v>141</v>
      </c>
      <c r="IT43" s="2" t="s">
        <v>141</v>
      </c>
      <c r="IU43" s="2" t="s">
        <v>141</v>
      </c>
      <c r="IV43" s="2" t="s">
        <v>141</v>
      </c>
      <c r="IW43" s="2" t="s">
        <v>141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138</v>
      </c>
      <c r="KQ43" s="2" t="s">
        <v>166</v>
      </c>
      <c r="KR43" s="2" t="s">
        <v>141</v>
      </c>
      <c r="KS43" s="2" t="s">
        <v>149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168</v>
      </c>
      <c r="MM43" s="2" t="s">
        <v>169</v>
      </c>
      <c r="MN43" s="2" t="s">
        <v>141</v>
      </c>
      <c r="MO43" s="2" t="s">
        <v>149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151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450</v>
      </c>
      <c r="B44" s="2" t="s">
        <v>130</v>
      </c>
      <c r="C44" s="2" t="s">
        <v>131</v>
      </c>
      <c r="D44" s="2" t="s">
        <v>433</v>
      </c>
      <c r="E44" s="2" t="s">
        <v>434</v>
      </c>
      <c r="F44" s="2" t="s">
        <v>435</v>
      </c>
      <c r="G44" s="2" t="s">
        <v>435</v>
      </c>
      <c r="H44" s="2" t="s">
        <v>435</v>
      </c>
      <c r="I44" s="2" t="s">
        <v>451</v>
      </c>
      <c r="J44" s="2" t="s">
        <v>136</v>
      </c>
      <c r="K44" s="2" t="s">
        <v>452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303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438</v>
      </c>
      <c r="V44" s="2" t="s">
        <v>394</v>
      </c>
      <c r="W44" s="2" t="s">
        <v>144</v>
      </c>
      <c r="X44" s="2" t="s">
        <v>141</v>
      </c>
      <c r="Y44" s="2" t="s">
        <v>145</v>
      </c>
      <c r="Z44" s="4">
        <v>159</v>
      </c>
      <c r="AA44" s="4">
        <f>=ROUNDDOWN(265,0)</f>
      </c>
      <c r="AB44" s="5">
        <v>0.6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/>
      <c r="AQ44" s="8"/>
      <c r="AR44" s="4">
        <v>1</v>
      </c>
      <c r="AS44" s="8">
        <v>96.53</v>
      </c>
      <c r="AT44" s="7">
        <v>-1</v>
      </c>
      <c r="AU44" s="7">
        <v>-1</v>
      </c>
      <c r="AV44" s="4" t="s">
        <v>141</v>
      </c>
      <c r="AW44" s="8" t="s">
        <v>141</v>
      </c>
      <c r="AX44" s="4">
        <v>2</v>
      </c>
      <c r="AY44" s="8">
        <v>212.36</v>
      </c>
      <c r="AZ44" s="7" t="s">
        <v>141</v>
      </c>
      <c r="BA44" s="7" t="s">
        <v>141</v>
      </c>
      <c r="BB44" s="7"/>
      <c r="BC44" s="4" t="s">
        <v>141</v>
      </c>
      <c r="BD44" s="8" t="s">
        <v>141</v>
      </c>
      <c r="BE44" s="4" t="s">
        <v>141</v>
      </c>
      <c r="BF44" s="8" t="s">
        <v>141</v>
      </c>
      <c r="BG44" s="7" t="s">
        <v>141</v>
      </c>
      <c r="BH44" s="7" t="s">
        <v>141</v>
      </c>
      <c r="BI44" s="7" t="s">
        <v>141</v>
      </c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147</v>
      </c>
      <c r="BV44" s="2" t="s">
        <v>138</v>
      </c>
      <c r="BW44" s="2" t="s">
        <v>141</v>
      </c>
      <c r="BX44" s="2" t="s">
        <v>453</v>
      </c>
      <c r="BY44" s="2" t="s">
        <v>149</v>
      </c>
      <c r="BZ44" s="2" t="s">
        <v>141</v>
      </c>
      <c r="CA44" s="4"/>
      <c r="CB44" s="8"/>
      <c r="CC44" s="4"/>
      <c r="CD44" s="8"/>
      <c r="CE44" s="7"/>
      <c r="CF44" s="7"/>
      <c r="CG44" s="2" t="s">
        <v>147</v>
      </c>
      <c r="CH44" s="2" t="s">
        <v>138</v>
      </c>
      <c r="CI44" s="2" t="s">
        <v>439</v>
      </c>
      <c r="CJ44" s="2" t="s">
        <v>454</v>
      </c>
      <c r="CK44" s="2" t="s">
        <v>149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152</v>
      </c>
      <c r="CV44" s="2" t="s">
        <v>455</v>
      </c>
      <c r="CW44" s="2" t="s">
        <v>149</v>
      </c>
      <c r="CX44" s="2" t="s">
        <v>141</v>
      </c>
      <c r="CY44" s="4"/>
      <c r="CZ44" s="8"/>
      <c r="DA44" s="4">
        <v>1</v>
      </c>
      <c r="DB44" s="8">
        <v>96.53</v>
      </c>
      <c r="DC44" s="7">
        <v>-1</v>
      </c>
      <c r="DD44" s="7">
        <v>-1</v>
      </c>
      <c r="DE44" s="2" t="s">
        <v>147</v>
      </c>
      <c r="DF44" s="2" t="s">
        <v>138</v>
      </c>
      <c r="DG44" s="2" t="s">
        <v>440</v>
      </c>
      <c r="DH44" s="2" t="s">
        <v>288</v>
      </c>
      <c r="DI44" s="2" t="s">
        <v>149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156</v>
      </c>
      <c r="DT44" s="2" t="s">
        <v>369</v>
      </c>
      <c r="DU44" s="2" t="s">
        <v>149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158</v>
      </c>
      <c r="EF44" s="2" t="s">
        <v>456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145</v>
      </c>
      <c r="ER44" s="2" t="s">
        <v>374</v>
      </c>
      <c r="ES44" s="2" t="s">
        <v>149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160</v>
      </c>
      <c r="FD44" s="2" t="s">
        <v>307</v>
      </c>
      <c r="FE44" s="2" t="s">
        <v>149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193</v>
      </c>
      <c r="FP44" s="2" t="s">
        <v>141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147</v>
      </c>
      <c r="IH44" s="2" t="s">
        <v>138</v>
      </c>
      <c r="II44" s="2" t="s">
        <v>164</v>
      </c>
      <c r="IJ44" s="2" t="s">
        <v>457</v>
      </c>
      <c r="IK44" s="2" t="s">
        <v>149</v>
      </c>
      <c r="IL44" s="2" t="s">
        <v>141</v>
      </c>
      <c r="IM44" s="4"/>
      <c r="IN44" s="8"/>
      <c r="IO44" s="4"/>
      <c r="IP44" s="8"/>
      <c r="IQ44" s="7"/>
      <c r="IR44" s="7"/>
      <c r="IS44" s="2" t="s">
        <v>141</v>
      </c>
      <c r="IT44" s="2" t="s">
        <v>141</v>
      </c>
      <c r="IU44" s="2" t="s">
        <v>141</v>
      </c>
      <c r="IV44" s="2" t="s">
        <v>141</v>
      </c>
      <c r="IW44" s="2" t="s">
        <v>141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166</v>
      </c>
      <c r="KR44" s="2" t="s">
        <v>141</v>
      </c>
      <c r="KS44" s="2" t="s">
        <v>149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168</v>
      </c>
      <c r="MM44" s="2" t="s">
        <v>169</v>
      </c>
      <c r="MN44" s="2" t="s">
        <v>141</v>
      </c>
      <c r="MO44" s="2" t="s">
        <v>149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159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458</v>
      </c>
      <c r="B45" s="2" t="s">
        <v>130</v>
      </c>
      <c r="C45" s="2" t="s">
        <v>131</v>
      </c>
      <c r="D45" s="2" t="s">
        <v>433</v>
      </c>
      <c r="E45" s="2" t="s">
        <v>434</v>
      </c>
      <c r="F45" s="2" t="s">
        <v>435</v>
      </c>
      <c r="G45" s="2" t="s">
        <v>435</v>
      </c>
      <c r="H45" s="2" t="s">
        <v>435</v>
      </c>
      <c r="I45" s="2" t="s">
        <v>451</v>
      </c>
      <c r="J45" s="2" t="s">
        <v>171</v>
      </c>
      <c r="K45" s="2" t="s">
        <v>452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303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438</v>
      </c>
      <c r="V45" s="2" t="s">
        <v>394</v>
      </c>
      <c r="W45" s="2" t="s">
        <v>144</v>
      </c>
      <c r="X45" s="2" t="s">
        <v>141</v>
      </c>
      <c r="Y45" s="2" t="s">
        <v>145</v>
      </c>
      <c r="Z45" s="4">
        <v>169</v>
      </c>
      <c r="AA45" s="4">
        <f>=ROUNDDOWN(105.625,0)</f>
      </c>
      <c r="AB45" s="5">
        <v>1.6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/>
      <c r="AQ45" s="8"/>
      <c r="AR45" s="4">
        <v>1</v>
      </c>
      <c r="AS45" s="8">
        <v>115.83</v>
      </c>
      <c r="AT45" s="7">
        <v>-1</v>
      </c>
      <c r="AU45" s="7">
        <v>-1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/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147</v>
      </c>
      <c r="BV45" s="2" t="s">
        <v>138</v>
      </c>
      <c r="BW45" s="2" t="s">
        <v>141</v>
      </c>
      <c r="BX45" s="2" t="s">
        <v>459</v>
      </c>
      <c r="BY45" s="2" t="s">
        <v>149</v>
      </c>
      <c r="BZ45" s="2" t="s">
        <v>141</v>
      </c>
      <c r="CA45" s="4"/>
      <c r="CB45" s="8"/>
      <c r="CC45" s="4"/>
      <c r="CD45" s="8"/>
      <c r="CE45" s="7"/>
      <c r="CF45" s="7"/>
      <c r="CG45" s="2" t="s">
        <v>147</v>
      </c>
      <c r="CH45" s="2" t="s">
        <v>138</v>
      </c>
      <c r="CI45" s="2" t="s">
        <v>439</v>
      </c>
      <c r="CJ45" s="2" t="s">
        <v>460</v>
      </c>
      <c r="CK45" s="2" t="s">
        <v>149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138</v>
      </c>
      <c r="CU45" s="2" t="s">
        <v>152</v>
      </c>
      <c r="CV45" s="2" t="s">
        <v>409</v>
      </c>
      <c r="CW45" s="2" t="s">
        <v>149</v>
      </c>
      <c r="CX45" s="2" t="s">
        <v>141</v>
      </c>
      <c r="CY45" s="4"/>
      <c r="CZ45" s="8"/>
      <c r="DA45" s="4">
        <v>1</v>
      </c>
      <c r="DB45" s="8">
        <v>115.83</v>
      </c>
      <c r="DC45" s="7">
        <v>-1</v>
      </c>
      <c r="DD45" s="7">
        <v>-1</v>
      </c>
      <c r="DE45" s="2" t="s">
        <v>147</v>
      </c>
      <c r="DF45" s="2" t="s">
        <v>138</v>
      </c>
      <c r="DG45" s="2" t="s">
        <v>440</v>
      </c>
      <c r="DH45" s="2" t="s">
        <v>316</v>
      </c>
      <c r="DI45" s="2" t="s">
        <v>149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156</v>
      </c>
      <c r="DT45" s="2" t="s">
        <v>461</v>
      </c>
      <c r="DU45" s="2" t="s">
        <v>149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158</v>
      </c>
      <c r="EF45" s="2" t="s">
        <v>265</v>
      </c>
      <c r="EG45" s="2" t="s">
        <v>149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145</v>
      </c>
      <c r="ER45" s="2" t="s">
        <v>216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160</v>
      </c>
      <c r="FD45" s="2" t="s">
        <v>462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193</v>
      </c>
      <c r="FP45" s="2" t="s">
        <v>141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147</v>
      </c>
      <c r="IH45" s="2" t="s">
        <v>138</v>
      </c>
      <c r="II45" s="2" t="s">
        <v>164</v>
      </c>
      <c r="IJ45" s="2" t="s">
        <v>449</v>
      </c>
      <c r="IK45" s="2" t="s">
        <v>149</v>
      </c>
      <c r="IL45" s="2" t="s">
        <v>141</v>
      </c>
      <c r="IM45" s="4"/>
      <c r="IN45" s="8"/>
      <c r="IO45" s="4"/>
      <c r="IP45" s="8"/>
      <c r="IQ45" s="7"/>
      <c r="IR45" s="7"/>
      <c r="IS45" s="2" t="s">
        <v>141</v>
      </c>
      <c r="IT45" s="2" t="s">
        <v>141</v>
      </c>
      <c r="IU45" s="2" t="s">
        <v>141</v>
      </c>
      <c r="IV45" s="2" t="s">
        <v>141</v>
      </c>
      <c r="IW45" s="2" t="s">
        <v>141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166</v>
      </c>
      <c r="KR45" s="2" t="s">
        <v>141</v>
      </c>
      <c r="KS45" s="2" t="s">
        <v>149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168</v>
      </c>
      <c r="MM45" s="2" t="s">
        <v>169</v>
      </c>
      <c r="MN45" s="2" t="s">
        <v>141</v>
      </c>
      <c r="MO45" s="2" t="s">
        <v>149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169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463</v>
      </c>
      <c r="B46" s="2" t="s">
        <v>130</v>
      </c>
      <c r="C46" s="2" t="s">
        <v>131</v>
      </c>
      <c r="D46" s="2" t="s">
        <v>464</v>
      </c>
      <c r="E46" s="2" t="s">
        <v>465</v>
      </c>
      <c r="F46" s="2" t="s">
        <v>466</v>
      </c>
      <c r="G46" s="2" t="s">
        <v>466</v>
      </c>
      <c r="H46" s="2" t="s">
        <v>466</v>
      </c>
      <c r="I46" s="2" t="s">
        <v>467</v>
      </c>
      <c r="J46" s="2" t="s">
        <v>468</v>
      </c>
      <c r="K46" s="2" t="s">
        <v>350</v>
      </c>
      <c r="L46" s="3">
        <v>24.76</v>
      </c>
      <c r="M46" s="3">
        <v>26</v>
      </c>
      <c r="N46" s="3">
        <v>79.99</v>
      </c>
      <c r="O46" s="2" t="s">
        <v>138</v>
      </c>
      <c r="P46" s="2" t="s">
        <v>351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352</v>
      </c>
      <c r="V46" s="2" t="s">
        <v>469</v>
      </c>
      <c r="W46" s="2" t="s">
        <v>144</v>
      </c>
      <c r="X46" s="2" t="s">
        <v>141</v>
      </c>
      <c r="Y46" s="2" t="s">
        <v>211</v>
      </c>
      <c r="Z46" s="4">
        <v>97</v>
      </c>
      <c r="AA46" s="4">
        <f>=ROUNDDOWN(37.3076923076923,0)</f>
      </c>
      <c r="AB46" s="5">
        <v>2.6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3</v>
      </c>
      <c r="AQ46" s="8">
        <v>78</v>
      </c>
      <c r="AR46" s="4"/>
      <c r="AS46" s="8"/>
      <c r="AT46" s="7"/>
      <c r="AU46" s="7"/>
      <c r="AV46" s="4">
        <v>3</v>
      </c>
      <c r="AW46" s="8">
        <v>78</v>
      </c>
      <c r="AX46" s="4"/>
      <c r="AY46" s="8"/>
      <c r="AZ46" s="7"/>
      <c r="BA46" s="7"/>
      <c r="BB46" s="7">
        <v>1</v>
      </c>
      <c r="BC46" s="4">
        <v>9</v>
      </c>
      <c r="BD46" s="8">
        <v>197.34</v>
      </c>
      <c r="BE46" s="4">
        <v>3</v>
      </c>
      <c r="BF46" s="8">
        <v>203.97</v>
      </c>
      <c r="BG46" s="7">
        <v>2</v>
      </c>
      <c r="BH46" s="7">
        <v>-0.0325</v>
      </c>
      <c r="BI46" s="7">
        <v>0.3953</v>
      </c>
      <c r="BJ46" s="4">
        <v>3</v>
      </c>
      <c r="BK46" s="8">
        <v>78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167</v>
      </c>
      <c r="BY46" s="2" t="s">
        <v>149</v>
      </c>
      <c r="BZ46" s="2" t="s">
        <v>141</v>
      </c>
      <c r="CA46" s="4"/>
      <c r="CB46" s="8"/>
      <c r="CC46" s="4"/>
      <c r="CD46" s="8"/>
      <c r="CE46" s="7"/>
      <c r="CF46" s="7"/>
      <c r="CG46" s="2" t="s">
        <v>147</v>
      </c>
      <c r="CH46" s="2" t="s">
        <v>138</v>
      </c>
      <c r="CI46" s="2" t="s">
        <v>150</v>
      </c>
      <c r="CJ46" s="2" t="s">
        <v>257</v>
      </c>
      <c r="CK46" s="2" t="s">
        <v>149</v>
      </c>
      <c r="CL46" s="2" t="s">
        <v>141</v>
      </c>
      <c r="CM46" s="4">
        <v>3</v>
      </c>
      <c r="CN46" s="8">
        <v>78</v>
      </c>
      <c r="CO46" s="4"/>
      <c r="CP46" s="8"/>
      <c r="CQ46" s="7"/>
      <c r="CR46" s="7"/>
      <c r="CS46" s="2" t="s">
        <v>147</v>
      </c>
      <c r="CT46" s="2" t="s">
        <v>138</v>
      </c>
      <c r="CU46" s="2" t="s">
        <v>152</v>
      </c>
      <c r="CV46" s="2" t="s">
        <v>368</v>
      </c>
      <c r="CW46" s="2" t="s">
        <v>149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357</v>
      </c>
      <c r="DH46" s="2" t="s">
        <v>423</v>
      </c>
      <c r="DI46" s="2" t="s">
        <v>149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168</v>
      </c>
      <c r="DS46" s="2" t="s">
        <v>156</v>
      </c>
      <c r="DT46" s="2" t="s">
        <v>382</v>
      </c>
      <c r="DU46" s="2" t="s">
        <v>149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158</v>
      </c>
      <c r="EF46" s="2" t="s">
        <v>155</v>
      </c>
      <c r="EG46" s="2" t="s">
        <v>149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211</v>
      </c>
      <c r="ER46" s="2" t="s">
        <v>470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145</v>
      </c>
      <c r="FD46" s="2" t="s">
        <v>281</v>
      </c>
      <c r="FE46" s="2" t="s">
        <v>149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193</v>
      </c>
      <c r="FP46" s="2" t="s">
        <v>141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147</v>
      </c>
      <c r="IH46" s="2" t="s">
        <v>138</v>
      </c>
      <c r="II46" s="2" t="s">
        <v>363</v>
      </c>
      <c r="IJ46" s="2" t="s">
        <v>141</v>
      </c>
      <c r="IK46" s="2" t="s">
        <v>149</v>
      </c>
      <c r="IL46" s="2" t="s">
        <v>141</v>
      </c>
      <c r="IM46" s="4"/>
      <c r="IN46" s="8"/>
      <c r="IO46" s="4"/>
      <c r="IP46" s="8"/>
      <c r="IQ46" s="7"/>
      <c r="IR46" s="7"/>
      <c r="IS46" s="2" t="s">
        <v>141</v>
      </c>
      <c r="IT46" s="2" t="s">
        <v>141</v>
      </c>
      <c r="IU46" s="2" t="s">
        <v>141</v>
      </c>
      <c r="IV46" s="2" t="s">
        <v>141</v>
      </c>
      <c r="IW46" s="2" t="s">
        <v>141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364</v>
      </c>
      <c r="KR46" s="2" t="s">
        <v>141</v>
      </c>
      <c r="KS46" s="2" t="s">
        <v>149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168</v>
      </c>
      <c r="MM46" s="2" t="s">
        <v>169</v>
      </c>
      <c r="MN46" s="2" t="s">
        <v>141</v>
      </c>
      <c r="MO46" s="2" t="s">
        <v>149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97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471</v>
      </c>
      <c r="B47" s="2" t="s">
        <v>130</v>
      </c>
      <c r="C47" s="2" t="s">
        <v>131</v>
      </c>
      <c r="D47" s="2" t="s">
        <v>464</v>
      </c>
      <c r="E47" s="2" t="s">
        <v>465</v>
      </c>
      <c r="F47" s="2" t="s">
        <v>466</v>
      </c>
      <c r="G47" s="2" t="s">
        <v>466</v>
      </c>
      <c r="H47" s="2" t="s">
        <v>466</v>
      </c>
      <c r="I47" s="2" t="s">
        <v>467</v>
      </c>
      <c r="J47" s="2" t="s">
        <v>468</v>
      </c>
      <c r="K47" s="2" t="s">
        <v>227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139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352</v>
      </c>
      <c r="V47" s="2" t="s">
        <v>469</v>
      </c>
      <c r="W47" s="2" t="s">
        <v>144</v>
      </c>
      <c r="X47" s="2" t="s">
        <v>141</v>
      </c>
      <c r="Y47" s="2" t="s">
        <v>211</v>
      </c>
      <c r="Z47" s="4">
        <v>250</v>
      </c>
      <c r="AA47" s="4">
        <f>=ROUNDDOWN(166.666666666667,0)</f>
      </c>
      <c r="AB47" s="5">
        <v>1.5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2</v>
      </c>
      <c r="AQ47" s="8">
        <v>56.94</v>
      </c>
      <c r="AR47" s="4">
        <v>3</v>
      </c>
      <c r="AS47" s="8">
        <v>203.97</v>
      </c>
      <c r="AT47" s="7">
        <v>-0.3333</v>
      </c>
      <c r="AU47" s="7">
        <v>-0.7208</v>
      </c>
      <c r="AV47" s="4">
        <v>2</v>
      </c>
      <c r="AW47" s="8">
        <v>56.94</v>
      </c>
      <c r="AX47" s="4">
        <v>3</v>
      </c>
      <c r="AY47" s="8">
        <v>203.97</v>
      </c>
      <c r="AZ47" s="7">
        <v>-0.3333</v>
      </c>
      <c r="BA47" s="7">
        <v>-0.7208</v>
      </c>
      <c r="BB47" s="7">
        <v>1</v>
      </c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>
        <v>0.2885</v>
      </c>
      <c r="BJ47" s="4">
        <v>2</v>
      </c>
      <c r="BK47" s="8">
        <v>56.94</v>
      </c>
      <c r="BL47" s="2" t="s">
        <v>472</v>
      </c>
      <c r="BM47" s="7">
        <v>1</v>
      </c>
      <c r="BN47" s="7">
        <v>1</v>
      </c>
      <c r="BO47" s="4">
        <v>2</v>
      </c>
      <c r="BP47" s="8">
        <v>56.94</v>
      </c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141</v>
      </c>
      <c r="BY47" s="2" t="s">
        <v>149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150</v>
      </c>
      <c r="CJ47" s="2" t="s">
        <v>141</v>
      </c>
      <c r="CK47" s="2" t="s">
        <v>149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152</v>
      </c>
      <c r="CV47" s="2" t="s">
        <v>473</v>
      </c>
      <c r="CW47" s="2" t="s">
        <v>149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357</v>
      </c>
      <c r="DH47" s="2" t="s">
        <v>328</v>
      </c>
      <c r="DI47" s="2" t="s">
        <v>149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168</v>
      </c>
      <c r="DS47" s="2" t="s">
        <v>156</v>
      </c>
      <c r="DT47" s="2" t="s">
        <v>474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158</v>
      </c>
      <c r="EF47" s="2" t="s">
        <v>395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211</v>
      </c>
      <c r="ER47" s="2" t="s">
        <v>425</v>
      </c>
      <c r="ES47" s="2" t="s">
        <v>149</v>
      </c>
      <c r="ET47" s="2" t="s">
        <v>141</v>
      </c>
      <c r="EU47" s="4"/>
      <c r="EV47" s="8"/>
      <c r="EW47" s="4">
        <v>3</v>
      </c>
      <c r="EX47" s="8">
        <v>203.97</v>
      </c>
      <c r="EY47" s="7">
        <v>-1</v>
      </c>
      <c r="EZ47" s="7">
        <v>-1</v>
      </c>
      <c r="FA47" s="2" t="s">
        <v>147</v>
      </c>
      <c r="FB47" s="2" t="s">
        <v>138</v>
      </c>
      <c r="FC47" s="2" t="s">
        <v>145</v>
      </c>
      <c r="FD47" s="2" t="s">
        <v>322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193</v>
      </c>
      <c r="FP47" s="2" t="s">
        <v>141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147</v>
      </c>
      <c r="IH47" s="2" t="s">
        <v>138</v>
      </c>
      <c r="II47" s="2" t="s">
        <v>363</v>
      </c>
      <c r="IJ47" s="2" t="s">
        <v>141</v>
      </c>
      <c r="IK47" s="2" t="s">
        <v>149</v>
      </c>
      <c r="IL47" s="2" t="s">
        <v>141</v>
      </c>
      <c r="IM47" s="4"/>
      <c r="IN47" s="8"/>
      <c r="IO47" s="4"/>
      <c r="IP47" s="8"/>
      <c r="IQ47" s="7"/>
      <c r="IR47" s="7"/>
      <c r="IS47" s="2" t="s">
        <v>141</v>
      </c>
      <c r="IT47" s="2" t="s">
        <v>141</v>
      </c>
      <c r="IU47" s="2" t="s">
        <v>141</v>
      </c>
      <c r="IV47" s="2" t="s">
        <v>141</v>
      </c>
      <c r="IW47" s="2" t="s">
        <v>141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364</v>
      </c>
      <c r="KR47" s="2" t="s">
        <v>141</v>
      </c>
      <c r="KS47" s="2" t="s">
        <v>149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168</v>
      </c>
      <c r="MM47" s="2" t="s">
        <v>169</v>
      </c>
      <c r="MN47" s="2" t="s">
        <v>141</v>
      </c>
      <c r="MO47" s="2" t="s">
        <v>149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250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475</v>
      </c>
      <c r="B48" s="2" t="s">
        <v>130</v>
      </c>
      <c r="C48" s="2" t="s">
        <v>131</v>
      </c>
      <c r="D48" s="2" t="s">
        <v>464</v>
      </c>
      <c r="E48" s="2" t="s">
        <v>465</v>
      </c>
      <c r="F48" s="2" t="s">
        <v>466</v>
      </c>
      <c r="G48" s="2" t="s">
        <v>466</v>
      </c>
      <c r="H48" s="2" t="s">
        <v>466</v>
      </c>
      <c r="I48" s="2" t="s">
        <v>467</v>
      </c>
      <c r="J48" s="2" t="s">
        <v>468</v>
      </c>
      <c r="K48" s="2" t="s">
        <v>271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303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352</v>
      </c>
      <c r="V48" s="2" t="s">
        <v>469</v>
      </c>
      <c r="W48" s="2" t="s">
        <v>144</v>
      </c>
      <c r="X48" s="2" t="s">
        <v>141</v>
      </c>
      <c r="Y48" s="2" t="s">
        <v>211</v>
      </c>
      <c r="Z48" s="4">
        <v>71</v>
      </c>
      <c r="AA48" s="4">
        <f>=ROUNDDOWN(64.5454545454545,0)</f>
      </c>
      <c r="AB48" s="5">
        <v>1.1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2</v>
      </c>
      <c r="AQ48" s="8">
        <v>36.4</v>
      </c>
      <c r="AR48" s="4"/>
      <c r="AS48" s="8"/>
      <c r="AT48" s="7"/>
      <c r="AU48" s="7"/>
      <c r="AV48" s="4">
        <v>2</v>
      </c>
      <c r="AW48" s="8">
        <v>36.4</v>
      </c>
      <c r="AX48" s="4"/>
      <c r="AY48" s="8"/>
      <c r="AZ48" s="7"/>
      <c r="BA48" s="7"/>
      <c r="BB48" s="7">
        <v>1</v>
      </c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>
        <v>0.1845</v>
      </c>
      <c r="BJ48" s="4">
        <v>2</v>
      </c>
      <c r="BK48" s="8">
        <v>36.4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141</v>
      </c>
      <c r="BY48" s="2" t="s">
        <v>149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150</v>
      </c>
      <c r="CJ48" s="2" t="s">
        <v>141</v>
      </c>
      <c r="CK48" s="2" t="s">
        <v>149</v>
      </c>
      <c r="CL48" s="2" t="s">
        <v>141</v>
      </c>
      <c r="CM48" s="4">
        <v>2</v>
      </c>
      <c r="CN48" s="8">
        <v>36.4</v>
      </c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395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357</v>
      </c>
      <c r="DH48" s="2" t="s">
        <v>476</v>
      </c>
      <c r="DI48" s="2" t="s">
        <v>149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168</v>
      </c>
      <c r="DS48" s="2" t="s">
        <v>156</v>
      </c>
      <c r="DT48" s="2" t="s">
        <v>382</v>
      </c>
      <c r="DU48" s="2" t="s">
        <v>149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158</v>
      </c>
      <c r="EF48" s="2" t="s">
        <v>395</v>
      </c>
      <c r="EG48" s="2" t="s">
        <v>149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211</v>
      </c>
      <c r="ER48" s="2" t="s">
        <v>160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145</v>
      </c>
      <c r="FD48" s="2" t="s">
        <v>216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193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147</v>
      </c>
      <c r="IH48" s="2" t="s">
        <v>138</v>
      </c>
      <c r="II48" s="2" t="s">
        <v>363</v>
      </c>
      <c r="IJ48" s="2" t="s">
        <v>141</v>
      </c>
      <c r="IK48" s="2" t="s">
        <v>149</v>
      </c>
      <c r="IL48" s="2" t="s">
        <v>141</v>
      </c>
      <c r="IM48" s="4"/>
      <c r="IN48" s="8"/>
      <c r="IO48" s="4"/>
      <c r="IP48" s="8"/>
      <c r="IQ48" s="7"/>
      <c r="IR48" s="7"/>
      <c r="IS48" s="2" t="s">
        <v>141</v>
      </c>
      <c r="IT48" s="2" t="s">
        <v>141</v>
      </c>
      <c r="IU48" s="2" t="s">
        <v>141</v>
      </c>
      <c r="IV48" s="2" t="s">
        <v>141</v>
      </c>
      <c r="IW48" s="2" t="s">
        <v>141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364</v>
      </c>
      <c r="KR48" s="2" t="s">
        <v>141</v>
      </c>
      <c r="KS48" s="2" t="s">
        <v>149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168</v>
      </c>
      <c r="MM48" s="2" t="s">
        <v>169</v>
      </c>
      <c r="MN48" s="2" t="s">
        <v>141</v>
      </c>
      <c r="MO48" s="2" t="s">
        <v>149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71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477</v>
      </c>
      <c r="B49" s="2" t="s">
        <v>130</v>
      </c>
      <c r="C49" s="2" t="s">
        <v>131</v>
      </c>
      <c r="D49" s="2" t="s">
        <v>464</v>
      </c>
      <c r="E49" s="2" t="s">
        <v>465</v>
      </c>
      <c r="F49" s="2" t="s">
        <v>466</v>
      </c>
      <c r="G49" s="2" t="s">
        <v>466</v>
      </c>
      <c r="H49" s="2" t="s">
        <v>466</v>
      </c>
      <c r="I49" s="2" t="s">
        <v>467</v>
      </c>
      <c r="J49" s="2" t="s">
        <v>468</v>
      </c>
      <c r="K49" s="2" t="s">
        <v>137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303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352</v>
      </c>
      <c r="V49" s="2" t="s">
        <v>469</v>
      </c>
      <c r="W49" s="2" t="s">
        <v>144</v>
      </c>
      <c r="X49" s="2" t="s">
        <v>141</v>
      </c>
      <c r="Y49" s="2" t="s">
        <v>211</v>
      </c>
      <c r="Z49" s="4">
        <v>138</v>
      </c>
      <c r="AA49" s="4">
        <f>=ROUNDDOWN(41.8181818181818,0)</f>
      </c>
      <c r="AB49" s="5">
        <v>3.3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2</v>
      </c>
      <c r="AQ49" s="8">
        <v>26</v>
      </c>
      <c r="AR49" s="4"/>
      <c r="AS49" s="8"/>
      <c r="AT49" s="7"/>
      <c r="AU49" s="7"/>
      <c r="AV49" s="4">
        <v>2</v>
      </c>
      <c r="AW49" s="8">
        <v>26</v>
      </c>
      <c r="AX49" s="4"/>
      <c r="AY49" s="8"/>
      <c r="AZ49" s="7"/>
      <c r="BA49" s="7"/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0.1318</v>
      </c>
      <c r="BJ49" s="4">
        <v>2</v>
      </c>
      <c r="BK49" s="8">
        <v>26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478</v>
      </c>
      <c r="BY49" s="2" t="s">
        <v>149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150</v>
      </c>
      <c r="CJ49" s="2" t="s">
        <v>275</v>
      </c>
      <c r="CK49" s="2" t="s">
        <v>149</v>
      </c>
      <c r="CL49" s="2" t="s">
        <v>141</v>
      </c>
      <c r="CM49" s="4">
        <v>2</v>
      </c>
      <c r="CN49" s="8">
        <v>26</v>
      </c>
      <c r="CO49" s="4"/>
      <c r="CP49" s="8"/>
      <c r="CQ49" s="7"/>
      <c r="CR49" s="7"/>
      <c r="CS49" s="2" t="s">
        <v>147</v>
      </c>
      <c r="CT49" s="2" t="s">
        <v>138</v>
      </c>
      <c r="CU49" s="2" t="s">
        <v>152</v>
      </c>
      <c r="CV49" s="2" t="s">
        <v>479</v>
      </c>
      <c r="CW49" s="2" t="s">
        <v>149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357</v>
      </c>
      <c r="DH49" s="2" t="s">
        <v>382</v>
      </c>
      <c r="DI49" s="2" t="s">
        <v>149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168</v>
      </c>
      <c r="DS49" s="2" t="s">
        <v>156</v>
      </c>
      <c r="DT49" s="2" t="s">
        <v>480</v>
      </c>
      <c r="DU49" s="2" t="s">
        <v>149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158</v>
      </c>
      <c r="EF49" s="2" t="s">
        <v>337</v>
      </c>
      <c r="EG49" s="2" t="s">
        <v>149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211</v>
      </c>
      <c r="ER49" s="2" t="s">
        <v>191</v>
      </c>
      <c r="ES49" s="2" t="s">
        <v>149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211</v>
      </c>
      <c r="FD49" s="2" t="s">
        <v>162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193</v>
      </c>
      <c r="FP49" s="2" t="s">
        <v>141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147</v>
      </c>
      <c r="IH49" s="2" t="s">
        <v>138</v>
      </c>
      <c r="II49" s="2" t="s">
        <v>363</v>
      </c>
      <c r="IJ49" s="2" t="s">
        <v>141</v>
      </c>
      <c r="IK49" s="2" t="s">
        <v>149</v>
      </c>
      <c r="IL49" s="2" t="s">
        <v>141</v>
      </c>
      <c r="IM49" s="4"/>
      <c r="IN49" s="8"/>
      <c r="IO49" s="4"/>
      <c r="IP49" s="8"/>
      <c r="IQ49" s="7"/>
      <c r="IR49" s="7"/>
      <c r="IS49" s="2" t="s">
        <v>141</v>
      </c>
      <c r="IT49" s="2" t="s">
        <v>141</v>
      </c>
      <c r="IU49" s="2" t="s">
        <v>141</v>
      </c>
      <c r="IV49" s="2" t="s">
        <v>141</v>
      </c>
      <c r="IW49" s="2" t="s">
        <v>141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364</v>
      </c>
      <c r="KR49" s="2" t="s">
        <v>141</v>
      </c>
      <c r="KS49" s="2" t="s">
        <v>149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168</v>
      </c>
      <c r="MM49" s="2" t="s">
        <v>169</v>
      </c>
      <c r="MN49" s="2" t="s">
        <v>141</v>
      </c>
      <c r="MO49" s="2" t="s">
        <v>149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138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481</v>
      </c>
      <c r="B50" s="2" t="s">
        <v>130</v>
      </c>
      <c r="C50" s="2" t="s">
        <v>131</v>
      </c>
      <c r="D50" s="2" t="s">
        <v>464</v>
      </c>
      <c r="E50" s="2" t="s">
        <v>465</v>
      </c>
      <c r="F50" s="2" t="s">
        <v>482</v>
      </c>
      <c r="G50" s="2" t="s">
        <v>482</v>
      </c>
      <c r="H50" s="2" t="s">
        <v>482</v>
      </c>
      <c r="I50" s="2" t="s">
        <v>467</v>
      </c>
      <c r="J50" s="2" t="s">
        <v>468</v>
      </c>
      <c r="K50" s="2" t="s">
        <v>437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303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352</v>
      </c>
      <c r="V50" s="2" t="s">
        <v>238</v>
      </c>
      <c r="W50" s="2" t="s">
        <v>144</v>
      </c>
      <c r="X50" s="2" t="s">
        <v>141</v>
      </c>
      <c r="Y50" s="2" t="s">
        <v>211</v>
      </c>
      <c r="Z50" s="4">
        <v>46</v>
      </c>
      <c r="AA50" s="4">
        <f>=ROUNDDOWN(11.5,0)</f>
      </c>
      <c r="AB50" s="5">
        <v>4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>
        <v>2</v>
      </c>
      <c r="AQ50" s="8">
        <v>46.8</v>
      </c>
      <c r="AR50" s="4">
        <v>2</v>
      </c>
      <c r="AS50" s="8">
        <v>60</v>
      </c>
      <c r="AT50" s="7"/>
      <c r="AU50" s="7">
        <v>-0.22</v>
      </c>
      <c r="AV50" s="4">
        <v>2</v>
      </c>
      <c r="AW50" s="8">
        <v>46.8</v>
      </c>
      <c r="AX50" s="4">
        <v>2</v>
      </c>
      <c r="AY50" s="8">
        <v>60</v>
      </c>
      <c r="AZ50" s="7"/>
      <c r="BA50" s="7">
        <v>-0.22</v>
      </c>
      <c r="BB50" s="7">
        <v>1</v>
      </c>
      <c r="BC50" s="4">
        <v>2</v>
      </c>
      <c r="BD50" s="8">
        <v>46.8</v>
      </c>
      <c r="BE50" s="4">
        <v>4</v>
      </c>
      <c r="BF50" s="8">
        <v>112</v>
      </c>
      <c r="BG50" s="7">
        <v>-0.5</v>
      </c>
      <c r="BH50" s="7">
        <v>-0.5821</v>
      </c>
      <c r="BI50" s="7">
        <v>1</v>
      </c>
      <c r="BJ50" s="4">
        <v>2</v>
      </c>
      <c r="BK50" s="8">
        <v>46.8</v>
      </c>
      <c r="BL50" s="2" t="s">
        <v>483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141</v>
      </c>
      <c r="BX50" s="2" t="s">
        <v>484</v>
      </c>
      <c r="BY50" s="2" t="s">
        <v>149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150</v>
      </c>
      <c r="CJ50" s="2" t="s">
        <v>141</v>
      </c>
      <c r="CK50" s="2" t="s">
        <v>149</v>
      </c>
      <c r="CL50" s="2" t="s">
        <v>141</v>
      </c>
      <c r="CM50" s="4">
        <v>2</v>
      </c>
      <c r="CN50" s="8">
        <v>46.8</v>
      </c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327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357</v>
      </c>
      <c r="DH50" s="2" t="s">
        <v>141</v>
      </c>
      <c r="DI50" s="2" t="s">
        <v>149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156</v>
      </c>
      <c r="DT50" s="2" t="s">
        <v>314</v>
      </c>
      <c r="DU50" s="2" t="s">
        <v>149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158</v>
      </c>
      <c r="EF50" s="2" t="s">
        <v>253</v>
      </c>
      <c r="EG50" s="2" t="s">
        <v>149</v>
      </c>
      <c r="EH50" s="2" t="s">
        <v>141</v>
      </c>
      <c r="EI50" s="4"/>
      <c r="EJ50" s="8"/>
      <c r="EK50" s="4">
        <v>2</v>
      </c>
      <c r="EL50" s="8">
        <v>60</v>
      </c>
      <c r="EM50" s="7">
        <v>-1</v>
      </c>
      <c r="EN50" s="7">
        <v>-1</v>
      </c>
      <c r="EO50" s="2" t="s">
        <v>147</v>
      </c>
      <c r="EP50" s="2" t="s">
        <v>138</v>
      </c>
      <c r="EQ50" s="2" t="s">
        <v>211</v>
      </c>
      <c r="ER50" s="2" t="s">
        <v>160</v>
      </c>
      <c r="ES50" s="2" t="s">
        <v>149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211</v>
      </c>
      <c r="FD50" s="2" t="s">
        <v>307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193</v>
      </c>
      <c r="FP50" s="2" t="s">
        <v>141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147</v>
      </c>
      <c r="IH50" s="2" t="s">
        <v>138</v>
      </c>
      <c r="II50" s="2" t="s">
        <v>363</v>
      </c>
      <c r="IJ50" s="2" t="s">
        <v>141</v>
      </c>
      <c r="IK50" s="2" t="s">
        <v>149</v>
      </c>
      <c r="IL50" s="2" t="s">
        <v>141</v>
      </c>
      <c r="IM50" s="4"/>
      <c r="IN50" s="8"/>
      <c r="IO50" s="4"/>
      <c r="IP50" s="8"/>
      <c r="IQ50" s="7"/>
      <c r="IR50" s="7"/>
      <c r="IS50" s="2" t="s">
        <v>141</v>
      </c>
      <c r="IT50" s="2" t="s">
        <v>141</v>
      </c>
      <c r="IU50" s="2" t="s">
        <v>141</v>
      </c>
      <c r="IV50" s="2" t="s">
        <v>141</v>
      </c>
      <c r="IW50" s="2" t="s">
        <v>141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364</v>
      </c>
      <c r="KR50" s="2" t="s">
        <v>485</v>
      </c>
      <c r="KS50" s="2" t="s">
        <v>149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168</v>
      </c>
      <c r="MM50" s="2" t="s">
        <v>169</v>
      </c>
      <c r="MN50" s="2" t="s">
        <v>141</v>
      </c>
      <c r="MO50" s="2" t="s">
        <v>149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46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486</v>
      </c>
      <c r="B51" s="2" t="s">
        <v>130</v>
      </c>
      <c r="C51" s="2" t="s">
        <v>131</v>
      </c>
      <c r="D51" s="2" t="s">
        <v>464</v>
      </c>
      <c r="E51" s="2" t="s">
        <v>465</v>
      </c>
      <c r="F51" s="2" t="s">
        <v>482</v>
      </c>
      <c r="G51" s="2" t="s">
        <v>482</v>
      </c>
      <c r="H51" s="2" t="s">
        <v>482</v>
      </c>
      <c r="I51" s="2" t="s">
        <v>467</v>
      </c>
      <c r="J51" s="2" t="s">
        <v>468</v>
      </c>
      <c r="K51" s="2" t="s">
        <v>371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303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352</v>
      </c>
      <c r="V51" s="2" t="s">
        <v>238</v>
      </c>
      <c r="W51" s="2" t="s">
        <v>144</v>
      </c>
      <c r="X51" s="2" t="s">
        <v>141</v>
      </c>
      <c r="Y51" s="2" t="s">
        <v>211</v>
      </c>
      <c r="Z51" s="4">
        <v>83</v>
      </c>
      <c r="AA51" s="4">
        <f>=ROUNDDOWN(22.4324324324324,0)</f>
      </c>
      <c r="AB51" s="5">
        <v>3.7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/>
      <c r="AQ51" s="8"/>
      <c r="AR51" s="4">
        <v>2</v>
      </c>
      <c r="AS51" s="8">
        <v>52</v>
      </c>
      <c r="AT51" s="7">
        <v>-1</v>
      </c>
      <c r="AU51" s="7">
        <v>-1</v>
      </c>
      <c r="AV51" s="4"/>
      <c r="AW51" s="8"/>
      <c r="AX51" s="4">
        <v>2</v>
      </c>
      <c r="AY51" s="8">
        <v>52</v>
      </c>
      <c r="AZ51" s="7">
        <v>-1</v>
      </c>
      <c r="BA51" s="7">
        <v>-1</v>
      </c>
      <c r="BB51" s="7"/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141</v>
      </c>
      <c r="BX51" s="2" t="s">
        <v>487</v>
      </c>
      <c r="BY51" s="2" t="s">
        <v>149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150</v>
      </c>
      <c r="CJ51" s="2" t="s">
        <v>488</v>
      </c>
      <c r="CK51" s="2" t="s">
        <v>149</v>
      </c>
      <c r="CL51" s="2" t="s">
        <v>141</v>
      </c>
      <c r="CM51" s="4"/>
      <c r="CN51" s="8"/>
      <c r="CO51" s="4">
        <v>2</v>
      </c>
      <c r="CP51" s="8">
        <v>52</v>
      </c>
      <c r="CQ51" s="7">
        <v>-1</v>
      </c>
      <c r="CR51" s="7">
        <v>-1</v>
      </c>
      <c r="CS51" s="2" t="s">
        <v>147</v>
      </c>
      <c r="CT51" s="2" t="s">
        <v>138</v>
      </c>
      <c r="CU51" s="2" t="s">
        <v>152</v>
      </c>
      <c r="CV51" s="2" t="s">
        <v>312</v>
      </c>
      <c r="CW51" s="2" t="s">
        <v>149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357</v>
      </c>
      <c r="DH51" s="2" t="s">
        <v>141</v>
      </c>
      <c r="DI51" s="2" t="s">
        <v>149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156</v>
      </c>
      <c r="DT51" s="2" t="s">
        <v>474</v>
      </c>
      <c r="DU51" s="2" t="s">
        <v>149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158</v>
      </c>
      <c r="EF51" s="2" t="s">
        <v>489</v>
      </c>
      <c r="EG51" s="2" t="s">
        <v>149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211</v>
      </c>
      <c r="ER51" s="2" t="s">
        <v>216</v>
      </c>
      <c r="ES51" s="2" t="s">
        <v>149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211</v>
      </c>
      <c r="FD51" s="2" t="s">
        <v>362</v>
      </c>
      <c r="FE51" s="2" t="s">
        <v>149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193</v>
      </c>
      <c r="FP51" s="2" t="s">
        <v>141</v>
      </c>
      <c r="FQ51" s="2" t="s">
        <v>149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147</v>
      </c>
      <c r="IH51" s="2" t="s">
        <v>138</v>
      </c>
      <c r="II51" s="2" t="s">
        <v>363</v>
      </c>
      <c r="IJ51" s="2" t="s">
        <v>490</v>
      </c>
      <c r="IK51" s="2" t="s">
        <v>149</v>
      </c>
      <c r="IL51" s="2" t="s">
        <v>141</v>
      </c>
      <c r="IM51" s="4"/>
      <c r="IN51" s="8"/>
      <c r="IO51" s="4"/>
      <c r="IP51" s="8"/>
      <c r="IQ51" s="7"/>
      <c r="IR51" s="7"/>
      <c r="IS51" s="2" t="s">
        <v>141</v>
      </c>
      <c r="IT51" s="2" t="s">
        <v>141</v>
      </c>
      <c r="IU51" s="2" t="s">
        <v>141</v>
      </c>
      <c r="IV51" s="2" t="s">
        <v>141</v>
      </c>
      <c r="IW51" s="2" t="s">
        <v>141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364</v>
      </c>
      <c r="KR51" s="2" t="s">
        <v>141</v>
      </c>
      <c r="KS51" s="2" t="s">
        <v>149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168</v>
      </c>
      <c r="MM51" s="2" t="s">
        <v>169</v>
      </c>
      <c r="MN51" s="2" t="s">
        <v>141</v>
      </c>
      <c r="MO51" s="2" t="s">
        <v>149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83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16" t="s">
        <v>491</v>
      </c>
      <c r="B52" s="9" t="s">
        <v>141</v>
      </c>
      <c r="C52" s="9" t="s">
        <v>141</v>
      </c>
      <c r="D52" s="9" t="s">
        <v>141</v>
      </c>
      <c r="E52" s="9" t="s">
        <v>141</v>
      </c>
      <c r="F52" s="9" t="s">
        <v>141</v>
      </c>
      <c r="G52" s="9" t="s">
        <v>141</v>
      </c>
      <c r="H52" s="9" t="s">
        <v>141</v>
      </c>
      <c r="I52" s="9" t="s">
        <v>141</v>
      </c>
      <c r="J52" s="9" t="s">
        <v>141</v>
      </c>
      <c r="K52" s="9" t="s">
        <v>141</v>
      </c>
      <c r="L52" s="10"/>
      <c r="M52" s="10"/>
      <c r="N52" s="10"/>
      <c r="O52" s="9" t="s">
        <v>141</v>
      </c>
      <c r="P52" s="9" t="s">
        <v>141</v>
      </c>
      <c r="Q52" s="9" t="s">
        <v>141</v>
      </c>
      <c r="R52" s="9" t="s">
        <v>141</v>
      </c>
      <c r="S52" s="9" t="s">
        <v>141</v>
      </c>
      <c r="T52" s="9" t="s">
        <v>141</v>
      </c>
      <c r="U52" s="9" t="s">
        <v>141</v>
      </c>
      <c r="V52" s="9" t="s">
        <v>141</v>
      </c>
      <c r="W52" s="9" t="s">
        <v>141</v>
      </c>
      <c r="X52" s="9" t="s">
        <v>141</v>
      </c>
      <c r="Y52" s="9" t="s">
        <v>141</v>
      </c>
      <c r="Z52" s="11">
        <v>5448</v>
      </c>
      <c r="AA52" s="11">
        <f>=ROUNDDOWN({0},0)</f>
      </c>
      <c r="AB52" s="12">
        <v>129.5</v>
      </c>
      <c r="AC52" s="9" t="s">
        <v>141</v>
      </c>
      <c r="AD52" s="11"/>
      <c r="AE52" s="11"/>
      <c r="AF52" s="13"/>
      <c r="AG52" s="13"/>
      <c r="AH52" s="14"/>
      <c r="AI52" s="11"/>
      <c r="AJ52" s="11">
        <f>=ROUNDDOWN({0},0)</f>
      </c>
      <c r="AK52" s="12"/>
      <c r="AL52" s="9" t="s">
        <v>141</v>
      </c>
      <c r="AM52" s="11"/>
      <c r="AN52" s="11"/>
      <c r="AO52" s="14"/>
      <c r="AP52" s="11">
        <v>124</v>
      </c>
      <c r="AQ52" s="15">
        <v>20390.16</v>
      </c>
      <c r="AR52" s="11">
        <v>80</v>
      </c>
      <c r="AS52" s="15">
        <v>14112.64</v>
      </c>
      <c r="AT52" s="14">
        <v>0.55</v>
      </c>
      <c r="AU52" s="14">
        <v>0.4448</v>
      </c>
      <c r="AV52" s="11">
        <v>124</v>
      </c>
      <c r="AW52" s="15">
        <v>20390.16</v>
      </c>
      <c r="AX52" s="11">
        <v>80</v>
      </c>
      <c r="AY52" s="15">
        <v>14112.64</v>
      </c>
      <c r="AZ52" s="14">
        <v>0.55</v>
      </c>
      <c r="BA52" s="14">
        <v>0.4448</v>
      </c>
      <c r="BB52" s="14"/>
      <c r="BC52" s="11">
        <v>124</v>
      </c>
      <c r="BD52" s="15">
        <v>20390.16</v>
      </c>
      <c r="BE52" s="11">
        <v>80</v>
      </c>
      <c r="BF52" s="15">
        <v>14112.64</v>
      </c>
      <c r="BG52" s="14">
        <v>0.55</v>
      </c>
      <c r="BH52" s="14">
        <v>0.4448</v>
      </c>
      <c r="BI52" s="14"/>
      <c r="BJ52" s="11"/>
      <c r="BK52" s="15"/>
      <c r="BL52" s="9" t="s">
        <v>141</v>
      </c>
      <c r="BM52" s="14"/>
      <c r="BN52" s="14"/>
      <c r="BO52" s="11">
        <v>37</v>
      </c>
      <c r="BP52" s="15">
        <v>6887.3</v>
      </c>
      <c r="BQ52" s="11">
        <v>4</v>
      </c>
      <c r="BR52" s="15">
        <v>939.68</v>
      </c>
      <c r="BS52" s="14">
        <v>8.25</v>
      </c>
      <c r="BT52" s="14">
        <v>6.3294</v>
      </c>
      <c r="BU52" s="9" t="s">
        <v>141</v>
      </c>
      <c r="BV52" s="9" t="s">
        <v>141</v>
      </c>
      <c r="BW52" s="9" t="s">
        <v>141</v>
      </c>
      <c r="BX52" s="9" t="s">
        <v>141</v>
      </c>
      <c r="BY52" s="9" t="s">
        <v>141</v>
      </c>
      <c r="BZ52" s="9" t="s">
        <v>141</v>
      </c>
      <c r="CA52" s="11">
        <v>19</v>
      </c>
      <c r="CB52" s="15">
        <v>3895.92</v>
      </c>
      <c r="CC52" s="11"/>
      <c r="CD52" s="15"/>
      <c r="CE52" s="14"/>
      <c r="CF52" s="14"/>
      <c r="CG52" s="9" t="s">
        <v>141</v>
      </c>
      <c r="CH52" s="9" t="s">
        <v>141</v>
      </c>
      <c r="CI52" s="9" t="s">
        <v>141</v>
      </c>
      <c r="CJ52" s="9" t="s">
        <v>141</v>
      </c>
      <c r="CK52" s="9" t="s">
        <v>141</v>
      </c>
      <c r="CL52" s="9" t="s">
        <v>141</v>
      </c>
      <c r="CM52" s="11">
        <v>33</v>
      </c>
      <c r="CN52" s="15">
        <v>3867.59</v>
      </c>
      <c r="CO52" s="11">
        <v>6</v>
      </c>
      <c r="CP52" s="15">
        <v>182</v>
      </c>
      <c r="CQ52" s="14">
        <v>4.5</v>
      </c>
      <c r="CR52" s="14">
        <v>20.2505</v>
      </c>
      <c r="CS52" s="9" t="s">
        <v>141</v>
      </c>
      <c r="CT52" s="9" t="s">
        <v>141</v>
      </c>
      <c r="CU52" s="9" t="s">
        <v>141</v>
      </c>
      <c r="CV52" s="9" t="s">
        <v>141</v>
      </c>
      <c r="CW52" s="9" t="s">
        <v>141</v>
      </c>
      <c r="CX52" s="9" t="s">
        <v>141</v>
      </c>
      <c r="CY52" s="11">
        <v>12</v>
      </c>
      <c r="CZ52" s="15">
        <v>2297.21</v>
      </c>
      <c r="DA52" s="11">
        <v>56</v>
      </c>
      <c r="DB52" s="15">
        <v>10820.86</v>
      </c>
      <c r="DC52" s="14">
        <v>-0.7857</v>
      </c>
      <c r="DD52" s="14">
        <v>-0.7877</v>
      </c>
      <c r="DE52" s="9" t="s">
        <v>141</v>
      </c>
      <c r="DF52" s="9" t="s">
        <v>141</v>
      </c>
      <c r="DG52" s="9" t="s">
        <v>141</v>
      </c>
      <c r="DH52" s="9" t="s">
        <v>141</v>
      </c>
      <c r="DI52" s="9" t="s">
        <v>141</v>
      </c>
      <c r="DJ52" s="9" t="s">
        <v>141</v>
      </c>
      <c r="DK52" s="11">
        <v>11</v>
      </c>
      <c r="DL52" s="15">
        <v>1172.01</v>
      </c>
      <c r="DM52" s="11"/>
      <c r="DN52" s="15"/>
      <c r="DO52" s="14"/>
      <c r="DP52" s="14"/>
      <c r="DQ52" s="9" t="s">
        <v>141</v>
      </c>
      <c r="DR52" s="9" t="s">
        <v>141</v>
      </c>
      <c r="DS52" s="9" t="s">
        <v>141</v>
      </c>
      <c r="DT52" s="9" t="s">
        <v>141</v>
      </c>
      <c r="DU52" s="9" t="s">
        <v>141</v>
      </c>
      <c r="DV52" s="9" t="s">
        <v>141</v>
      </c>
      <c r="DW52" s="11">
        <v>6</v>
      </c>
      <c r="DX52" s="15">
        <v>938.4</v>
      </c>
      <c r="DY52" s="11"/>
      <c r="DZ52" s="15"/>
      <c r="EA52" s="14"/>
      <c r="EB52" s="14"/>
      <c r="EC52" s="9" t="s">
        <v>141</v>
      </c>
      <c r="ED52" s="9" t="s">
        <v>141</v>
      </c>
      <c r="EE52" s="9" t="s">
        <v>141</v>
      </c>
      <c r="EF52" s="9" t="s">
        <v>141</v>
      </c>
      <c r="EG52" s="9" t="s">
        <v>141</v>
      </c>
      <c r="EH52" s="9" t="s">
        <v>141</v>
      </c>
      <c r="EI52" s="11">
        <v>5</v>
      </c>
      <c r="EJ52" s="15">
        <v>731.74</v>
      </c>
      <c r="EK52" s="11">
        <v>4</v>
      </c>
      <c r="EL52" s="15">
        <v>534.69</v>
      </c>
      <c r="EM52" s="14">
        <v>0.25</v>
      </c>
      <c r="EN52" s="14">
        <v>0.3685</v>
      </c>
      <c r="EO52" s="9" t="s">
        <v>141</v>
      </c>
      <c r="EP52" s="9" t="s">
        <v>141</v>
      </c>
      <c r="EQ52" s="9" t="s">
        <v>141</v>
      </c>
      <c r="ER52" s="9" t="s">
        <v>141</v>
      </c>
      <c r="ES52" s="9" t="s">
        <v>141</v>
      </c>
      <c r="ET52" s="9" t="s">
        <v>141</v>
      </c>
      <c r="EU52" s="11">
        <v>1</v>
      </c>
      <c r="EV52" s="15">
        <v>599.99</v>
      </c>
      <c r="EW52" s="11">
        <v>9</v>
      </c>
      <c r="EX52" s="15">
        <v>1385.42</v>
      </c>
      <c r="EY52" s="14">
        <v>-0.8889</v>
      </c>
      <c r="EZ52" s="14">
        <v>-0.5669</v>
      </c>
      <c r="FA52" s="9" t="s">
        <v>141</v>
      </c>
      <c r="FB52" s="9" t="s">
        <v>141</v>
      </c>
      <c r="FC52" s="9" t="s">
        <v>141</v>
      </c>
      <c r="FD52" s="9" t="s">
        <v>141</v>
      </c>
      <c r="FE52" s="9" t="s">
        <v>141</v>
      </c>
      <c r="FF52" s="9" t="s">
        <v>141</v>
      </c>
      <c r="FG52" s="11"/>
      <c r="FH52" s="15"/>
      <c r="FI52" s="11">
        <v>1</v>
      </c>
      <c r="FJ52" s="15">
        <v>249.99</v>
      </c>
      <c r="FK52" s="14">
        <v>-1</v>
      </c>
      <c r="FL52" s="14">
        <v>-1</v>
      </c>
      <c r="FM52" s="9" t="s">
        <v>141</v>
      </c>
      <c r="FN52" s="9" t="s">
        <v>141</v>
      </c>
      <c r="FO52" s="9" t="s">
        <v>141</v>
      </c>
      <c r="FP52" s="9" t="s">
        <v>141</v>
      </c>
      <c r="FQ52" s="9" t="s">
        <v>141</v>
      </c>
      <c r="FR52" s="9" t="s">
        <v>141</v>
      </c>
      <c r="FS52" s="11"/>
      <c r="FT52" s="15"/>
      <c r="FU52" s="11"/>
      <c r="FV52" s="15"/>
      <c r="FW52" s="14"/>
      <c r="FX52" s="14"/>
      <c r="FY52" s="9" t="s">
        <v>141</v>
      </c>
      <c r="FZ52" s="9" t="s">
        <v>141</v>
      </c>
      <c r="GA52" s="9" t="s">
        <v>141</v>
      </c>
      <c r="GB52" s="9" t="s">
        <v>141</v>
      </c>
      <c r="GC52" s="9" t="s">
        <v>141</v>
      </c>
      <c r="GD52" s="9" t="s">
        <v>141</v>
      </c>
      <c r="GE52" s="11"/>
      <c r="GF52" s="15"/>
      <c r="GG52" s="11"/>
      <c r="GH52" s="15"/>
      <c r="GI52" s="14"/>
      <c r="GJ52" s="14"/>
      <c r="GK52" s="9" t="s">
        <v>141</v>
      </c>
      <c r="GL52" s="9" t="s">
        <v>141</v>
      </c>
      <c r="GM52" s="9" t="s">
        <v>141</v>
      </c>
      <c r="GN52" s="9" t="s">
        <v>141</v>
      </c>
      <c r="GO52" s="9" t="s">
        <v>141</v>
      </c>
      <c r="GP52" s="9" t="s">
        <v>141</v>
      </c>
      <c r="GQ52" s="11"/>
      <c r="GR52" s="15"/>
      <c r="GS52" s="11"/>
      <c r="GT52" s="15"/>
      <c r="GU52" s="14"/>
      <c r="GV52" s="14"/>
      <c r="GW52" s="9" t="s">
        <v>141</v>
      </c>
      <c r="GX52" s="9" t="s">
        <v>141</v>
      </c>
      <c r="GY52" s="9" t="s">
        <v>141</v>
      </c>
      <c r="GZ52" s="9" t="s">
        <v>141</v>
      </c>
      <c r="HA52" s="9" t="s">
        <v>141</v>
      </c>
      <c r="HB52" s="9" t="s">
        <v>141</v>
      </c>
      <c r="HC52" s="11"/>
      <c r="HD52" s="15"/>
      <c r="HE52" s="11"/>
      <c r="HF52" s="15"/>
      <c r="HG52" s="14"/>
      <c r="HH52" s="14"/>
      <c r="HI52" s="9" t="s">
        <v>141</v>
      </c>
      <c r="HJ52" s="9" t="s">
        <v>141</v>
      </c>
      <c r="HK52" s="9" t="s">
        <v>141</v>
      </c>
      <c r="HL52" s="9" t="s">
        <v>141</v>
      </c>
      <c r="HM52" s="9" t="s">
        <v>141</v>
      </c>
      <c r="HN52" s="9" t="s">
        <v>141</v>
      </c>
      <c r="HO52" s="11"/>
      <c r="HP52" s="15"/>
      <c r="HQ52" s="11"/>
      <c r="HR52" s="15"/>
      <c r="HS52" s="14"/>
      <c r="HT52" s="14"/>
      <c r="HU52" s="9" t="s">
        <v>141</v>
      </c>
      <c r="HV52" s="9" t="s">
        <v>141</v>
      </c>
      <c r="HW52" s="9" t="s">
        <v>141</v>
      </c>
      <c r="HX52" s="9" t="s">
        <v>141</v>
      </c>
      <c r="HY52" s="9" t="s">
        <v>141</v>
      </c>
      <c r="HZ52" s="9" t="s">
        <v>141</v>
      </c>
      <c r="IA52" s="11"/>
      <c r="IB52" s="15"/>
      <c r="IC52" s="11"/>
      <c r="ID52" s="15"/>
      <c r="IE52" s="14"/>
      <c r="IF52" s="14"/>
      <c r="IG52" s="9" t="s">
        <v>141</v>
      </c>
      <c r="IH52" s="9" t="s">
        <v>141</v>
      </c>
      <c r="II52" s="9" t="s">
        <v>141</v>
      </c>
      <c r="IJ52" s="9" t="s">
        <v>141</v>
      </c>
      <c r="IK52" s="9" t="s">
        <v>141</v>
      </c>
      <c r="IL52" s="9" t="s">
        <v>141</v>
      </c>
      <c r="IM52" s="11"/>
      <c r="IN52" s="15"/>
      <c r="IO52" s="11"/>
      <c r="IP52" s="15"/>
      <c r="IQ52" s="14"/>
      <c r="IR52" s="14"/>
      <c r="IS52" s="9" t="s">
        <v>141</v>
      </c>
      <c r="IT52" s="9" t="s">
        <v>141</v>
      </c>
      <c r="IU52" s="9" t="s">
        <v>141</v>
      </c>
      <c r="IV52" s="9" t="s">
        <v>141</v>
      </c>
      <c r="IW52" s="9" t="s">
        <v>141</v>
      </c>
      <c r="IX52" s="9" t="s">
        <v>141</v>
      </c>
      <c r="IY52" s="11"/>
      <c r="IZ52" s="15"/>
      <c r="JA52" s="11"/>
      <c r="JB52" s="15"/>
      <c r="JC52" s="14"/>
      <c r="JD52" s="14"/>
      <c r="JE52" s="9" t="s">
        <v>141</v>
      </c>
      <c r="JF52" s="9" t="s">
        <v>141</v>
      </c>
      <c r="JG52" s="9" t="s">
        <v>141</v>
      </c>
      <c r="JH52" s="9" t="s">
        <v>141</v>
      </c>
      <c r="JI52" s="9" t="s">
        <v>141</v>
      </c>
      <c r="JJ52" s="9" t="s">
        <v>141</v>
      </c>
      <c r="JK52" s="11"/>
      <c r="JL52" s="15"/>
      <c r="JM52" s="11"/>
      <c r="JN52" s="15"/>
      <c r="JO52" s="14"/>
      <c r="JP52" s="14"/>
      <c r="JQ52" s="9" t="s">
        <v>141</v>
      </c>
      <c r="JR52" s="9" t="s">
        <v>141</v>
      </c>
      <c r="JS52" s="9" t="s">
        <v>141</v>
      </c>
      <c r="JT52" s="9" t="s">
        <v>141</v>
      </c>
      <c r="JU52" s="9" t="s">
        <v>141</v>
      </c>
      <c r="JV52" s="9" t="s">
        <v>141</v>
      </c>
      <c r="JW52" s="11"/>
      <c r="JX52" s="15"/>
      <c r="JY52" s="11"/>
      <c r="JZ52" s="15"/>
      <c r="KA52" s="14"/>
      <c r="KB52" s="14"/>
      <c r="KC52" s="9" t="s">
        <v>141</v>
      </c>
      <c r="KD52" s="9" t="s">
        <v>141</v>
      </c>
      <c r="KE52" s="9" t="s">
        <v>141</v>
      </c>
      <c r="KF52" s="9" t="s">
        <v>141</v>
      </c>
      <c r="KG52" s="9" t="s">
        <v>141</v>
      </c>
      <c r="KH52" s="9" t="s">
        <v>141</v>
      </c>
      <c r="KI52" s="11"/>
      <c r="KJ52" s="15"/>
      <c r="KK52" s="11"/>
      <c r="KL52" s="15"/>
      <c r="KM52" s="14"/>
      <c r="KN52" s="14"/>
      <c r="KO52" s="9" t="s">
        <v>141</v>
      </c>
      <c r="KP52" s="9" t="s">
        <v>141</v>
      </c>
      <c r="KQ52" s="9" t="s">
        <v>141</v>
      </c>
      <c r="KR52" s="9" t="s">
        <v>141</v>
      </c>
      <c r="KS52" s="9" t="s">
        <v>141</v>
      </c>
      <c r="KT52" s="9" t="s">
        <v>141</v>
      </c>
      <c r="KU52" s="11"/>
      <c r="KV52" s="15"/>
      <c r="KW52" s="11"/>
      <c r="KX52" s="15"/>
      <c r="KY52" s="14"/>
      <c r="KZ52" s="14"/>
      <c r="LA52" s="9" t="s">
        <v>141</v>
      </c>
      <c r="LB52" s="9" t="s">
        <v>141</v>
      </c>
      <c r="LC52" s="9" t="s">
        <v>141</v>
      </c>
      <c r="LD52" s="9" t="s">
        <v>141</v>
      </c>
      <c r="LE52" s="9" t="s">
        <v>141</v>
      </c>
      <c r="LF52" s="9" t="s">
        <v>141</v>
      </c>
      <c r="LG52" s="11"/>
      <c r="LH52" s="15"/>
      <c r="LI52" s="11"/>
      <c r="LJ52" s="15"/>
      <c r="LK52" s="14"/>
      <c r="LL52" s="14"/>
      <c r="LM52" s="9" t="s">
        <v>141</v>
      </c>
      <c r="LN52" s="9" t="s">
        <v>141</v>
      </c>
      <c r="LO52" s="9" t="s">
        <v>141</v>
      </c>
      <c r="LP52" s="9" t="s">
        <v>141</v>
      </c>
      <c r="LQ52" s="9" t="s">
        <v>141</v>
      </c>
      <c r="LR52" s="9" t="s">
        <v>141</v>
      </c>
      <c r="LS52" s="11"/>
      <c r="LT52" s="15"/>
      <c r="LU52" s="11"/>
      <c r="LV52" s="15"/>
      <c r="LW52" s="14"/>
      <c r="LX52" s="14"/>
      <c r="LY52" s="9" t="s">
        <v>141</v>
      </c>
      <c r="LZ52" s="9" t="s">
        <v>141</v>
      </c>
      <c r="MA52" s="9" t="s">
        <v>141</v>
      </c>
      <c r="MB52" s="9" t="s">
        <v>141</v>
      </c>
      <c r="MC52" s="9" t="s">
        <v>141</v>
      </c>
      <c r="MD52" s="9" t="s">
        <v>141</v>
      </c>
      <c r="ME52" s="11"/>
      <c r="MF52" s="15"/>
      <c r="MG52" s="11"/>
      <c r="MH52" s="15"/>
      <c r="MI52" s="14"/>
      <c r="MJ52" s="14"/>
      <c r="MK52" s="9" t="s">
        <v>141</v>
      </c>
      <c r="ML52" s="9" t="s">
        <v>141</v>
      </c>
      <c r="MM52" s="9" t="s">
        <v>141</v>
      </c>
      <c r="MN52" s="9" t="s">
        <v>141</v>
      </c>
      <c r="MO52" s="9" t="s">
        <v>141</v>
      </c>
      <c r="MP52" s="9" t="s">
        <v>141</v>
      </c>
      <c r="MQ52" s="11"/>
      <c r="MR52" s="15"/>
      <c r="MS52" s="11"/>
      <c r="MT52" s="15"/>
      <c r="MU52" s="14"/>
      <c r="MV52" s="14"/>
      <c r="MW52" s="9" t="s">
        <v>141</v>
      </c>
      <c r="MX52" s="9" t="s">
        <v>141</v>
      </c>
      <c r="MY52" s="9" t="s">
        <v>141</v>
      </c>
      <c r="MZ52" s="9" t="s">
        <v>141</v>
      </c>
      <c r="NA52" s="9" t="s">
        <v>141</v>
      </c>
      <c r="NB52" s="9" t="s">
        <v>141</v>
      </c>
      <c r="NC52" s="11"/>
      <c r="ND52" s="15"/>
      <c r="NE52" s="11"/>
      <c r="NF52" s="15"/>
      <c r="NG52" s="14"/>
      <c r="NH52" s="14"/>
      <c r="NI52" s="9" t="s">
        <v>141</v>
      </c>
      <c r="NJ52" s="9" t="s">
        <v>141</v>
      </c>
      <c r="NK52" s="9" t="s">
        <v>141</v>
      </c>
      <c r="NL52" s="9" t="s">
        <v>141</v>
      </c>
      <c r="NM52" s="9" t="s">
        <v>141</v>
      </c>
      <c r="NN52" s="9" t="s">
        <v>141</v>
      </c>
      <c r="NO52" s="11"/>
      <c r="NP52" s="15"/>
      <c r="NQ52" s="11"/>
      <c r="NR52" s="15"/>
      <c r="NS52" s="14"/>
      <c r="NT52" s="14"/>
      <c r="NU52" s="9" t="s">
        <v>141</v>
      </c>
      <c r="NV52" s="9" t="s">
        <v>141</v>
      </c>
      <c r="NW52" s="9" t="s">
        <v>141</v>
      </c>
      <c r="NX52" s="9" t="s">
        <v>141</v>
      </c>
      <c r="NY52" s="9" t="s">
        <v>141</v>
      </c>
      <c r="NZ52" s="9" t="s">
        <v>141</v>
      </c>
      <c r="OA52" s="11"/>
      <c r="OB52" s="15"/>
      <c r="OC52" s="11"/>
      <c r="OD52" s="15"/>
      <c r="OE52" s="14"/>
      <c r="OF52" s="14"/>
      <c r="OG52" s="9" t="s">
        <v>141</v>
      </c>
      <c r="OH52" s="9" t="s">
        <v>141</v>
      </c>
      <c r="OI52" s="9" t="s">
        <v>141</v>
      </c>
      <c r="OJ52" s="9" t="s">
        <v>141</v>
      </c>
      <c r="OK52" s="9" t="s">
        <v>141</v>
      </c>
      <c r="OL52" s="9" t="s">
        <v>141</v>
      </c>
      <c r="OM52" s="11"/>
      <c r="ON52" s="15"/>
      <c r="OO52" s="11"/>
      <c r="OP52" s="15"/>
      <c r="OQ52" s="14"/>
      <c r="OR52" s="14"/>
      <c r="OS52" s="9" t="s">
        <v>141</v>
      </c>
      <c r="OT52" s="9" t="s">
        <v>141</v>
      </c>
      <c r="OU52" s="9" t="s">
        <v>141</v>
      </c>
      <c r="OV52" s="9" t="s">
        <v>141</v>
      </c>
      <c r="OW52" s="9" t="s">
        <v>141</v>
      </c>
      <c r="OX52" s="9" t="s">
        <v>141</v>
      </c>
      <c r="OY52" s="11">
        <v>4313</v>
      </c>
      <c r="OZ52" s="11">
        <v>314</v>
      </c>
      <c r="PA52" s="11"/>
      <c r="PB52" s="11">
        <v>821</v>
      </c>
      <c r="PC52" s="11"/>
      <c r="PD52" s="11"/>
      <c r="PE52" s="11"/>
      <c r="PF52" s="11"/>
      <c r="PG52" s="11"/>
      <c r="PH52" s="11"/>
      <c r="PI52" s="11"/>
      <c r="PJ52" s="11"/>
      <c r="PK52" s="11"/>
      <c r="PL5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492</v>
      </c>
      <c r="D2" s="0" t="s">
        <v>493</v>
      </c>
      <c r="E2" s="0" t="s">
        <v>494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495</v>
      </c>
      <c r="J4" s="1" t="s">
        <v>496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497</v>
      </c>
      <c r="P4" s="1" t="s">
        <v>498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499</v>
      </c>
      <c r="F5" s="1" t="s">
        <v>500</v>
      </c>
      <c r="G5" s="1" t="s">
        <v>499</v>
      </c>
      <c r="H5" s="1" t="s">
        <v>500</v>
      </c>
      <c r="I5" s="1" t="s">
        <v>495</v>
      </c>
      <c r="J5" s="1" t="s">
        <v>496</v>
      </c>
      <c r="K5" s="1" t="s">
        <v>501</v>
      </c>
      <c r="L5" s="1" t="s">
        <v>502</v>
      </c>
      <c r="M5" s="1" t="s">
        <v>501</v>
      </c>
      <c r="N5" s="1" t="s">
        <v>502</v>
      </c>
      <c r="O5" s="1" t="s">
        <v>497</v>
      </c>
      <c r="P5" s="1" t="s">
        <v>498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93</v>
      </c>
      <c r="F6" s="8">
        <v>19161.73</v>
      </c>
      <c r="G6" s="4">
        <v>54</v>
      </c>
      <c r="H6" s="8">
        <v>12366.93</v>
      </c>
      <c r="I6" s="7">
        <v>0.7222</v>
      </c>
      <c r="J6" s="7">
        <v>0.5494</v>
      </c>
      <c r="K6" s="4">
        <v>93</v>
      </c>
      <c r="L6" s="8">
        <v>19161.73</v>
      </c>
      <c r="M6" s="4">
        <v>54</v>
      </c>
      <c r="N6" s="8">
        <v>12366.93</v>
      </c>
      <c r="O6" s="7">
        <v>0.7222</v>
      </c>
      <c r="P6" s="7">
        <v>0.5494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16</v>
      </c>
      <c r="F7" s="8">
        <v>543.49</v>
      </c>
      <c r="G7" s="4">
        <v>14</v>
      </c>
      <c r="H7" s="8">
        <v>673.52</v>
      </c>
      <c r="I7" s="7">
        <v>0.1429</v>
      </c>
      <c r="J7" s="7">
        <v>-0.1931</v>
      </c>
      <c r="K7" s="4">
        <v>16</v>
      </c>
      <c r="L7" s="8">
        <v>543.49</v>
      </c>
      <c r="M7" s="4">
        <v>14</v>
      </c>
      <c r="N7" s="8">
        <v>673.52</v>
      </c>
      <c r="O7" s="7">
        <v>0.1429</v>
      </c>
      <c r="P7" s="7">
        <v>-0.1931</v>
      </c>
    </row>
    <row r="8">
      <c r="A8" s="2" t="s">
        <v>130</v>
      </c>
      <c r="B8" s="2" t="s">
        <v>131</v>
      </c>
      <c r="C8" s="2" t="s">
        <v>433</v>
      </c>
      <c r="D8" s="2" t="s">
        <v>434</v>
      </c>
      <c r="E8" s="4">
        <v>4</v>
      </c>
      <c r="F8" s="8">
        <v>440.8</v>
      </c>
      <c r="G8" s="4">
        <v>5</v>
      </c>
      <c r="H8" s="8">
        <v>756.22</v>
      </c>
      <c r="I8" s="7">
        <v>-0.2</v>
      </c>
      <c r="J8" s="7">
        <v>-0.4171</v>
      </c>
      <c r="K8" s="4">
        <v>4</v>
      </c>
      <c r="L8" s="8">
        <v>440.8</v>
      </c>
      <c r="M8" s="4">
        <v>5</v>
      </c>
      <c r="N8" s="8">
        <v>756.22</v>
      </c>
      <c r="O8" s="7">
        <v>-0.2</v>
      </c>
      <c r="P8" s="7">
        <v>-0.4171</v>
      </c>
    </row>
    <row r="9">
      <c r="A9" s="2" t="s">
        <v>130</v>
      </c>
      <c r="B9" s="2" t="s">
        <v>131</v>
      </c>
      <c r="C9" s="2" t="s">
        <v>464</v>
      </c>
      <c r="D9" s="2" t="s">
        <v>465</v>
      </c>
      <c r="E9" s="4">
        <v>11</v>
      </c>
      <c r="F9" s="8">
        <v>244.14</v>
      </c>
      <c r="G9" s="4">
        <v>7</v>
      </c>
      <c r="H9" s="8">
        <v>315.97</v>
      </c>
      <c r="I9" s="7">
        <v>0.5714</v>
      </c>
      <c r="J9" s="7">
        <v>-0.2273</v>
      </c>
      <c r="K9" s="4">
        <v>11</v>
      </c>
      <c r="L9" s="8">
        <v>244.14</v>
      </c>
      <c r="M9" s="4">
        <v>7</v>
      </c>
      <c r="N9" s="8">
        <v>315.97</v>
      </c>
      <c r="O9" s="7">
        <v>0.5714</v>
      </c>
      <c r="P9" s="7">
        <v>-0.2273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492</v>
      </c>
      <c r="D2" s="0" t="s">
        <v>493</v>
      </c>
      <c r="E2" s="0" t="s">
        <v>494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495</v>
      </c>
      <c r="I4" s="1" t="s">
        <v>496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497</v>
      </c>
      <c r="O4" s="1" t="s">
        <v>498</v>
      </c>
    </row>
    <row r="5">
      <c r="A5" s="1" t="s">
        <v>81</v>
      </c>
      <c r="B5" s="1" t="s">
        <v>83</v>
      </c>
      <c r="C5" s="1" t="s">
        <v>84</v>
      </c>
      <c r="D5" s="1" t="s">
        <v>499</v>
      </c>
      <c r="E5" s="1" t="s">
        <v>500</v>
      </c>
      <c r="F5" s="1" t="s">
        <v>499</v>
      </c>
      <c r="G5" s="1" t="s">
        <v>500</v>
      </c>
      <c r="H5" s="1" t="s">
        <v>495</v>
      </c>
      <c r="I5" s="1" t="s">
        <v>496</v>
      </c>
      <c r="J5" s="1" t="s">
        <v>501</v>
      </c>
      <c r="K5" s="1" t="s">
        <v>502</v>
      </c>
      <c r="L5" s="1" t="s">
        <v>501</v>
      </c>
      <c r="M5" s="1" t="s">
        <v>502</v>
      </c>
      <c r="N5" s="1" t="s">
        <v>497</v>
      </c>
      <c r="O5" s="1" t="s">
        <v>498</v>
      </c>
    </row>
    <row r="6">
      <c r="A6" s="2" t="s">
        <v>130</v>
      </c>
      <c r="B6" s="2" t="s">
        <v>132</v>
      </c>
      <c r="C6" s="2" t="s">
        <v>133</v>
      </c>
      <c r="D6" s="4">
        <v>93</v>
      </c>
      <c r="E6" s="8">
        <v>19161.73</v>
      </c>
      <c r="F6" s="4">
        <v>54</v>
      </c>
      <c r="G6" s="8">
        <v>12366.93</v>
      </c>
      <c r="H6" s="7">
        <v>0.7222</v>
      </c>
      <c r="I6" s="7">
        <v>0.5494</v>
      </c>
      <c r="J6" s="4">
        <v>93</v>
      </c>
      <c r="K6" s="8">
        <v>19161.73</v>
      </c>
      <c r="L6" s="4">
        <v>54</v>
      </c>
      <c r="M6" s="8">
        <v>12366.93</v>
      </c>
      <c r="N6" s="7">
        <v>0.7222</v>
      </c>
      <c r="O6" s="7">
        <v>0.5494</v>
      </c>
    </row>
    <row r="7">
      <c r="A7" s="2" t="s">
        <v>130</v>
      </c>
      <c r="B7" s="2" t="s">
        <v>345</v>
      </c>
      <c r="C7" s="2" t="s">
        <v>346</v>
      </c>
      <c r="D7" s="4">
        <v>16</v>
      </c>
      <c r="E7" s="8">
        <v>543.49</v>
      </c>
      <c r="F7" s="4">
        <v>14</v>
      </c>
      <c r="G7" s="8">
        <v>673.52</v>
      </c>
      <c r="H7" s="7">
        <v>0.1429</v>
      </c>
      <c r="I7" s="7">
        <v>-0.1931</v>
      </c>
      <c r="J7" s="4">
        <v>16</v>
      </c>
      <c r="K7" s="8">
        <v>543.49</v>
      </c>
      <c r="L7" s="4">
        <v>14</v>
      </c>
      <c r="M7" s="8">
        <v>673.52</v>
      </c>
      <c r="N7" s="7">
        <v>0.1429</v>
      </c>
      <c r="O7" s="7">
        <v>-0.1931</v>
      </c>
    </row>
    <row r="8">
      <c r="A8" s="2" t="s">
        <v>130</v>
      </c>
      <c r="B8" s="2" t="s">
        <v>433</v>
      </c>
      <c r="C8" s="2" t="s">
        <v>434</v>
      </c>
      <c r="D8" s="4">
        <v>4</v>
      </c>
      <c r="E8" s="8">
        <v>440.8</v>
      </c>
      <c r="F8" s="4">
        <v>5</v>
      </c>
      <c r="G8" s="8">
        <v>756.22</v>
      </c>
      <c r="H8" s="7">
        <v>-0.2</v>
      </c>
      <c r="I8" s="7">
        <v>-0.4171</v>
      </c>
      <c r="J8" s="4">
        <v>4</v>
      </c>
      <c r="K8" s="8">
        <v>440.8</v>
      </c>
      <c r="L8" s="4">
        <v>5</v>
      </c>
      <c r="M8" s="8">
        <v>756.22</v>
      </c>
      <c r="N8" s="7">
        <v>-0.2</v>
      </c>
      <c r="O8" s="7">
        <v>-0.4171</v>
      </c>
    </row>
    <row r="9">
      <c r="A9" s="2" t="s">
        <v>130</v>
      </c>
      <c r="B9" s="2" t="s">
        <v>464</v>
      </c>
      <c r="C9" s="2" t="s">
        <v>465</v>
      </c>
      <c r="D9" s="4">
        <v>11</v>
      </c>
      <c r="E9" s="8">
        <v>244.14</v>
      </c>
      <c r="F9" s="4">
        <v>7</v>
      </c>
      <c r="G9" s="8">
        <v>315.97</v>
      </c>
      <c r="H9" s="7">
        <v>0.5714</v>
      </c>
      <c r="I9" s="7">
        <v>-0.2273</v>
      </c>
      <c r="J9" s="4">
        <v>11</v>
      </c>
      <c r="K9" s="8">
        <v>244.14</v>
      </c>
      <c r="L9" s="4">
        <v>7</v>
      </c>
      <c r="M9" s="8">
        <v>315.97</v>
      </c>
      <c r="N9" s="7">
        <v>0.5714</v>
      </c>
      <c r="O9" s="7">
        <v>-0.2273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