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<sst xmlns="http://schemas.openxmlformats.org/spreadsheetml/2006/main" count="47" uniqueCount="47">
  <si>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</si>
  <si>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</si>
  <si>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</si>
  <si>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12/22/2024</t>
  </si>
  <si>
    <t>End Date:</t>
  </si>
  <si>
    <t>Report Run Date:</t>
  </si>
  <si>
    <t>12/23/2024</t>
  </si>
  <si>
    <t>Division</t>
  </si>
  <si>
    <t>Current And Future Inventory</t>
  </si>
  <si>
    <t>Current And History Sales Comparison</t>
  </si>
  <si>
    <t>AMAZON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</si>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</sst>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998338</v>
      </c>
      <c r="C5" s="11">
        <f>=ROUNDDOWN(39.3398036828189,0)</f>
      </c>
      <c r="D5" s="11">
        <v>238543</v>
      </c>
      <c r="E5" s="12">
        <v>0.9847</v>
      </c>
      <c r="F5" s="11"/>
      <c r="G5" s="11">
        <f>=ROUNDDOWN({0},0)</f>
      </c>
      <c r="H5" s="11">
        <v>350</v>
      </c>
      <c r="I5" s="12">
        <v>0.1667</v>
      </c>
      <c r="J5" s="11">
        <v>40</v>
      </c>
      <c r="K5" s="13">
        <v>3525.45</v>
      </c>
      <c r="L5" s="11">
        <v>2066</v>
      </c>
      <c r="M5" s="14">
        <v>1.71</v>
      </c>
      <c r="N5" s="11"/>
      <c r="O5" s="13"/>
      <c r="P5" s="11"/>
      <c r="Q5" s="14"/>
      <c r="R5" s="12"/>
      <c r="S5" s="12"/>
      <c r="T5" s="12"/>
      <c r="U5" s="12"/>
      <c r="V5" s="11">
        <v>40</v>
      </c>
      <c r="W5" s="13">
        <v>3525.45</v>
      </c>
      <c r="X5" s="11">
        <v>1785</v>
      </c>
      <c r="Y5" s="11"/>
      <c r="Z5" s="13"/>
      <c r="AA5" s="11"/>
      <c r="AB5" s="12"/>
      <c r="AC5" s="12"/>
    </row>
    <row r="6">
      <c r="A6" s="10" t="s">
        <v>32</v>
      </c>
      <c r="B6" s="11">
        <v>34691</v>
      </c>
      <c r="C6" s="11">
        <f>=ROUNDDOWN(67.3611650485437,0)</f>
      </c>
      <c r="D6" s="11"/>
      <c r="E6" s="12">
        <v>0.9167</v>
      </c>
      <c r="F6" s="11"/>
      <c r="G6" s="11">
        <f>=ROUNDDOWN({0},0)</f>
      </c>
      <c r="H6" s="11"/>
      <c r="I6" s="12"/>
      <c r="J6" s="11">
        <v>2</v>
      </c>
      <c r="K6" s="13">
        <v>40.2</v>
      </c>
      <c r="L6" s="11">
        <v>95</v>
      </c>
      <c r="M6" s="14">
        <v>0.42</v>
      </c>
      <c r="N6" s="11"/>
      <c r="O6" s="13"/>
      <c r="P6" s="11"/>
      <c r="Q6" s="14"/>
      <c r="R6" s="12"/>
      <c r="S6" s="12"/>
      <c r="T6" s="12"/>
      <c r="U6" s="12"/>
      <c r="V6" s="11">
        <v>2</v>
      </c>
      <c r="W6" s="13">
        <v>40.2</v>
      </c>
      <c r="X6" s="11">
        <v>73</v>
      </c>
      <c r="Y6" s="11"/>
      <c r="Z6" s="13"/>
      <c r="AA6" s="11"/>
      <c r="AB6" s="12"/>
      <c r="AC6" s="12"/>
    </row>
    <row r="7">
      <c r="A7" s="10" t="s">
        <v>33</v>
      </c>
      <c r="B7" s="11">
        <v>21455</v>
      </c>
      <c r="C7" s="11">
        <f>=ROUNDDOWN(16.8010963194988,0)</f>
      </c>
      <c r="D7" s="11">
        <v>17860</v>
      </c>
      <c r="E7" s="12">
        <v>0.9832</v>
      </c>
      <c r="F7" s="11"/>
      <c r="G7" s="11">
        <f>=ROUNDDOWN({0},0)</f>
      </c>
      <c r="H7" s="11"/>
      <c r="I7" s="12"/>
      <c r="J7" s="11">
        <v>2</v>
      </c>
      <c r="K7" s="13">
        <v>205.54</v>
      </c>
      <c r="L7" s="11">
        <v>171</v>
      </c>
      <c r="M7" s="14">
        <v>1.2</v>
      </c>
      <c r="N7" s="11"/>
      <c r="O7" s="13"/>
      <c r="P7" s="11"/>
      <c r="Q7" s="14"/>
      <c r="R7" s="12"/>
      <c r="S7" s="12"/>
      <c r="T7" s="12"/>
      <c r="U7" s="12"/>
      <c r="V7" s="11">
        <v>2</v>
      </c>
      <c r="W7" s="13">
        <v>205.54</v>
      </c>
      <c r="X7" s="11">
        <v>160</v>
      </c>
      <c r="Y7" s="11"/>
      <c r="Z7" s="13"/>
      <c r="AA7" s="11"/>
      <c r="AB7" s="12"/>
      <c r="AC7" s="12"/>
    </row>
    <row r="8">
      <c r="A8" s="10" t="s">
        <v>34</v>
      </c>
      <c r="B8" s="11">
        <v>107113</v>
      </c>
      <c r="C8" s="11">
        <f>=ROUNDDOWN(20.7310133932028,0)</f>
      </c>
      <c r="D8" s="11">
        <v>95185</v>
      </c>
      <c r="E8" s="12">
        <v>0.9524</v>
      </c>
      <c r="F8" s="11"/>
      <c r="G8" s="11">
        <f>=ROUNDDOWN({0},0)</f>
      </c>
      <c r="H8" s="11"/>
      <c r="I8" s="12"/>
      <c r="J8" s="11">
        <v>1</v>
      </c>
      <c r="K8" s="13">
        <v>23.89</v>
      </c>
      <c r="L8" s="11">
        <v>257</v>
      </c>
      <c r="M8" s="14">
        <v>0.09</v>
      </c>
      <c r="N8" s="11"/>
      <c r="O8" s="13"/>
      <c r="P8" s="11"/>
      <c r="Q8" s="14"/>
      <c r="R8" s="12"/>
      <c r="S8" s="12"/>
      <c r="T8" s="12"/>
      <c r="U8" s="12"/>
      <c r="V8" s="11">
        <v>1</v>
      </c>
      <c r="W8" s="13">
        <v>23.89</v>
      </c>
      <c r="X8" s="11">
        <v>214</v>
      </c>
      <c r="Y8" s="11"/>
      <c r="Z8" s="13"/>
      <c r="AA8" s="11"/>
      <c r="AB8" s="12"/>
      <c r="AC8" s="12"/>
    </row>
    <row r="9">
      <c r="A9" s="10" t="s">
        <v>35</v>
      </c>
      <c r="B9" s="11">
        <v>222015</v>
      </c>
      <c r="C9" s="11">
        <f>=ROUNDDOWN(23.4648473831064,0)</f>
      </c>
      <c r="D9" s="11">
        <v>193202</v>
      </c>
      <c r="E9" s="12">
        <v>0.9905</v>
      </c>
      <c r="F9" s="11"/>
      <c r="G9" s="11">
        <f>=ROUNDDOWN({0},0)</f>
      </c>
      <c r="H9" s="11"/>
      <c r="I9" s="12"/>
      <c r="J9" s="11">
        <v>22</v>
      </c>
      <c r="K9" s="13">
        <v>384.22</v>
      </c>
      <c r="L9" s="11">
        <v>314</v>
      </c>
      <c r="M9" s="14">
        <v>1.22</v>
      </c>
      <c r="N9" s="11"/>
      <c r="O9" s="13"/>
      <c r="P9" s="11"/>
      <c r="Q9" s="14"/>
      <c r="R9" s="12"/>
      <c r="S9" s="12"/>
      <c r="T9" s="12"/>
      <c r="U9" s="12"/>
      <c r="V9" s="11">
        <v>22</v>
      </c>
      <c r="W9" s="13">
        <v>384.22</v>
      </c>
      <c r="X9" s="11">
        <v>300</v>
      </c>
      <c r="Y9" s="11"/>
      <c r="Z9" s="13"/>
      <c r="AA9" s="11"/>
      <c r="AB9" s="12"/>
      <c r="AC9" s="12"/>
    </row>
    <row r="10">
      <c r="A10" s="10" t="s">
        <v>36</v>
      </c>
      <c r="B10" s="11">
        <v>547556</v>
      </c>
      <c r="C10" s="11">
        <f>=ROUNDDOWN(27.1717026355097,0)</f>
      </c>
      <c r="D10" s="11">
        <v>242184</v>
      </c>
      <c r="E10" s="12">
        <v>0.9381</v>
      </c>
      <c r="F10" s="11"/>
      <c r="G10" s="11">
        <f>=ROUNDDOWN({0},0)</f>
      </c>
      <c r="H10" s="11"/>
      <c r="I10" s="12"/>
      <c r="J10" s="11">
        <v>214</v>
      </c>
      <c r="K10" s="13">
        <v>5956.63</v>
      </c>
      <c r="L10" s="11">
        <v>1104</v>
      </c>
      <c r="M10" s="14">
        <v>5.4</v>
      </c>
      <c r="N10" s="11"/>
      <c r="O10" s="13"/>
      <c r="P10" s="11"/>
      <c r="Q10" s="14"/>
      <c r="R10" s="12"/>
      <c r="S10" s="12"/>
      <c r="T10" s="12"/>
      <c r="U10" s="12"/>
      <c r="V10" s="11">
        <v>214</v>
      </c>
      <c r="W10" s="13">
        <v>5956.63</v>
      </c>
      <c r="X10" s="11">
        <v>906</v>
      </c>
      <c r="Y10" s="11"/>
      <c r="Z10" s="13"/>
      <c r="AA10" s="11"/>
      <c r="AB10" s="12"/>
      <c r="AC10" s="12"/>
    </row>
    <row r="11">
      <c r="A11" s="10" t="s">
        <v>37</v>
      </c>
      <c r="B11" s="11">
        <v>68911</v>
      </c>
      <c r="C11" s="11">
        <f>=ROUNDDOWN(21.3505391002603,0)</f>
      </c>
      <c r="D11" s="11">
        <v>45723</v>
      </c>
      <c r="E11" s="12">
        <v>0.9776</v>
      </c>
      <c r="F11" s="11"/>
      <c r="G11" s="11">
        <f>=ROUNDDOWN({0},0)</f>
      </c>
      <c r="H11" s="11">
        <v>7015</v>
      </c>
      <c r="I11" s="12">
        <v>0.7917</v>
      </c>
      <c r="J11" s="11">
        <v>29</v>
      </c>
      <c r="K11" s="13">
        <v>4898.6</v>
      </c>
      <c r="L11" s="11">
        <v>571</v>
      </c>
      <c r="M11" s="14">
        <v>8.58</v>
      </c>
      <c r="N11" s="11"/>
      <c r="O11" s="13"/>
      <c r="P11" s="11"/>
      <c r="Q11" s="14"/>
      <c r="R11" s="12"/>
      <c r="S11" s="12"/>
      <c r="T11" s="12"/>
      <c r="U11" s="12"/>
      <c r="V11" s="11">
        <v>29</v>
      </c>
      <c r="W11" s="13">
        <v>4898.6</v>
      </c>
      <c r="X11" s="11">
        <v>228</v>
      </c>
      <c r="Y11" s="11"/>
      <c r="Z11" s="13"/>
      <c r="AA11" s="11"/>
      <c r="AB11" s="12"/>
      <c r="AC11" s="12"/>
    </row>
    <row r="12">
      <c r="A12" s="10" t="s">
        <v>38</v>
      </c>
      <c r="B12" s="11">
        <v>13702</v>
      </c>
      <c r="C12" s="11">
        <f>=ROUNDDOWN(28.7253668763103,0)</f>
      </c>
      <c r="D12" s="11">
        <v>5458</v>
      </c>
      <c r="E12" s="12">
        <v>0.961</v>
      </c>
      <c r="F12" s="11"/>
      <c r="G12" s="11">
        <f>=ROUNDDOWN({0},0)</f>
      </c>
      <c r="H12" s="11"/>
      <c r="I12" s="12"/>
      <c r="J12" s="11">
        <v>7</v>
      </c>
      <c r="K12" s="13">
        <v>410.07</v>
      </c>
      <c r="L12" s="11">
        <v>144</v>
      </c>
      <c r="M12" s="14">
        <v>2.85</v>
      </c>
      <c r="N12" s="11"/>
      <c r="O12" s="13"/>
      <c r="P12" s="11"/>
      <c r="Q12" s="14"/>
      <c r="R12" s="12"/>
      <c r="S12" s="12"/>
      <c r="T12" s="12"/>
      <c r="U12" s="12"/>
      <c r="V12" s="11">
        <v>7</v>
      </c>
      <c r="W12" s="13">
        <v>410.07</v>
      </c>
      <c r="X12" s="11">
        <v>79</v>
      </c>
      <c r="Y12" s="11"/>
      <c r="Z12" s="13"/>
      <c r="AA12" s="11"/>
      <c r="AB12" s="12"/>
      <c r="AC12" s="12"/>
    </row>
    <row r="13">
      <c r="A13" s="10" t="s">
        <v>39</v>
      </c>
      <c r="B13" s="11">
        <v>14049</v>
      </c>
      <c r="C13" s="11">
        <f>=ROUNDDOWN(55.0941176470588,0)</f>
      </c>
      <c r="D13" s="11">
        <v>1728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10.63</v>
      </c>
      <c r="L13" s="11">
        <v>22</v>
      </c>
      <c r="M13" s="14">
        <v>0.48</v>
      </c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10.63</v>
      </c>
      <c r="X13" s="11">
        <v>22</v>
      </c>
      <c r="Y13" s="11"/>
      <c r="Z13" s="13"/>
      <c r="AA13" s="11"/>
      <c r="AB13" s="12"/>
      <c r="AC13" s="12"/>
    </row>
    <row r="14">
      <c r="A14" s="10" t="s">
        <v>40</v>
      </c>
      <c r="B14" s="11">
        <v>37638</v>
      </c>
      <c r="C14" s="11">
        <f>=ROUNDDOWN(50.8759124087591,0)</f>
      </c>
      <c r="D14" s="11">
        <v>9228</v>
      </c>
      <c r="E14" s="12">
        <v>0.92</v>
      </c>
      <c r="F14" s="11"/>
      <c r="G14" s="11">
        <f>=ROUNDDOWN({0},0)</f>
      </c>
      <c r="H14" s="11"/>
      <c r="I14" s="12"/>
      <c r="J14" s="11">
        <v>4</v>
      </c>
      <c r="K14" s="13">
        <v>116.72</v>
      </c>
      <c r="L14" s="11">
        <v>70</v>
      </c>
      <c r="M14" s="14">
        <v>1.67</v>
      </c>
      <c r="N14" s="11"/>
      <c r="O14" s="13"/>
      <c r="P14" s="11"/>
      <c r="Q14" s="14"/>
      <c r="R14" s="12"/>
      <c r="S14" s="12"/>
      <c r="T14" s="12"/>
      <c r="U14" s="12"/>
      <c r="V14" s="11">
        <v>4</v>
      </c>
      <c r="W14" s="13">
        <v>116.72</v>
      </c>
      <c r="X14" s="11">
        <v>70</v>
      </c>
      <c r="Y14" s="11"/>
      <c r="Z14" s="13"/>
      <c r="AA14" s="11"/>
      <c r="AB14" s="12"/>
      <c r="AC14" s="12"/>
    </row>
    <row r="15">
      <c r="A15" s="10" t="s">
        <v>41</v>
      </c>
      <c r="B15" s="11">
        <v>6588</v>
      </c>
      <c r="C15" s="11">
        <f>=ROUNDDOWN(49.7959183673469,0)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>
        <v>6</v>
      </c>
      <c r="Y15" s="11"/>
      <c r="Z15" s="13"/>
      <c r="AA15" s="11"/>
      <c r="AB15" s="12"/>
      <c r="AC15" s="12"/>
    </row>
    <row r="16">
      <c r="A16" s="10" t="s">
        <v>42</v>
      </c>
      <c r="B16" s="11">
        <v>511812</v>
      </c>
      <c r="C16" s="11">
        <f>=ROUNDDOWN(26.4907558849713,0)</f>
      </c>
      <c r="D16" s="11">
        <v>196330</v>
      </c>
      <c r="E16" s="12">
        <v>0.8788</v>
      </c>
      <c r="F16" s="11"/>
      <c r="G16" s="11">
        <f>=ROUNDDOWN({0},0)</f>
      </c>
      <c r="H16" s="11"/>
      <c r="I16" s="12"/>
      <c r="J16" s="11">
        <v>49</v>
      </c>
      <c r="K16" s="13">
        <v>1308.8</v>
      </c>
      <c r="L16" s="11">
        <v>1354</v>
      </c>
      <c r="M16" s="14">
        <v>0.97</v>
      </c>
      <c r="N16" s="11"/>
      <c r="O16" s="13"/>
      <c r="P16" s="11"/>
      <c r="Q16" s="14"/>
      <c r="R16" s="12"/>
      <c r="S16" s="12"/>
      <c r="T16" s="12"/>
      <c r="U16" s="12"/>
      <c r="V16" s="11">
        <v>49</v>
      </c>
      <c r="W16" s="13">
        <v>1308.8</v>
      </c>
      <c r="X16" s="11">
        <v>1110</v>
      </c>
      <c r="Y16" s="11"/>
      <c r="Z16" s="13"/>
      <c r="AA16" s="11"/>
      <c r="AB16" s="12"/>
      <c r="AC16" s="12"/>
    </row>
    <row r="17">
      <c r="A17" s="10" t="s">
        <v>43</v>
      </c>
      <c r="B17" s="11">
        <v>147685</v>
      </c>
      <c r="C17" s="11">
        <f>=ROUNDDOWN(31.0002099076406,0)</f>
      </c>
      <c r="D17" s="11">
        <v>60580</v>
      </c>
      <c r="E17" s="12">
        <v>0.9928</v>
      </c>
      <c r="F17" s="11"/>
      <c r="G17" s="11">
        <f>=ROUNDDOWN({0},0)</f>
      </c>
      <c r="H17" s="11"/>
      <c r="I17" s="12"/>
      <c r="J17" s="11">
        <v>2</v>
      </c>
      <c r="K17" s="13">
        <v>69.3</v>
      </c>
      <c r="L17" s="11">
        <v>166</v>
      </c>
      <c r="M17" s="14">
        <v>0.42</v>
      </c>
      <c r="N17" s="11"/>
      <c r="O17" s="13"/>
      <c r="P17" s="11"/>
      <c r="Q17" s="14"/>
      <c r="R17" s="12"/>
      <c r="S17" s="12"/>
      <c r="T17" s="12"/>
      <c r="U17" s="12"/>
      <c r="V17" s="11">
        <v>2</v>
      </c>
      <c r="W17" s="13">
        <v>69.3</v>
      </c>
      <c r="X17" s="11">
        <v>148</v>
      </c>
      <c r="Y17" s="11"/>
      <c r="Z17" s="13"/>
      <c r="AA17" s="11"/>
      <c r="AB17" s="12"/>
      <c r="AC17" s="12"/>
    </row>
    <row r="18">
      <c r="A18" s="10" t="s">
        <v>44</v>
      </c>
      <c r="B18" s="11">
        <v>284587</v>
      </c>
      <c r="C18" s="11">
        <f>=ROUNDDOWN(26.4921851000251,0)</f>
      </c>
      <c r="D18" s="11">
        <v>168505</v>
      </c>
      <c r="E18" s="12">
        <v>0.9976</v>
      </c>
      <c r="F18" s="11"/>
      <c r="G18" s="11">
        <f>=ROUNDDOWN({0},0)</f>
      </c>
      <c r="H18" s="11"/>
      <c r="I18" s="12"/>
      <c r="J18" s="11"/>
      <c r="K18" s="13"/>
      <c r="L18" s="11">
        <v>545</v>
      </c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>
        <v>512</v>
      </c>
      <c r="Y18" s="11"/>
      <c r="Z18" s="13"/>
      <c r="AA18" s="11"/>
      <c r="AB18" s="12"/>
      <c r="AC18" s="12"/>
    </row>
    <row r="19">
      <c r="A19" s="10" t="s">
        <v>45</v>
      </c>
      <c r="B19" s="11">
        <v>243683</v>
      </c>
      <c r="C19" s="11">
        <f>=ROUNDDOWN(48.9028697571744,0)</f>
      </c>
      <c r="D19" s="11">
        <v>40520</v>
      </c>
      <c r="E19" s="12">
        <v>0.9652</v>
      </c>
      <c r="F19" s="11"/>
      <c r="G19" s="11">
        <f>=ROUNDDOWN({0},0)</f>
      </c>
      <c r="H19" s="11"/>
      <c r="I19" s="12"/>
      <c r="J19" s="11">
        <v>26</v>
      </c>
      <c r="K19" s="13">
        <v>816.31</v>
      </c>
      <c r="L19" s="11">
        <v>592</v>
      </c>
      <c r="M19" s="14">
        <v>1.38</v>
      </c>
      <c r="N19" s="11"/>
      <c r="O19" s="13"/>
      <c r="P19" s="11"/>
      <c r="Q19" s="14"/>
      <c r="R19" s="12"/>
      <c r="S19" s="12"/>
      <c r="T19" s="12"/>
      <c r="U19" s="12"/>
      <c r="V19" s="11">
        <v>26</v>
      </c>
      <c r="W19" s="13">
        <v>816.31</v>
      </c>
      <c r="X19" s="11">
        <v>534</v>
      </c>
      <c r="Y19" s="11"/>
      <c r="Z19" s="13"/>
      <c r="AA19" s="11"/>
      <c r="AB19" s="12"/>
      <c r="AC19" s="12"/>
    </row>
    <row r="20">
      <c r="A20" s="19" t="s">
        <v>46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399</v>
      </c>
      <c r="K20" s="17">
        <v>17766.36</v>
      </c>
      <c r="L20" s="15">
        <v>7478</v>
      </c>
      <c r="M20" s="18">
        <v>2.38</v>
      </c>
      <c r="N20" s="15"/>
      <c r="O20" s="17"/>
      <c r="P20" s="15"/>
      <c r="Q20" s="18"/>
      <c r="R20" s="16"/>
      <c r="S20" s="16"/>
      <c r="T20" s="16"/>
      <c r="U20" s="16"/>
      <c r="V20" s="15">
        <v>399</v>
      </c>
      <c r="W20" s="17">
        <v>17766.36</v>
      </c>
      <c r="X20" s="15">
        <v>6147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