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E:\PM-3\Ross\Sheet set and Pillow case\2024\20241121 ROSS Serta Sheets Feb&amp;Apr\PO and commitment\"/>
    </mc:Choice>
  </mc:AlternateContent>
  <xr:revisionPtr revIDLastSave="0" documentId="13_ncr:1_{58BCB674-4334-4CC1-B570-1DF57F643C82}" xr6:coauthVersionLast="47" xr6:coauthVersionMax="47" xr10:uidLastSave="{00000000-0000-0000-0000-000000000000}"/>
  <bookViews>
    <workbookView xWindow="28680" yWindow="-120" windowWidth="29040" windowHeight="15840" xr2:uid="{00000000-000D-0000-FFFF-FFFF00000000}"/>
  </bookViews>
  <sheets>
    <sheet name="Quote" sheetId="3" r:id="rId1"/>
    <sheet name="SERTA ADDTL CONTAINER UPDATED" sheetId="31" r:id="rId2"/>
    <sheet name="Serta Cooling 9-16-2024" sheetId="29" r:id="rId3"/>
    <sheet name="Serta 05-22 Final" sheetId="20" r:id="rId4"/>
    <sheet name="Serta 05-13" sheetId="18" r:id="rId5"/>
    <sheet name="Quote Sheet Allergen pc" sheetId="21" r:id="rId6"/>
    <sheet name="Allergen pc 09-16-2024" sheetId="22"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ACC">#REF!</definedName>
    <definedName name="Acol">#REF!</definedName>
    <definedName name="AD">'[1]other data'!$T$2:$T$5</definedName>
    <definedName name="ADUL">#REF!</definedName>
    <definedName name="ALLOCATE">[2]comments!$F$3:$F$21</definedName>
    <definedName name="APL">#REF!</definedName>
    <definedName name="ART">#REF!</definedName>
    <definedName name="Artwork">#REF!</definedName>
    <definedName name="as">'[3]1-Import Product Data Sheet'!$X$2</definedName>
    <definedName name="AssortedSKU_Range">[4]Mapping!$J$2:$J$3</definedName>
    <definedName name="ATotalsPos">#REF!</definedName>
    <definedName name="BASI">#REF!</definedName>
    <definedName name="Bath">#REF!</definedName>
    <definedName name="Bath_Accessories">#REF!</definedName>
    <definedName name="Bath_Rugs">#REF!</definedName>
    <definedName name="Bed_in_a_bag_Full_Queen_King">#REF!</definedName>
    <definedName name="Bed_in_a_bag_Twin">#REF!</definedName>
    <definedName name="Bed_Pillows">#REF!</definedName>
    <definedName name="Bedding">#REF!</definedName>
    <definedName name="Bedding.">#REF!</definedName>
    <definedName name="Bedspreads_Coverlets">#REF!</definedName>
    <definedName name="bigidea">[5]Lists!$I$6:$I$29</definedName>
    <definedName name="Blankets_Throws">#REF!</definedName>
    <definedName name="BLK">#REF!</definedName>
    <definedName name="Brand">'[6]1-Import Product Data Sheet'!$N$102:$N$144</definedName>
    <definedName name="Branded">[5]Lists!$F$6:$F$38</definedName>
    <definedName name="brands">'[1]other data'!$K$2:$K$48</definedName>
    <definedName name="BuyUnits_Range">[4]Mapping!$B$2:$B$55</definedName>
    <definedName name="ca_available_Range">[4]Mapping!$AB$2:$AB$5</definedName>
    <definedName name="ca_Compliant_Range">[4]Mapping!$BJ$2:$BJ$4</definedName>
    <definedName name="ca_CompliantReason_Range">[4]Mapping!$BL$2:$BL$13</definedName>
    <definedName name="ca_SisVendor_Range">[4]Mapping!$BH$2:$BH$3</definedName>
    <definedName name="ca_stuffedarticlesreg_Range">[4]Mapping!$AD$2:$AD$6</definedName>
    <definedName name="Case_Freight_Range">[4]Mapping!$F$2:$F$19</definedName>
    <definedName name="CATEGORY">[7]Sheet1!$DW$2:$DW$3</definedName>
    <definedName name="categoryfinal">'[8]Import Quote Sheet'!$A$90:$A$190</definedName>
    <definedName name="chargeback">'[1]other data'!$B$2:$B$6</definedName>
    <definedName name="color">[5]Lists!$J$6:$J$29</definedName>
    <definedName name="colour">[7]Sheet1!$EH$2:$EH$3</definedName>
    <definedName name="COO_Dest">[4]COO!$D$1:$D$3:'[4]COO'!$D$2</definedName>
    <definedName name="COOCountry_Range">[4]Mapping!$R$2:$R$245</definedName>
    <definedName name="COODest_Range">[4]Mapping!$P$2:$P$3</definedName>
    <definedName name="CostCol">#REF!</definedName>
    <definedName name="countries">'[1]other data'!$I$3:$I$249</definedName>
    <definedName name="Cycle">[5]Lists!$E$6:$E$30</definedName>
    <definedName name="d">[9]Mapping!$AR$2:$AR$84</definedName>
    <definedName name="DDEmsg">#REF!</definedName>
    <definedName name="dealPricing_Range">[4]Mapping!$BD$2:$BD$3</definedName>
    <definedName name="Decorative_Accessories">#REF!</definedName>
    <definedName name="Decorative_Pillows_Inserts_Covers">#REF!</definedName>
    <definedName name="den">[5]Lists!$L$6:$L$29</definedName>
    <definedName name="Description1_Range">[4]Mapping!$AQ$2:$AQ$72</definedName>
    <definedName name="Description2_Range">[4]Mapping!$AR$2:$AR$84</definedName>
    <definedName name="diffgrp">'[1]diff group head'!$A$2:$A$47</definedName>
    <definedName name="DIFFS">'[1]other data'!$AF$2:$AF$13</definedName>
    <definedName name="Down_Comforters">#REF!</definedName>
    <definedName name="Duvet_Covers">#REF!</definedName>
    <definedName name="Electrics">#REF!</definedName>
    <definedName name="ExactAddinConnection" hidden="1">"001"</definedName>
    <definedName name="ExactAddinConnection.001" hidden="1">"MACOLA;001;lucas.yuan;1"</definedName>
    <definedName name="ExactAddinConnection.111" hidden="1">"MACOLA;111;hannah.duong;1"</definedName>
    <definedName name="Exchange_Rate">[10]Costs!$J$11</definedName>
    <definedName name="Feature1_Range">[4]Mapping!$AG$2:$AG$20</definedName>
    <definedName name="Feature10_Range">[4]Mapping!$AP$2:$AP$20</definedName>
    <definedName name="Feature2_Range">[4]Mapping!$AH$2:$AH$25</definedName>
    <definedName name="Feature3_Range">[4]Mapping!$AI$2:$AI$7</definedName>
    <definedName name="Feature4_Range">[4]Mapping!$AJ$2:$AJ$6</definedName>
    <definedName name="Feature5_Range">[4]Mapping!$AK$2:$AK$15</definedName>
    <definedName name="Feature6_Range">[4]Mapping!$AL$2:$AL$17</definedName>
    <definedName name="Feature7_Range">[4]Mapping!$AM$2:$AM$21</definedName>
    <definedName name="Feature8_Range">[4]Mapping!$AN$2:$AN$9</definedName>
    <definedName name="Feature9_Range">[4]Mapping!$AO$2:$AO$5</definedName>
    <definedName name="FIFRACompliance_Range">[4]Mapping!$L$2:$L$10</definedName>
    <definedName name="FIFRAExemption_Range">[4]Mapping!$N$2:$N$3</definedName>
    <definedName name="finalports">'[8]Import Quote Sheet'!$B$90:$B$123</definedName>
    <definedName name="foam">[7]Sheet1!$EC$2:$EC$3</definedName>
    <definedName name="FOBCostPerPiece">#REF!</definedName>
    <definedName name="freight">'[1]other data'!$AC$3:$AC$14</definedName>
    <definedName name="FUR">#REF!</definedName>
    <definedName name="gen_nontxtl_UOM_Range">[4]Mapping!$Z$2:$Z$11</definedName>
    <definedName name="gen_txtl_permlbl_careinstr_Range">[4]Mapping!$V$2:$V$9</definedName>
    <definedName name="gen_txtl_permlbl_fabrcont_Range">[4]Mapping!$X$2:$X$12</definedName>
    <definedName name="gen_txtl_permlbl_vendinfo_Range">[4]Mapping!$T$2:$T$8</definedName>
    <definedName name="gen_ulreq_Range">[11]Mapping!$X$2:$X$5</definedName>
    <definedName name="gridActPctRow">#REF!</definedName>
    <definedName name="gridActUnitsRow">#REF!</definedName>
    <definedName name="gridRetailRow">#REF!</definedName>
    <definedName name="gridTargetPctRow">#REF!</definedName>
    <definedName name="gridTargetUnitsRow">#REF!</definedName>
    <definedName name="HANGER">[1]hangers!$B$3:$B$42</definedName>
    <definedName name="hanger2">[1]hangers!$G$3:$G$42</definedName>
    <definedName name="Home_Décor">#REF!</definedName>
    <definedName name="Home_Décor.">#REF!</definedName>
    <definedName name="INITIALBUY">'[12]X-LIST'!$G$2:$G$7</definedName>
    <definedName name="KD">[7]Sheet1!$DS$2:$DS$2</definedName>
    <definedName name="Kids_Bath">#REF!</definedName>
    <definedName name="Kids_or_Teen">#REF!</definedName>
    <definedName name="LGT">#REF!</definedName>
    <definedName name="LicensedProduct_Range">[4]Mapping!$AF$2:$AF$3</definedName>
    <definedName name="LIFESTYLE">'[12]X-LIST'!$C$2:$C$7</definedName>
    <definedName name="Lighting_or_Candleholders">#REF!</definedName>
    <definedName name="loctype">'[1]other data'!$BN$2:$BN$6</definedName>
    <definedName name="M">[7]Sheet1!$EA$2:$EA$3</definedName>
    <definedName name="Mattress_Pads_Full_Queen_King">#REF!</definedName>
    <definedName name="Mattress_Pads_Twin">#REF!</definedName>
    <definedName name="Mattress_Toppers_Full_Queen_King">#REF!</definedName>
    <definedName name="Mattress_Toppers_Twin">#REF!</definedName>
    <definedName name="Non_Down_Comforters_Full_Queen_King">#REF!</definedName>
    <definedName name="Non_Down_Comforters_Twin">#REF!</definedName>
    <definedName name="NumberOfGroups">12</definedName>
    <definedName name="Ocol">#REF!</definedName>
    <definedName name="ORDERTYPE">'[1]other data'!$AN$2:$AN$6</definedName>
    <definedName name="OTB">'[1]other data'!$R$2:$R$14</definedName>
    <definedName name="Outdoor">#REF!</definedName>
    <definedName name="OwnedCol">#REF!</definedName>
    <definedName name="PACK">[7]Sheet1!$EE$2:$EE$3</definedName>
    <definedName name="PackageType">'[6]1-Import Product Data Sheet'!$L$102:$L$131</definedName>
    <definedName name="PackCol">#REF!</definedName>
    <definedName name="PDQList">'[6]1-Import Product Data Sheet'!$AR$1:$AR$24</definedName>
    <definedName name="PET">#REF!</definedName>
    <definedName name="Pet_Care">#REF!</definedName>
    <definedName name="PETB">#REF!</definedName>
    <definedName name="Pillow_Shams">#REF!</definedName>
    <definedName name="Pillowcases">#REF!</definedName>
    <definedName name="po_type">'[1]other data'!$AU$2:$AU$11</definedName>
    <definedName name="PORT_IFF">[13]a!$A$10:$B$35</definedName>
    <definedName name="PortSeq">'[6]1-Import Product Data Sheet'!$U$2</definedName>
    <definedName name="PortSeqLCL">#REF!</definedName>
    <definedName name="POtype">#REF!</definedName>
    <definedName name="Preticketed_Range">[4]Mapping!$H$2:$H$3</definedName>
    <definedName name="PrevBuy">'[6]1-Import Product Data Sheet'!$AR$26:$AR$27</definedName>
    <definedName name="_xlnm.Print_Area" localSheetId="4">'Serta 05-13'!$A$1:$O$6</definedName>
    <definedName name="Prints">#REF!</definedName>
    <definedName name="ProfileDesc">#REF!</definedName>
    <definedName name="QSFOB">[14]Q1!$C$38</definedName>
    <definedName name="Quilts">#REF!</definedName>
    <definedName name="RateSeq">'[6]1-Import Product Data Sheet'!$X$2</definedName>
    <definedName name="retailAK_O_YN_Range">[4]Mapping!$AV$2:$AV$3</definedName>
    <definedName name="retailCA_O_YN_Range">[4]Mapping!$AZ$2:$AZ$3</definedName>
    <definedName name="retailHA_O_YN_Range">[4]Mapping!$BB$2:$BB$3</definedName>
    <definedName name="retailPR_O_YN_Range">[4]Mapping!$AX$2:$AX$3</definedName>
    <definedName name="retailPR_o_YN_Rangee">[11]Mapping!$AL$2:$AL$3</definedName>
    <definedName name="retailUS_O_YN_Range">[4]Mapping!$AT$2:$AT$3</definedName>
    <definedName name="runnum">'[1]other data'!$BI$2:$BI$18</definedName>
    <definedName name="scalenum">'[1]other data'!$BG$2:$BG$18</definedName>
    <definedName name="Seasonal">#REF!</definedName>
    <definedName name="SellUnits_Range">[4]Mapping!$D$2:$D$53</definedName>
    <definedName name="Sheets_Full_Queen_King">#REF!</definedName>
    <definedName name="Sheets_Twin">#REF!</definedName>
    <definedName name="SHET">#REF!</definedName>
    <definedName name="Shower_Curtains">#REF!</definedName>
    <definedName name="size1">#REF!</definedName>
    <definedName name="size1a">#REF!</definedName>
    <definedName name="Slipcovers_Chair_Pads">#REF!</definedName>
    <definedName name="Slipcovers_Chair_Pads.">#REF!</definedName>
    <definedName name="SPECIAL">[1]comments!$B$3:$B$54</definedName>
    <definedName name="ssn_code">'[1]other data'!$AQ$2:$AQ$110</definedName>
    <definedName name="ssn_phase">'[1]other data'!$AS$2:$AS$83</definedName>
    <definedName name="StoreCount">#REF!</definedName>
    <definedName name="StoreGrid0">#REF!</definedName>
    <definedName name="suggestedMessage_Range">[4]Mapping!$BF$2:$BF$3</definedName>
    <definedName name="SUPPLIER">'[1]vendor info'!$A$4:$A$400</definedName>
    <definedName name="TargetCol">#REF!</definedName>
    <definedName name="TBJ">'[1]other data'!$AK$2:$AK$10</definedName>
    <definedName name="TERMS">'[1]other data'!$P$2:$P$7</definedName>
    <definedName name="TICKET">[1]tickets!$B$3:$B$27</definedName>
    <definedName name="ticket2">[1]tickets!$G$3:$G$27</definedName>
    <definedName name="TotalCostValue">#REF!</definedName>
    <definedName name="TotalMarkup">#REF!</definedName>
    <definedName name="TotalRetailValue">#REF!</definedName>
    <definedName name="TotalUnits">#REF!</definedName>
    <definedName name="totalUnitsCol">#REF!</definedName>
    <definedName name="Towels_Bath_Sheets">#REF!</definedName>
    <definedName name="UDA3A">'[1]other data'!$AY$2:$AY$4</definedName>
    <definedName name="UDA3B">'[1]other data'!$AZ$2:$AZ$6</definedName>
    <definedName name="UNIT">[7]Sheet1!$EF$2:$EF$3</definedName>
    <definedName name="upc">'[1]other data'!$AH$2:$AH$10</definedName>
    <definedName name="UPC1A">'[1]other data'!$BD$2:$BD$5</definedName>
    <definedName name="UPC2A">'[1]other data'!$BF$2:$BF$5</definedName>
    <definedName name="User1Col">#REF!</definedName>
    <definedName name="User3Col">#REF!</definedName>
    <definedName name="WAREHOUSE">'[1]other data'!$BL$2:$BL$24</definedName>
    <definedName name="WIN">#REF!</definedName>
    <definedName name="Window_Treatments_Hardware_Accessories">#REF!</definedName>
    <definedName name="Window_Treatments_Hardware_Accessories.">#REF!</definedName>
    <definedName name="wood">[7]Sheet1!$EG$2:$EG$3</definedName>
    <definedName name="World1">[5]Lists!$H$6:$H$29</definedName>
    <definedName name="YN">'[15]Page 1 Sales and Forecast'!$AA$2:$AA$3</definedName>
    <definedName name="YNE">'[1]other data'!$BB$2:$BB$5</definedName>
    <definedName name="YNES">'[1]other data'!$BR$2:$BR$6</definedName>
    <definedName name="YOU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1" i="3" l="1"/>
  <c r="H13" i="3"/>
  <c r="A57" i="3"/>
  <c r="I58" i="3"/>
  <c r="I91" i="3" s="1"/>
  <c r="H91" i="3" s="1"/>
  <c r="I59" i="3"/>
  <c r="H59" i="3" s="1"/>
  <c r="I92" i="3"/>
  <c r="H92" i="3" s="1"/>
  <c r="I60" i="3"/>
  <c r="H60" i="3" s="1"/>
  <c r="I61" i="3"/>
  <c r="I94" i="3" s="1"/>
  <c r="H94" i="3" s="1"/>
  <c r="I72" i="3"/>
  <c r="H72" i="3" s="1"/>
  <c r="I57" i="3"/>
  <c r="I79" i="3" s="1"/>
  <c r="H79" i="3" s="1"/>
  <c r="I80" i="3"/>
  <c r="H80" i="3" s="1"/>
  <c r="I62" i="3"/>
  <c r="H62" i="3" s="1"/>
  <c r="I83" i="3"/>
  <c r="H83" i="3" s="1"/>
  <c r="I63" i="3"/>
  <c r="H63" i="3" s="1"/>
  <c r="I18" i="3"/>
  <c r="H18" i="3" s="1"/>
  <c r="I14" i="3"/>
  <c r="H14" i="3" s="1"/>
  <c r="I15" i="3"/>
  <c r="H15" i="3" s="1"/>
  <c r="I19" i="3"/>
  <c r="H19" i="3" s="1"/>
  <c r="I16" i="3"/>
  <c r="I38" i="3" s="1"/>
  <c r="H38" i="3" s="1"/>
  <c r="I17" i="3"/>
  <c r="H17" i="3" s="1"/>
  <c r="I13" i="3"/>
  <c r="P42" i="3"/>
  <c r="A35" i="3"/>
  <c r="P75" i="3"/>
  <c r="Q75" i="3"/>
  <c r="A68" i="3"/>
  <c r="P20" i="3"/>
  <c r="A13" i="3"/>
  <c r="I2" i="31"/>
  <c r="I3" i="31"/>
  <c r="I4" i="31"/>
  <c r="I5" i="31"/>
  <c r="I6" i="31"/>
  <c r="I7" i="31"/>
  <c r="I8" i="31"/>
  <c r="I9" i="31"/>
  <c r="I10" i="31"/>
  <c r="I11" i="31"/>
  <c r="I12" i="31"/>
  <c r="I13" i="31"/>
  <c r="I14" i="31"/>
  <c r="I15" i="31"/>
  <c r="I16" i="31"/>
  <c r="I17" i="31"/>
  <c r="I18" i="31"/>
  <c r="I19" i="31"/>
  <c r="I20" i="31"/>
  <c r="I21" i="31"/>
  <c r="I22" i="31"/>
  <c r="I23" i="31"/>
  <c r="I24" i="31"/>
  <c r="I25" i="31"/>
  <c r="I26" i="31"/>
  <c r="I27" i="31"/>
  <c r="I28"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P97" i="3"/>
  <c r="P86" i="3"/>
  <c r="P64" i="3"/>
  <c r="P53" i="3"/>
  <c r="P31" i="3"/>
  <c r="Q97" i="3"/>
  <c r="A90" i="3"/>
  <c r="Q86" i="3"/>
  <c r="A79" i="3"/>
  <c r="Q53" i="3"/>
  <c r="A46" i="3"/>
  <c r="I25" i="3"/>
  <c r="H25" i="3" s="1"/>
  <c r="I47" i="3"/>
  <c r="H47" i="3" s="1"/>
  <c r="I26" i="3"/>
  <c r="I48" i="3" s="1"/>
  <c r="H48" i="3" s="1"/>
  <c r="I27" i="3"/>
  <c r="H27" i="3" s="1"/>
  <c r="I28" i="3"/>
  <c r="H28" i="3" s="1"/>
  <c r="I24" i="3"/>
  <c r="H24" i="3" s="1"/>
  <c r="I96" i="3"/>
  <c r="H96" i="3" s="1"/>
  <c r="I85" i="3"/>
  <c r="H85" i="3" s="1"/>
  <c r="I84" i="3"/>
  <c r="H84" i="3" s="1"/>
  <c r="I58" i="31"/>
  <c r="Q42" i="3"/>
  <c r="I39" i="3"/>
  <c r="H39" i="3" s="1"/>
  <c r="I36" i="3"/>
  <c r="H36" i="3" s="1"/>
  <c r="I37" i="3"/>
  <c r="H37" i="3" s="1"/>
  <c r="I35" i="3"/>
  <c r="H35" i="3" s="1"/>
  <c r="Q64" i="3"/>
  <c r="K7" i="29"/>
  <c r="L7" i="29"/>
  <c r="K8" i="29"/>
  <c r="L8" i="29"/>
  <c r="K9" i="29"/>
  <c r="L9" i="29"/>
  <c r="K10" i="29"/>
  <c r="L10" i="29"/>
  <c r="K11" i="29"/>
  <c r="L11" i="29"/>
  <c r="K12" i="29"/>
  <c r="L12" i="29"/>
  <c r="K13" i="29"/>
  <c r="L13" i="29"/>
  <c r="Q8" i="20"/>
  <c r="Q9" i="20"/>
  <c r="Q10" i="20"/>
  <c r="Q11" i="20"/>
  <c r="Q12" i="20"/>
  <c r="Q13" i="20"/>
  <c r="Q7" i="20"/>
  <c r="D3" i="3"/>
  <c r="K7" i="22"/>
  <c r="L7" i="22"/>
  <c r="K8" i="22"/>
  <c r="L8" i="22"/>
  <c r="A5" i="21"/>
  <c r="E5" i="21"/>
  <c r="Q5" i="21"/>
  <c r="K5" i="21"/>
  <c r="L5" i="21"/>
  <c r="M5" i="21"/>
  <c r="V5" i="21"/>
  <c r="X5" i="21"/>
  <c r="E6" i="21"/>
  <c r="Q6" i="21"/>
  <c r="K6" i="21"/>
  <c r="L6" i="21"/>
  <c r="M6" i="21"/>
  <c r="V6" i="21"/>
  <c r="Y6" i="21"/>
  <c r="X6" i="21"/>
  <c r="L13" i="20"/>
  <c r="M13" i="20"/>
  <c r="L12" i="20"/>
  <c r="M12" i="20"/>
  <c r="L11" i="20"/>
  <c r="M11" i="20"/>
  <c r="L10" i="20"/>
  <c r="M10" i="20"/>
  <c r="L9" i="20"/>
  <c r="M9" i="20"/>
  <c r="L8" i="20"/>
  <c r="M8" i="20"/>
  <c r="L7" i="20"/>
  <c r="M7" i="20"/>
  <c r="N6" i="21"/>
  <c r="N5" i="21"/>
  <c r="R5" i="21"/>
  <c r="R6" i="21"/>
  <c r="Z6" i="21"/>
  <c r="AA6" i="21"/>
  <c r="Y5" i="21"/>
  <c r="Q31" i="3"/>
  <c r="A24" i="3"/>
  <c r="Z5" i="21"/>
  <c r="AA5" i="21"/>
  <c r="K31" i="18"/>
  <c r="L31" i="18"/>
  <c r="F31" i="18"/>
  <c r="K30" i="18"/>
  <c r="L30" i="18"/>
  <c r="F30" i="18"/>
  <c r="K29" i="18"/>
  <c r="L29" i="18"/>
  <c r="F29" i="18"/>
  <c r="K28" i="18"/>
  <c r="L28" i="18"/>
  <c r="F28" i="18"/>
  <c r="K27" i="18"/>
  <c r="L27" i="18"/>
  <c r="F27" i="18"/>
  <c r="K26" i="18"/>
  <c r="L26" i="18"/>
  <c r="F26" i="18"/>
  <c r="K25" i="18"/>
  <c r="L25" i="18"/>
  <c r="K24" i="18"/>
  <c r="L24" i="18"/>
  <c r="K23" i="18"/>
  <c r="L23" i="18"/>
  <c r="K22" i="18"/>
  <c r="L22" i="18"/>
  <c r="K21" i="18"/>
  <c r="L21" i="18"/>
  <c r="K20" i="18"/>
  <c r="L20" i="18"/>
  <c r="K19" i="18"/>
  <c r="L19" i="18"/>
  <c r="K18" i="18"/>
  <c r="L18" i="18"/>
  <c r="K17" i="18"/>
  <c r="L17" i="18"/>
  <c r="K16" i="18"/>
  <c r="L16" i="18"/>
  <c r="K15" i="18"/>
  <c r="L15" i="18"/>
  <c r="K14" i="18"/>
  <c r="L14" i="18"/>
  <c r="K13" i="18"/>
  <c r="L13" i="18"/>
  <c r="K12" i="18"/>
  <c r="L12" i="18"/>
  <c r="K11" i="18"/>
  <c r="L11" i="18"/>
  <c r="K10" i="18"/>
  <c r="L10" i="18"/>
  <c r="K9" i="18"/>
  <c r="L9" i="18"/>
  <c r="K8" i="18"/>
  <c r="L8" i="18"/>
  <c r="K7" i="18"/>
  <c r="L7" i="18"/>
  <c r="I29" i="3" l="1"/>
  <c r="I51" i="3" s="1"/>
  <c r="H51" i="3" s="1"/>
  <c r="I95" i="3"/>
  <c r="H95" i="3" s="1"/>
  <c r="I90" i="3"/>
  <c r="H90" i="3" s="1"/>
  <c r="I70" i="3"/>
  <c r="H70" i="3" s="1"/>
  <c r="H57" i="3"/>
  <c r="I73" i="3"/>
  <c r="H73" i="3" s="1"/>
  <c r="I30" i="3"/>
  <c r="I52" i="3" s="1"/>
  <c r="H52" i="3" s="1"/>
  <c r="I41" i="3"/>
  <c r="H41" i="3" s="1"/>
  <c r="I74" i="3"/>
  <c r="H74" i="3" s="1"/>
  <c r="I81" i="3"/>
  <c r="H81" i="3" s="1"/>
  <c r="I68" i="3"/>
  <c r="H68" i="3" s="1"/>
  <c r="Q20" i="3"/>
  <c r="H16" i="3"/>
  <c r="H29" i="3"/>
  <c r="I46" i="3"/>
  <c r="H46" i="3" s="1"/>
  <c r="I49" i="3"/>
  <c r="H49" i="3" s="1"/>
  <c r="I71" i="3"/>
  <c r="H71" i="3" s="1"/>
  <c r="H26" i="3"/>
  <c r="H30" i="3"/>
  <c r="H58" i="3"/>
  <c r="I40" i="3"/>
  <c r="H40" i="3" s="1"/>
  <c r="I93" i="3"/>
  <c r="H93" i="3" s="1"/>
  <c r="I82" i="3"/>
  <c r="H82" i="3" s="1"/>
  <c r="I69" i="3"/>
  <c r="H69" i="3" s="1"/>
  <c r="I50" i="3"/>
  <c r="H50" i="3" s="1"/>
  <c r="D5" i="3" l="1"/>
</calcChain>
</file>

<file path=xl/sharedStrings.xml><?xml version="1.0" encoding="utf-8"?>
<sst xmlns="http://schemas.openxmlformats.org/spreadsheetml/2006/main" count="988" uniqueCount="548">
  <si>
    <t>Customer</t>
  </si>
  <si>
    <t>ROSS</t>
  </si>
  <si>
    <t xml:space="preserve"> </t>
  </si>
  <si>
    <t>Quote date</t>
  </si>
  <si>
    <t>Project Name</t>
  </si>
  <si>
    <t>Quote by</t>
  </si>
  <si>
    <t>Sample #, Factory name</t>
  </si>
  <si>
    <t xml:space="preserve">Lead time, MOQ </t>
  </si>
  <si>
    <t>Item Description</t>
  </si>
  <si>
    <t xml:space="preserve">Fabrication </t>
  </si>
  <si>
    <t>Size / Spec.</t>
  </si>
  <si>
    <t>F.O.B Cost $</t>
  </si>
  <si>
    <t xml:space="preserve">Feight </t>
  </si>
  <si>
    <t xml:space="preserve">Picture </t>
  </si>
  <si>
    <t xml:space="preserve">Carton size </t>
  </si>
  <si>
    <t>Total units per carton</t>
  </si>
  <si>
    <t>Cubic Meter/ per item</t>
  </si>
  <si>
    <t>Total units per 40' Cnt</t>
  </si>
  <si>
    <t>Freight cost per 40'</t>
  </si>
  <si>
    <t>Freight cost per item $</t>
  </si>
  <si>
    <t>L (cm)</t>
  </si>
  <si>
    <t>W (cm)</t>
  </si>
  <si>
    <t xml:space="preserve"> H (cm)</t>
  </si>
  <si>
    <t>Sample #</t>
  </si>
  <si>
    <t xml:space="preserve">Freight </t>
  </si>
  <si>
    <t>Duty</t>
  </si>
  <si>
    <t>LDP Cost $</t>
  </si>
  <si>
    <t>Load (AD,DA, Agent fee, Commission, Storage...)</t>
  </si>
  <si>
    <t>Total Load $</t>
  </si>
  <si>
    <t>JLA POE Price</t>
  </si>
  <si>
    <t>Total Units per Carton</t>
  </si>
  <si>
    <t>weight</t>
  </si>
  <si>
    <t>Freight Cost per 40'</t>
  </si>
  <si>
    <t>HS number</t>
  </si>
  <si>
    <t>Duty Rate</t>
  </si>
  <si>
    <t>Duty Cost per Item$</t>
  </si>
  <si>
    <t>AAVN</t>
  </si>
  <si>
    <t>ad</t>
  </si>
  <si>
    <t>ood</t>
  </si>
  <si>
    <t>royalty</t>
  </si>
  <si>
    <t>broad cast</t>
  </si>
  <si>
    <t>Warehouse</t>
  </si>
  <si>
    <t>100% polyester</t>
  </si>
  <si>
    <t>Dinglifen</t>
  </si>
  <si>
    <t>Serta specs:</t>
  </si>
  <si>
    <t>1. Z hem.</t>
  </si>
  <si>
    <t>Hem = 1/4" on both sides of pillowcases and on flat sheet</t>
  </si>
  <si>
    <t>2. 1” elastic</t>
  </si>
  <si>
    <r>
      <rPr>
        <sz val="10"/>
        <rFont val="Arial"/>
        <family val="2"/>
      </rPr>
      <t>1/4</t>
    </r>
    <r>
      <rPr>
        <sz val="10"/>
        <rFont val="宋体"/>
        <family val="3"/>
        <charset val="134"/>
      </rPr>
      <t>英寸</t>
    </r>
    <r>
      <rPr>
        <sz val="10"/>
        <rFont val="Arial"/>
        <family val="2"/>
      </rPr>
      <t>Z HEM</t>
    </r>
    <r>
      <rPr>
        <sz val="10"/>
        <rFont val="宋体"/>
        <family val="3"/>
        <charset val="134"/>
      </rPr>
      <t>工艺如下图：</t>
    </r>
  </si>
  <si>
    <t>Serta</t>
  </si>
  <si>
    <t>HG</t>
  </si>
  <si>
    <t>30-40 days MOQ 500sets</t>
  </si>
  <si>
    <r>
      <rPr>
        <sz val="8"/>
        <color rgb="FFFF0000"/>
        <rFont val="宋体"/>
        <family val="3"/>
        <charset val="134"/>
      </rPr>
      <t>六件套</t>
    </r>
    <r>
      <rPr>
        <sz val="8"/>
        <rFont val="Arial"/>
        <family val="2"/>
      </rPr>
      <t>:</t>
    </r>
    <r>
      <rPr>
        <sz val="8"/>
        <rFont val="宋体"/>
        <family val="3"/>
        <charset val="134"/>
      </rPr>
      <t>枕套</t>
    </r>
    <r>
      <rPr>
        <sz val="8"/>
        <rFont val="Arial"/>
        <family val="2"/>
      </rPr>
      <t>/</t>
    </r>
    <r>
      <rPr>
        <sz val="8"/>
        <rFont val="宋体"/>
        <family val="3"/>
        <charset val="134"/>
      </rPr>
      <t>床单大身联体</t>
    </r>
    <r>
      <rPr>
        <sz val="8"/>
        <rFont val="Arial"/>
        <family val="2"/>
      </rPr>
      <t>4"</t>
    </r>
    <r>
      <rPr>
        <sz val="8"/>
        <rFont val="宋体"/>
        <family val="3"/>
        <charset val="134"/>
      </rPr>
      <t>头子，</t>
    </r>
    <r>
      <rPr>
        <b/>
        <sz val="8"/>
        <color rgb="FFFF0000"/>
        <rFont val="宋体"/>
        <family val="3"/>
        <charset val="134"/>
      </rPr>
      <t>连折</t>
    </r>
    <r>
      <rPr>
        <b/>
        <sz val="8"/>
        <color rgb="FFFF0000"/>
        <rFont val="Arial"/>
        <family val="2"/>
      </rPr>
      <t>1/4</t>
    </r>
    <r>
      <rPr>
        <b/>
        <sz val="8"/>
        <color rgb="FFFF0000"/>
        <rFont val="宋体"/>
        <family val="3"/>
        <charset val="134"/>
      </rPr>
      <t>英寸</t>
    </r>
    <r>
      <rPr>
        <b/>
        <sz val="8"/>
        <color rgb="FFFF0000"/>
        <rFont val="Arial"/>
        <family val="2"/>
      </rPr>
      <t>Z HEM</t>
    </r>
    <r>
      <rPr>
        <sz val="8"/>
        <rFont val="Arial"/>
        <family val="2"/>
      </rPr>
      <t xml:space="preserve"> ,</t>
    </r>
    <r>
      <rPr>
        <sz val="8"/>
        <rFont val="宋体"/>
        <family val="3"/>
        <charset val="134"/>
      </rPr>
      <t>两侧</t>
    </r>
    <r>
      <rPr>
        <sz val="8"/>
        <rFont val="Arial"/>
        <family val="2"/>
      </rPr>
      <t>1/2"</t>
    </r>
    <r>
      <rPr>
        <sz val="8"/>
        <rFont val="宋体"/>
        <family val="3"/>
        <charset val="134"/>
      </rPr>
      <t>卷边</t>
    </r>
    <r>
      <rPr>
        <sz val="8"/>
        <rFont val="Arial"/>
        <family val="2"/>
      </rPr>
      <t>,</t>
    </r>
    <r>
      <rPr>
        <sz val="8"/>
        <rFont val="宋体"/>
        <family val="3"/>
        <charset val="134"/>
      </rPr>
      <t>底边</t>
    </r>
    <r>
      <rPr>
        <sz val="8"/>
        <rFont val="Arial"/>
        <family val="2"/>
      </rPr>
      <t>1/2"</t>
    </r>
    <r>
      <rPr>
        <sz val="8"/>
        <rFont val="宋体"/>
        <family val="3"/>
        <charset val="134"/>
      </rPr>
      <t>卷边</t>
    </r>
    <r>
      <rPr>
        <sz val="8"/>
        <rFont val="Arial"/>
        <family val="2"/>
      </rPr>
      <t xml:space="preserve">; </t>
    </r>
    <r>
      <rPr>
        <sz val="8"/>
        <rFont val="宋体"/>
        <family val="3"/>
        <charset val="134"/>
      </rPr>
      <t>枕套正背面都是Z hem。床笠一周做</t>
    </r>
    <r>
      <rPr>
        <b/>
        <sz val="8"/>
        <color rgb="FFFF0000"/>
        <rFont val="宋体"/>
        <family val="3"/>
        <charset val="134"/>
      </rPr>
      <t>0.7cm宽橡筋</t>
    </r>
    <r>
      <rPr>
        <sz val="8"/>
        <rFont val="Arial"/>
        <family val="2"/>
      </rPr>
      <t>,</t>
    </r>
    <r>
      <rPr>
        <sz val="8"/>
        <rFont val="宋体"/>
        <family val="3"/>
        <charset val="134"/>
      </rPr>
      <t>床笠四角</t>
    </r>
    <r>
      <rPr>
        <sz val="8"/>
        <rFont val="Arial"/>
        <family val="2"/>
      </rPr>
      <t>1/4"</t>
    </r>
    <r>
      <rPr>
        <sz val="8"/>
        <rFont val="宋体"/>
        <family val="3"/>
        <charset val="134"/>
      </rPr>
      <t>卷边。7.5x9.5”</t>
    </r>
    <r>
      <rPr>
        <sz val="8"/>
        <rFont val="Arial"/>
        <family val="2"/>
      </rPr>
      <t xml:space="preserve">VZB packaging, z hem, Serta Puller, </t>
    </r>
    <r>
      <rPr>
        <sz val="8"/>
        <color rgb="FFFF0000"/>
        <rFont val="Arial"/>
        <family val="2"/>
      </rPr>
      <t>vertial packaging, regular elastic</t>
    </r>
  </si>
  <si>
    <r>
      <rPr>
        <sz val="8"/>
        <color rgb="FFFF0000"/>
        <rFont val="Arial"/>
        <family val="2"/>
      </rPr>
      <t>85gsm</t>
    </r>
    <r>
      <rPr>
        <sz val="8"/>
        <rFont val="Arial"/>
        <family val="2"/>
      </rPr>
      <t xml:space="preserve"> </t>
    </r>
    <r>
      <rPr>
        <sz val="8"/>
        <color rgb="FFFF0000"/>
        <rFont val="Arial"/>
        <family val="2"/>
      </rPr>
      <t>Microfiber</t>
    </r>
    <r>
      <rPr>
        <sz val="8"/>
        <rFont val="Arial"/>
        <family val="2"/>
      </rPr>
      <t xml:space="preserve"> </t>
    </r>
    <r>
      <rPr>
        <sz val="8"/>
        <color rgb="FFFF0000"/>
        <rFont val="Arial"/>
        <family val="2"/>
      </rPr>
      <t>Solid</t>
    </r>
    <r>
      <rPr>
        <sz val="8"/>
        <rFont val="Arial"/>
        <family val="2"/>
      </rPr>
      <t xml:space="preserve"> 100% polyester with </t>
    </r>
    <r>
      <rPr>
        <sz val="8"/>
        <color rgb="FFFF0000"/>
        <rFont val="Arial"/>
        <family val="2"/>
      </rPr>
      <t>cooling</t>
    </r>
    <r>
      <rPr>
        <sz val="8"/>
        <rFont val="Arial"/>
        <family val="2"/>
      </rPr>
      <t xml:space="preserve"> topical treatment (20 washings)  
</t>
    </r>
    <r>
      <rPr>
        <sz val="8"/>
        <color rgb="FFFF0000"/>
        <rFont val="宋体"/>
        <family val="3"/>
        <charset val="134"/>
      </rPr>
      <t>国产凉感助剂</t>
    </r>
  </si>
  <si>
    <r>
      <rPr>
        <sz val="8"/>
        <rFont val="Arial"/>
        <family val="2"/>
      </rPr>
      <t>TWIN: 66X96"/20x30"(2)/39X75"+</t>
    </r>
    <r>
      <rPr>
        <sz val="8"/>
        <color rgb="FFFF0000"/>
        <rFont val="Arial"/>
        <family val="2"/>
      </rPr>
      <t>12"</t>
    </r>
  </si>
  <si>
    <r>
      <rPr>
        <sz val="8"/>
        <rFont val="Arial"/>
        <family val="2"/>
      </rPr>
      <t>FULL: 81X96"/20x30"(4)/54X75"+</t>
    </r>
    <r>
      <rPr>
        <sz val="8"/>
        <color rgb="FFFF0000"/>
        <rFont val="Arial"/>
        <family val="2"/>
      </rPr>
      <t>12"</t>
    </r>
  </si>
  <si>
    <r>
      <rPr>
        <sz val="8"/>
        <rFont val="Arial"/>
        <family val="2"/>
      </rPr>
      <t>QUEEN: 90x102"/20x30"(4)/60x80"+</t>
    </r>
    <r>
      <rPr>
        <sz val="8"/>
        <color rgb="FFFF0000"/>
        <rFont val="Arial"/>
        <family val="2"/>
      </rPr>
      <t>12"</t>
    </r>
  </si>
  <si>
    <r>
      <rPr>
        <sz val="8"/>
        <rFont val="Arial"/>
        <family val="2"/>
      </rPr>
      <t>KING: 108x102"/20x40"(4)/78x80"+</t>
    </r>
    <r>
      <rPr>
        <sz val="8"/>
        <color rgb="FFFF0000"/>
        <rFont val="Arial"/>
        <family val="2"/>
      </rPr>
      <t>12"</t>
    </r>
  </si>
  <si>
    <t>SPC: 20x30"(2)</t>
  </si>
  <si>
    <t>KPC: 20x40"(2)</t>
  </si>
  <si>
    <r>
      <rPr>
        <sz val="8"/>
        <color rgb="FFFF0000"/>
        <rFont val="宋体"/>
        <family val="3"/>
        <charset val="134"/>
      </rPr>
      <t>六件套</t>
    </r>
    <r>
      <rPr>
        <sz val="8"/>
        <rFont val="Arial"/>
        <family val="2"/>
      </rPr>
      <t>:</t>
    </r>
    <r>
      <rPr>
        <sz val="8"/>
        <rFont val="宋体"/>
        <family val="3"/>
        <charset val="134"/>
      </rPr>
      <t>枕套</t>
    </r>
    <r>
      <rPr>
        <sz val="8"/>
        <rFont val="Arial"/>
        <family val="2"/>
      </rPr>
      <t>/</t>
    </r>
    <r>
      <rPr>
        <sz val="8"/>
        <rFont val="宋体"/>
        <family val="3"/>
        <charset val="134"/>
      </rPr>
      <t>床单大身联体</t>
    </r>
    <r>
      <rPr>
        <sz val="8"/>
        <rFont val="Arial"/>
        <family val="2"/>
      </rPr>
      <t>4"</t>
    </r>
    <r>
      <rPr>
        <sz val="8"/>
        <rFont val="宋体"/>
        <family val="3"/>
        <charset val="134"/>
      </rPr>
      <t>头子，</t>
    </r>
    <r>
      <rPr>
        <b/>
        <sz val="8"/>
        <color rgb="FFFF0000"/>
        <rFont val="宋体"/>
        <family val="3"/>
        <charset val="134"/>
      </rPr>
      <t>连折</t>
    </r>
    <r>
      <rPr>
        <b/>
        <sz val="8"/>
        <color rgb="FFFF0000"/>
        <rFont val="Arial"/>
        <family val="2"/>
      </rPr>
      <t>1/4</t>
    </r>
    <r>
      <rPr>
        <b/>
        <sz val="8"/>
        <color rgb="FFFF0000"/>
        <rFont val="宋体"/>
        <family val="3"/>
        <charset val="134"/>
      </rPr>
      <t>英寸</t>
    </r>
    <r>
      <rPr>
        <b/>
        <sz val="8"/>
        <color rgb="FFFF0000"/>
        <rFont val="Arial"/>
        <family val="2"/>
      </rPr>
      <t>Z HEM</t>
    </r>
    <r>
      <rPr>
        <sz val="8"/>
        <rFont val="Arial"/>
        <family val="2"/>
      </rPr>
      <t xml:space="preserve"> ,</t>
    </r>
    <r>
      <rPr>
        <sz val="8"/>
        <rFont val="宋体"/>
        <family val="3"/>
        <charset val="134"/>
      </rPr>
      <t>两侧</t>
    </r>
    <r>
      <rPr>
        <sz val="8"/>
        <rFont val="Arial"/>
        <family val="2"/>
      </rPr>
      <t>1/2"</t>
    </r>
    <r>
      <rPr>
        <sz val="8"/>
        <rFont val="宋体"/>
        <family val="3"/>
        <charset val="134"/>
      </rPr>
      <t>卷边</t>
    </r>
    <r>
      <rPr>
        <sz val="8"/>
        <rFont val="Arial"/>
        <family val="2"/>
      </rPr>
      <t>,</t>
    </r>
    <r>
      <rPr>
        <sz val="8"/>
        <rFont val="宋体"/>
        <family val="3"/>
        <charset val="134"/>
      </rPr>
      <t>底边</t>
    </r>
    <r>
      <rPr>
        <sz val="8"/>
        <rFont val="Arial"/>
        <family val="2"/>
      </rPr>
      <t>1/2"</t>
    </r>
    <r>
      <rPr>
        <sz val="8"/>
        <rFont val="宋体"/>
        <family val="3"/>
        <charset val="134"/>
      </rPr>
      <t>卷边</t>
    </r>
    <r>
      <rPr>
        <sz val="8"/>
        <rFont val="Arial"/>
        <family val="2"/>
      </rPr>
      <t>;</t>
    </r>
    <r>
      <rPr>
        <sz val="8"/>
        <rFont val="宋体"/>
        <family val="3"/>
        <charset val="134"/>
      </rPr>
      <t>枕套正背面都是Z hem。床笠一周做</t>
    </r>
    <r>
      <rPr>
        <b/>
        <sz val="8"/>
        <color rgb="FFFF0000"/>
        <rFont val="Arial"/>
        <family val="2"/>
      </rPr>
      <t>1”</t>
    </r>
    <r>
      <rPr>
        <b/>
        <sz val="8"/>
        <color rgb="FFFF0000"/>
        <rFont val="宋体"/>
        <family val="3"/>
        <charset val="134"/>
      </rPr>
      <t>宽橡筋</t>
    </r>
    <r>
      <rPr>
        <sz val="8"/>
        <rFont val="Arial"/>
        <family val="2"/>
      </rPr>
      <t>,</t>
    </r>
    <r>
      <rPr>
        <sz val="8"/>
        <rFont val="宋体"/>
        <family val="3"/>
        <charset val="134"/>
      </rPr>
      <t>床笠四角</t>
    </r>
    <r>
      <rPr>
        <sz val="8"/>
        <rFont val="Arial"/>
        <family val="2"/>
      </rPr>
      <t>1/4"</t>
    </r>
    <r>
      <rPr>
        <sz val="8"/>
        <rFont val="宋体"/>
        <family val="3"/>
        <charset val="134"/>
      </rPr>
      <t xml:space="preserve">卷边。9x11" </t>
    </r>
    <r>
      <rPr>
        <sz val="8"/>
        <rFont val="Arial"/>
        <family val="2"/>
      </rPr>
      <t xml:space="preserve">VZB packaging, z hem, Serta Puller,  </t>
    </r>
    <r>
      <rPr>
        <sz val="8"/>
        <color rgb="FFFF0000"/>
        <rFont val="Arial"/>
        <family val="2"/>
      </rPr>
      <t xml:space="preserve">pc on top folding, handle on top, Serta hangtag, </t>
    </r>
    <r>
      <rPr>
        <sz val="8"/>
        <rFont val="Arial"/>
        <family val="2"/>
      </rPr>
      <t>horizontal packaging, 1" elastic</t>
    </r>
  </si>
  <si>
    <r>
      <rPr>
        <sz val="8"/>
        <rFont val="Arial"/>
        <family val="2"/>
      </rPr>
      <t>TWIN: 66X96"/</t>
    </r>
    <r>
      <rPr>
        <sz val="8"/>
        <color rgb="FFFF0000"/>
        <rFont val="Arial"/>
        <family val="2"/>
      </rPr>
      <t>21</t>
    </r>
    <r>
      <rPr>
        <sz val="8"/>
        <rFont val="Arial"/>
        <family val="2"/>
      </rPr>
      <t>x30"(2)/39X75"+</t>
    </r>
    <r>
      <rPr>
        <sz val="8"/>
        <color rgb="FFFF0000"/>
        <rFont val="Arial"/>
        <family val="2"/>
      </rPr>
      <t>13"</t>
    </r>
  </si>
  <si>
    <r>
      <rPr>
        <sz val="8"/>
        <rFont val="Arial"/>
        <family val="2"/>
      </rPr>
      <t>FULL: 81X96"/</t>
    </r>
    <r>
      <rPr>
        <sz val="8"/>
        <color rgb="FFFF0000"/>
        <rFont val="Arial"/>
        <family val="2"/>
      </rPr>
      <t>21</t>
    </r>
    <r>
      <rPr>
        <sz val="8"/>
        <rFont val="Arial"/>
        <family val="2"/>
      </rPr>
      <t>x30"(4)/54X75"+</t>
    </r>
    <r>
      <rPr>
        <sz val="8"/>
        <color rgb="FFFF0000"/>
        <rFont val="Arial"/>
        <family val="2"/>
      </rPr>
      <t>16"</t>
    </r>
  </si>
  <si>
    <r>
      <rPr>
        <sz val="8"/>
        <rFont val="Arial"/>
        <family val="2"/>
      </rPr>
      <t>QUEEN: 90x102"/</t>
    </r>
    <r>
      <rPr>
        <sz val="8"/>
        <color rgb="FFFF0000"/>
        <rFont val="Arial"/>
        <family val="2"/>
      </rPr>
      <t>21</t>
    </r>
    <r>
      <rPr>
        <sz val="8"/>
        <rFont val="Arial"/>
        <family val="2"/>
      </rPr>
      <t>x30"(4)/60x80"+</t>
    </r>
    <r>
      <rPr>
        <sz val="8"/>
        <color rgb="FFFF0000"/>
        <rFont val="Arial"/>
        <family val="2"/>
      </rPr>
      <t>16"</t>
    </r>
  </si>
  <si>
    <r>
      <rPr>
        <sz val="8"/>
        <rFont val="Arial"/>
        <family val="2"/>
      </rPr>
      <t>KING: 108x102"/</t>
    </r>
    <r>
      <rPr>
        <sz val="8"/>
        <color rgb="FFFF0000"/>
        <rFont val="Arial"/>
        <family val="2"/>
      </rPr>
      <t>21</t>
    </r>
    <r>
      <rPr>
        <sz val="8"/>
        <rFont val="Arial"/>
        <family val="2"/>
      </rPr>
      <t>x40"(4)/78x80"+</t>
    </r>
    <r>
      <rPr>
        <sz val="8"/>
        <color rgb="FFFF0000"/>
        <rFont val="Arial"/>
        <family val="2"/>
      </rPr>
      <t>16"</t>
    </r>
  </si>
  <si>
    <r>
      <rPr>
        <sz val="8"/>
        <rFont val="Arial"/>
        <family val="2"/>
      </rPr>
      <t>C-KING: 108x102"/</t>
    </r>
    <r>
      <rPr>
        <sz val="8"/>
        <color rgb="FFFF0000"/>
        <rFont val="Arial"/>
        <family val="2"/>
      </rPr>
      <t>21</t>
    </r>
    <r>
      <rPr>
        <sz val="8"/>
        <rFont val="Arial"/>
        <family val="2"/>
      </rPr>
      <t>x40"(4)/72x84"+</t>
    </r>
    <r>
      <rPr>
        <sz val="8"/>
        <color rgb="FFFF0000"/>
        <rFont val="Arial"/>
        <family val="2"/>
      </rPr>
      <t>16"</t>
    </r>
  </si>
  <si>
    <r>
      <rPr>
        <sz val="8"/>
        <rFont val="Arial"/>
        <family val="2"/>
      </rPr>
      <t xml:space="preserve">SPC: </t>
    </r>
    <r>
      <rPr>
        <sz val="8"/>
        <color rgb="FFFF0000"/>
        <rFont val="Arial"/>
        <family val="2"/>
      </rPr>
      <t>21</t>
    </r>
    <r>
      <rPr>
        <sz val="8"/>
        <rFont val="Arial"/>
        <family val="2"/>
      </rPr>
      <t>x30"(2)</t>
    </r>
  </si>
  <si>
    <r>
      <rPr>
        <sz val="8"/>
        <rFont val="Arial"/>
        <family val="2"/>
      </rPr>
      <t xml:space="preserve">KPC: </t>
    </r>
    <r>
      <rPr>
        <sz val="8"/>
        <color rgb="FFFF0000"/>
        <rFont val="Arial"/>
        <family val="2"/>
      </rPr>
      <t>21</t>
    </r>
    <r>
      <rPr>
        <sz val="8"/>
        <rFont val="Arial"/>
        <family val="2"/>
      </rPr>
      <t>x40"(2)</t>
    </r>
  </si>
  <si>
    <t>BCF</t>
  </si>
  <si>
    <r>
      <t>六件套</t>
    </r>
    <r>
      <rPr>
        <sz val="8"/>
        <rFont val="Arial"/>
        <family val="2"/>
      </rPr>
      <t>:</t>
    </r>
    <r>
      <rPr>
        <sz val="8"/>
        <rFont val="宋体"/>
        <family val="3"/>
        <charset val="134"/>
      </rPr>
      <t>枕套</t>
    </r>
    <r>
      <rPr>
        <sz val="8"/>
        <rFont val="Arial"/>
        <family val="2"/>
      </rPr>
      <t>/</t>
    </r>
    <r>
      <rPr>
        <sz val="8"/>
        <rFont val="宋体"/>
        <family val="3"/>
        <charset val="134"/>
      </rPr>
      <t>床单大身联体</t>
    </r>
    <r>
      <rPr>
        <sz val="8"/>
        <rFont val="Arial"/>
        <family val="2"/>
      </rPr>
      <t>4"</t>
    </r>
    <r>
      <rPr>
        <sz val="8"/>
        <rFont val="宋体"/>
        <family val="3"/>
        <charset val="134"/>
      </rPr>
      <t>头子，</t>
    </r>
    <r>
      <rPr>
        <b/>
        <sz val="8"/>
        <color rgb="FFFF0000"/>
        <rFont val="宋体"/>
        <family val="3"/>
        <charset val="134"/>
      </rPr>
      <t>连折</t>
    </r>
    <r>
      <rPr>
        <b/>
        <sz val="8"/>
        <color rgb="FFFF0000"/>
        <rFont val="Arial"/>
        <family val="2"/>
      </rPr>
      <t>1/4</t>
    </r>
    <r>
      <rPr>
        <b/>
        <sz val="8"/>
        <color rgb="FFFF0000"/>
        <rFont val="宋体"/>
        <family val="3"/>
        <charset val="134"/>
      </rPr>
      <t>英寸</t>
    </r>
    <r>
      <rPr>
        <b/>
        <sz val="8"/>
        <color rgb="FFFF0000"/>
        <rFont val="Arial"/>
        <family val="2"/>
      </rPr>
      <t>Z HEM</t>
    </r>
    <r>
      <rPr>
        <sz val="8"/>
        <rFont val="Arial"/>
        <family val="2"/>
      </rPr>
      <t xml:space="preserve"> ,</t>
    </r>
    <r>
      <rPr>
        <sz val="8"/>
        <rFont val="宋体"/>
        <family val="3"/>
        <charset val="134"/>
      </rPr>
      <t>两侧</t>
    </r>
    <r>
      <rPr>
        <sz val="8"/>
        <rFont val="Arial"/>
        <family val="2"/>
      </rPr>
      <t>1/2"</t>
    </r>
    <r>
      <rPr>
        <sz val="8"/>
        <rFont val="宋体"/>
        <family val="3"/>
        <charset val="134"/>
      </rPr>
      <t>卷边</t>
    </r>
    <r>
      <rPr>
        <sz val="8"/>
        <rFont val="Arial"/>
        <family val="2"/>
      </rPr>
      <t>,</t>
    </r>
    <r>
      <rPr>
        <sz val="8"/>
        <rFont val="宋体"/>
        <family val="3"/>
        <charset val="134"/>
      </rPr>
      <t>底边</t>
    </r>
    <r>
      <rPr>
        <sz val="8"/>
        <rFont val="Arial"/>
        <family val="2"/>
      </rPr>
      <t>1/2"</t>
    </r>
    <r>
      <rPr>
        <sz val="8"/>
        <rFont val="宋体"/>
        <family val="3"/>
        <charset val="134"/>
      </rPr>
      <t>卷边</t>
    </r>
    <r>
      <rPr>
        <sz val="8"/>
        <rFont val="Arial"/>
        <family val="2"/>
      </rPr>
      <t>;</t>
    </r>
    <r>
      <rPr>
        <sz val="8"/>
        <rFont val="宋体"/>
        <family val="3"/>
        <charset val="134"/>
      </rPr>
      <t>枕套正背面都是Z hem。床笠一周做</t>
    </r>
    <r>
      <rPr>
        <b/>
        <sz val="8"/>
        <color rgb="FFFF0000"/>
        <rFont val="Arial"/>
        <family val="2"/>
      </rPr>
      <t>1”</t>
    </r>
    <r>
      <rPr>
        <b/>
        <sz val="8"/>
        <color rgb="FFFF0000"/>
        <rFont val="宋体"/>
        <family val="3"/>
        <charset val="134"/>
      </rPr>
      <t>宽橡筋</t>
    </r>
    <r>
      <rPr>
        <sz val="8"/>
        <rFont val="Arial"/>
        <family val="2"/>
      </rPr>
      <t>,</t>
    </r>
    <r>
      <rPr>
        <sz val="8"/>
        <rFont val="宋体"/>
        <family val="3"/>
        <charset val="134"/>
      </rPr>
      <t>床笠四角</t>
    </r>
    <r>
      <rPr>
        <sz val="8"/>
        <rFont val="Arial"/>
        <family val="2"/>
      </rPr>
      <t>1/4"</t>
    </r>
    <r>
      <rPr>
        <sz val="8"/>
        <rFont val="宋体"/>
        <family val="3"/>
        <charset val="134"/>
      </rPr>
      <t>卷边。11x9"</t>
    </r>
    <r>
      <rPr>
        <sz val="8"/>
        <rFont val="Arial"/>
        <family val="2"/>
      </rPr>
      <t>VZB packaging, z hem, Serta Puller, regular folding, horizontal packaging,1" elastic</t>
    </r>
  </si>
  <si>
    <r>
      <rPr>
        <sz val="8"/>
        <color rgb="FFFF0000"/>
        <rFont val="Arial"/>
        <family val="2"/>
      </rPr>
      <t>80gsm</t>
    </r>
    <r>
      <rPr>
        <sz val="8"/>
        <rFont val="Arial"/>
        <family val="2"/>
      </rPr>
      <t xml:space="preserve"> </t>
    </r>
    <r>
      <rPr>
        <sz val="8"/>
        <color rgb="FFFF0000"/>
        <rFont val="Arial"/>
        <family val="2"/>
      </rPr>
      <t>Microfiber</t>
    </r>
    <r>
      <rPr>
        <sz val="8"/>
        <rFont val="Arial"/>
        <family val="2"/>
      </rPr>
      <t xml:space="preserve"> </t>
    </r>
    <r>
      <rPr>
        <sz val="8"/>
        <color rgb="FFFF0000"/>
        <rFont val="Arial"/>
        <family val="2"/>
      </rPr>
      <t>Solid</t>
    </r>
    <r>
      <rPr>
        <sz val="8"/>
        <rFont val="Arial"/>
        <family val="2"/>
      </rPr>
      <t xml:space="preserve"> 100% polyester with </t>
    </r>
    <r>
      <rPr>
        <sz val="8"/>
        <color rgb="FFFF0000"/>
        <rFont val="Arial"/>
        <family val="2"/>
      </rPr>
      <t>cooling</t>
    </r>
    <r>
      <rPr>
        <sz val="8"/>
        <rFont val="Arial"/>
        <family val="2"/>
      </rPr>
      <t xml:space="preserve"> topical treatment (20 washings)  
</t>
    </r>
    <r>
      <rPr>
        <sz val="8"/>
        <color rgb="FFFF0000"/>
        <rFont val="宋体"/>
        <family val="3"/>
        <charset val="134"/>
      </rPr>
      <t>国产凉感助剂</t>
    </r>
  </si>
  <si>
    <r>
      <t>国产凉感助剂，</t>
    </r>
    <r>
      <rPr>
        <sz val="10"/>
        <rFont val="Arial"/>
        <family val="2"/>
      </rPr>
      <t>MM-35</t>
    </r>
    <r>
      <rPr>
        <sz val="10"/>
        <rFont val="宋体"/>
        <family val="3"/>
        <charset val="134"/>
      </rPr>
      <t>，</t>
    </r>
    <r>
      <rPr>
        <sz val="10"/>
        <rFont val="Arial"/>
        <family val="2"/>
      </rPr>
      <t>35</t>
    </r>
    <r>
      <rPr>
        <sz val="10"/>
        <rFont val="宋体"/>
        <family val="3"/>
        <charset val="134"/>
      </rPr>
      <t>元</t>
    </r>
    <r>
      <rPr>
        <sz val="10"/>
        <rFont val="Arial"/>
        <family val="2"/>
      </rPr>
      <t>/kg</t>
    </r>
    <r>
      <rPr>
        <sz val="10"/>
        <rFont val="宋体"/>
        <family val="3"/>
        <charset val="134"/>
      </rPr>
      <t>，用量为布重</t>
    </r>
    <r>
      <rPr>
        <sz val="10"/>
        <rFont val="Arial"/>
        <family val="2"/>
      </rPr>
      <t>1.5%</t>
    </r>
  </si>
  <si>
    <t>3.VZB packaging, Serta Puller</t>
  </si>
  <si>
    <r>
      <rPr>
        <sz val="11"/>
        <rFont val="Calibri"/>
        <family val="2"/>
      </rPr>
      <t>4.ROSS with extra handle&amp;Serta hangtag</t>
    </r>
    <r>
      <rPr>
        <sz val="11"/>
        <rFont val="宋体"/>
        <family val="3"/>
        <charset val="134"/>
      </rPr>
      <t>；</t>
    </r>
    <r>
      <rPr>
        <sz val="11"/>
        <rFont val="Calibri"/>
        <family val="2"/>
      </rPr>
      <t>BCF with extra corner insert</t>
    </r>
  </si>
  <si>
    <r>
      <rPr>
        <sz val="10"/>
        <rFont val="Arial"/>
        <family val="2"/>
      </rPr>
      <t>HG</t>
    </r>
    <r>
      <rPr>
        <sz val="10"/>
        <rFont val="宋体"/>
        <family val="3"/>
        <charset val="134"/>
      </rPr>
      <t>包装参考</t>
    </r>
  </si>
  <si>
    <r>
      <rPr>
        <sz val="10"/>
        <rFont val="Arial"/>
        <family val="2"/>
      </rPr>
      <t>ROSS</t>
    </r>
    <r>
      <rPr>
        <sz val="10"/>
        <rFont val="宋体"/>
        <family val="3"/>
        <charset val="134"/>
      </rPr>
      <t>包装参考</t>
    </r>
  </si>
  <si>
    <r>
      <rPr>
        <sz val="10"/>
        <rFont val="Arial"/>
        <family val="2"/>
      </rPr>
      <t>BCF</t>
    </r>
    <r>
      <rPr>
        <sz val="10"/>
        <rFont val="宋体"/>
        <family val="3"/>
        <charset val="134"/>
      </rPr>
      <t>包装参考</t>
    </r>
  </si>
  <si>
    <t>TWIN: 66X96"/21x30"(2)/39X75"+13"</t>
  </si>
  <si>
    <t>QUEEN: 90x102"/21x30"(4)/60x80"+16"</t>
  </si>
  <si>
    <t>KING: 108x102"/21x40"(4)/78x80"+16"</t>
  </si>
  <si>
    <t>加助剂</t>
  </si>
  <si>
    <t>不加助剂</t>
  </si>
  <si>
    <t>HNM</t>
  </si>
  <si>
    <r>
      <rPr>
        <sz val="8"/>
        <rFont val="Arial"/>
        <family val="2"/>
      </rPr>
      <t>FULL: 81X96"/</t>
    </r>
    <r>
      <rPr>
        <sz val="8"/>
        <color rgb="FFFF0000"/>
        <rFont val="Arial"/>
        <family val="2"/>
      </rPr>
      <t>21</t>
    </r>
    <r>
      <rPr>
        <sz val="8"/>
        <rFont val="Arial"/>
        <family val="2"/>
      </rPr>
      <t>x30"(4)/54X75"+</t>
    </r>
    <r>
      <rPr>
        <sz val="8"/>
        <color rgb="FFFF0000"/>
        <rFont val="Arial"/>
        <family val="2"/>
      </rPr>
      <t>13"</t>
    </r>
  </si>
  <si>
    <t>4.ROSS with extra handle&amp;Serta hangtag</t>
  </si>
  <si>
    <t>FULL: 81X96"/21x30"(4)/54X75"+13"</t>
  </si>
  <si>
    <t>C-KING: 108x102"/21x40"(4)/72x84"+16"</t>
  </si>
  <si>
    <t>Total Sales</t>
  </si>
  <si>
    <t>Total Costs</t>
  </si>
  <si>
    <t>Color</t>
  </si>
  <si>
    <t>UCCPM</t>
  </si>
  <si>
    <t xml:space="preserve">                                                                              JLA HOME Commitment Sheet</t>
  </si>
  <si>
    <t>Division</t>
  </si>
  <si>
    <t>SHET</t>
  </si>
  <si>
    <t>Order Type</t>
  </si>
  <si>
    <t>Rollout/Replenishment</t>
  </si>
  <si>
    <t>PDPM</t>
  </si>
  <si>
    <t>Patrick Li</t>
  </si>
  <si>
    <t>Super Big: ≥ $500K</t>
  </si>
  <si>
    <t>ADUL</t>
  </si>
  <si>
    <t>APL</t>
  </si>
  <si>
    <t>ART</t>
  </si>
  <si>
    <t>BASI</t>
  </si>
  <si>
    <t>BATH</t>
  </si>
  <si>
    <t>BLK</t>
  </si>
  <si>
    <t>FUR</t>
  </si>
  <si>
    <t>LGT</t>
  </si>
  <si>
    <t>PET</t>
  </si>
  <si>
    <t>PETB</t>
  </si>
  <si>
    <t>RUG</t>
  </si>
  <si>
    <t>TOWL</t>
  </si>
  <si>
    <t>WIN</t>
  </si>
  <si>
    <t>YOUT</t>
  </si>
  <si>
    <t>Anguilla</t>
  </si>
  <si>
    <t>Argentina</t>
  </si>
  <si>
    <t>Australia</t>
  </si>
  <si>
    <t>Austria</t>
  </si>
  <si>
    <t>Bahamas</t>
  </si>
  <si>
    <t>Bangladesh</t>
  </si>
  <si>
    <t>Belgium</t>
  </si>
  <si>
    <t>Bermuda</t>
  </si>
  <si>
    <t>Brazil</t>
  </si>
  <si>
    <t>Cambodia</t>
  </si>
  <si>
    <t>Canada</t>
  </si>
  <si>
    <t>China</t>
  </si>
  <si>
    <t>Colombia</t>
  </si>
  <si>
    <t>Denmark</t>
  </si>
  <si>
    <t>Egypt</t>
  </si>
  <si>
    <t>France</t>
  </si>
  <si>
    <t>Germany</t>
  </si>
  <si>
    <t>Great Britain</t>
  </si>
  <si>
    <t>Guatemala</t>
  </si>
  <si>
    <t>India</t>
  </si>
  <si>
    <t>Indonesia</t>
  </si>
  <si>
    <t>Italy</t>
  </si>
  <si>
    <t>Japan</t>
  </si>
  <si>
    <t>Korea</t>
  </si>
  <si>
    <t>Malaysia</t>
  </si>
  <si>
    <t>Marshall Islands</t>
  </si>
  <si>
    <t>Mexico</t>
  </si>
  <si>
    <t>Netherlands</t>
  </si>
  <si>
    <t>New Zealand</t>
  </si>
  <si>
    <t>North-Korea</t>
  </si>
  <si>
    <t>Pakistan</t>
  </si>
  <si>
    <t>Panama</t>
  </si>
  <si>
    <t>Peru</t>
  </si>
  <si>
    <t>Philippine</t>
  </si>
  <si>
    <t>Poland</t>
  </si>
  <si>
    <t>Portugal</t>
  </si>
  <si>
    <t>Puerto Rico</t>
  </si>
  <si>
    <t>Russian Federation</t>
  </si>
  <si>
    <t>Saint Kitts and Nevis</t>
  </si>
  <si>
    <t>Saudi Arabia</t>
  </si>
  <si>
    <t>Singapore</t>
  </si>
  <si>
    <t>South Africa</t>
  </si>
  <si>
    <t>Spain</t>
  </si>
  <si>
    <t>Switzerland</t>
  </si>
  <si>
    <t>Taiwan</t>
  </si>
  <si>
    <t>Thailand</t>
  </si>
  <si>
    <t>Turkey</t>
  </si>
  <si>
    <t>United Arab Emirates</t>
  </si>
  <si>
    <t>United Kingdom</t>
  </si>
  <si>
    <t>USA</t>
  </si>
  <si>
    <t>Venezuela</t>
  </si>
  <si>
    <t>Vietnam</t>
  </si>
  <si>
    <t>Virgin Islands (British)</t>
  </si>
  <si>
    <t>Brand</t>
  </si>
  <si>
    <t>Program Name</t>
  </si>
  <si>
    <t>Order Process</t>
  </si>
  <si>
    <t>Domestic: Warehouse</t>
  </si>
  <si>
    <t>Sarah Chen</t>
  </si>
  <si>
    <t>Big: $200K - $500K</t>
  </si>
  <si>
    <t>Super Big: ≥ $1M</t>
  </si>
  <si>
    <t>Super Big: ≥ $200K</t>
  </si>
  <si>
    <t>A.I.M.</t>
  </si>
  <si>
    <t>Bang-2</t>
  </si>
  <si>
    <t>Bang--3</t>
  </si>
  <si>
    <t>Bang--4</t>
  </si>
  <si>
    <t>Basic-1</t>
  </si>
  <si>
    <t>Basic-2</t>
  </si>
  <si>
    <t>Basic-3</t>
  </si>
  <si>
    <t>Basic-5</t>
  </si>
  <si>
    <t>BOX-1</t>
  </si>
  <si>
    <t>BOX-2</t>
  </si>
  <si>
    <t>Dongguan Office-Export</t>
  </si>
  <si>
    <t>Dongguan Office-Other</t>
  </si>
  <si>
    <t>Ecommerce Project Team</t>
  </si>
  <si>
    <t>Fabric--1</t>
  </si>
  <si>
    <t>Furniture--2</t>
  </si>
  <si>
    <t>India Agent</t>
  </si>
  <si>
    <t>India Office</t>
  </si>
  <si>
    <t>Indonesia Office</t>
  </si>
  <si>
    <t>International Sales Dept.</t>
  </si>
  <si>
    <t>Malaysia Office</t>
  </si>
  <si>
    <t>One Central</t>
  </si>
  <si>
    <t>Pakistan Office</t>
  </si>
  <si>
    <t>PETS-2</t>
  </si>
  <si>
    <t>PETS项目组</t>
  </si>
  <si>
    <t>Project S-1</t>
  </si>
  <si>
    <t>Project S-2</t>
  </si>
  <si>
    <t>Project S-3</t>
  </si>
  <si>
    <t>Qingdao Office</t>
  </si>
  <si>
    <t>Rug Office</t>
  </si>
  <si>
    <t>Shanghai office-1</t>
  </si>
  <si>
    <t>Shanghai office-2</t>
  </si>
  <si>
    <t>Shanghai office-3</t>
  </si>
  <si>
    <t>Shanghai office-4</t>
  </si>
  <si>
    <t>Shen Zhen Office-1</t>
  </si>
  <si>
    <t>Shen Zhen Office-2</t>
  </si>
  <si>
    <t>Solution X</t>
  </si>
  <si>
    <t>STAR-1</t>
  </si>
  <si>
    <t>STAR-2</t>
  </si>
  <si>
    <t>STAR-项目组</t>
  </si>
  <si>
    <t>SYNC Technology</t>
  </si>
  <si>
    <t>Turkey Office</t>
  </si>
  <si>
    <t>US Furniture-1</t>
  </si>
  <si>
    <t>US Furniture-2</t>
  </si>
  <si>
    <t>US Furniture-3</t>
  </si>
  <si>
    <t>Vietnam Office</t>
  </si>
  <si>
    <t>Wall Arts</t>
  </si>
  <si>
    <t>外贸家具面料组</t>
  </si>
  <si>
    <t>渠道部-项目一组</t>
  </si>
  <si>
    <t>渠道部-项目二组</t>
  </si>
  <si>
    <t>Licensor</t>
  </si>
  <si>
    <t>Est. Program Size</t>
  </si>
  <si>
    <t>Big: $300K - $1M</t>
  </si>
  <si>
    <t>Ship To Location</t>
  </si>
  <si>
    <t>WOD</t>
  </si>
  <si>
    <t>Responsible Party</t>
  </si>
  <si>
    <t>PM</t>
  </si>
  <si>
    <t>Medium: $100K - $200K</t>
  </si>
  <si>
    <t>Big: $100K - $200K</t>
  </si>
  <si>
    <t>Non-Replenishment</t>
  </si>
  <si>
    <t>Art In Motion</t>
  </si>
  <si>
    <t>Artology</t>
  </si>
  <si>
    <t>Avatar</t>
  </si>
  <si>
    <t>Beautyrest Black</t>
  </si>
  <si>
    <t>Bombay</t>
  </si>
  <si>
    <t>Bobby Jack</t>
  </si>
  <si>
    <t>Beautyrest</t>
  </si>
  <si>
    <t>Croscill</t>
  </si>
  <si>
    <t>Candice Olson</t>
  </si>
  <si>
    <t>Convergence</t>
  </si>
  <si>
    <t>Cosmo Living</t>
  </si>
  <si>
    <t>Cesar Millan</t>
  </si>
  <si>
    <t>Cedar Rige</t>
  </si>
  <si>
    <t>Casa Cristina</t>
  </si>
  <si>
    <t>C Wonder</t>
  </si>
  <si>
    <t>Eddie Baurer</t>
  </si>
  <si>
    <t>Echo</t>
  </si>
  <si>
    <t>Fancy Nancy</t>
  </si>
  <si>
    <t>Halo</t>
  </si>
  <si>
    <t>Harbor House</t>
  </si>
  <si>
    <t>Joseph Sadony</t>
  </si>
  <si>
    <t>Kungfu Panda</t>
  </si>
  <si>
    <t>Marsha Stewart Everyday</t>
  </si>
  <si>
    <t>Metropolitan Home</t>
  </si>
  <si>
    <t>Martha Stewart</t>
  </si>
  <si>
    <t>Natori</t>
  </si>
  <si>
    <t>Josie Natori</t>
  </si>
  <si>
    <t>N Natori</t>
  </si>
  <si>
    <t>Natori Studio</t>
  </si>
  <si>
    <t>Olive Kids</t>
  </si>
  <si>
    <t>Park Ave</t>
  </si>
  <si>
    <t>Pucca</t>
  </si>
  <si>
    <t>Robert Allen</t>
  </si>
  <si>
    <t>Simmons</t>
  </si>
  <si>
    <t>Skatelab</t>
  </si>
  <si>
    <t>Surf's Up</t>
  </si>
  <si>
    <t>Swavelle</t>
  </si>
  <si>
    <t>Sync Technology</t>
  </si>
  <si>
    <t>Tao</t>
  </si>
  <si>
    <t>Woolrich</t>
  </si>
  <si>
    <t>Tech Code</t>
  </si>
  <si>
    <t>AVN</t>
  </si>
  <si>
    <t>Est. Total Sales</t>
  </si>
  <si>
    <t>Country of Origin</t>
  </si>
  <si>
    <t>Factory Control</t>
  </si>
  <si>
    <t>Yes</t>
  </si>
  <si>
    <t>Small: &lt; $100K</t>
  </si>
  <si>
    <t>Medium: $150K - $300K</t>
  </si>
  <si>
    <t>Medium: $50K - $100K</t>
  </si>
  <si>
    <t>Direct Import</t>
  </si>
  <si>
    <t>Domestic: Port</t>
  </si>
  <si>
    <t>Domestic: Drop-Ship</t>
  </si>
  <si>
    <t>No</t>
  </si>
  <si>
    <t>Planner</t>
  </si>
  <si>
    <t>SWV</t>
  </si>
  <si>
    <t>Customer Exclusive</t>
  </si>
  <si>
    <t>Program Commit Date</t>
  </si>
  <si>
    <t>Overseas Production Team</t>
  </si>
  <si>
    <t>Vendor Name</t>
  </si>
  <si>
    <t>Small: &lt; $150K</t>
  </si>
  <si>
    <t>Small: &lt; $50K</t>
  </si>
  <si>
    <t>Consolidator</t>
  </si>
  <si>
    <t>Customer DC</t>
  </si>
  <si>
    <t>Pick Up At Port</t>
  </si>
  <si>
    <t>SV2</t>
  </si>
  <si>
    <t>SV3</t>
  </si>
  <si>
    <t>WOD/SV2</t>
  </si>
  <si>
    <t>WOD/SV3</t>
  </si>
  <si>
    <t>100% polyester sheets, VZB packaging, Z hem, 1" elastic</t>
  </si>
  <si>
    <t>60 days MOQ 500sets</t>
  </si>
  <si>
    <r>
      <t>国产凉感助剂，</t>
    </r>
    <r>
      <rPr>
        <sz val="10"/>
        <rFont val="Arial"/>
        <family val="2"/>
      </rPr>
      <t>MM-35,35</t>
    </r>
    <r>
      <rPr>
        <sz val="10"/>
        <rFont val="宋体"/>
        <family val="3"/>
        <charset val="134"/>
      </rPr>
      <t>元</t>
    </r>
    <r>
      <rPr>
        <sz val="10"/>
        <rFont val="Arial"/>
        <family val="2"/>
      </rPr>
      <t>/kg</t>
    </r>
    <r>
      <rPr>
        <sz val="10"/>
        <rFont val="宋体"/>
        <family val="3"/>
        <charset val="134"/>
      </rPr>
      <t>，用量为布重</t>
    </r>
    <r>
      <rPr>
        <sz val="10"/>
        <rFont val="Arial"/>
        <family val="2"/>
      </rPr>
      <t>1.5%</t>
    </r>
  </si>
  <si>
    <t>ITEM</t>
    <phoneticPr fontId="6" type="noConversion"/>
  </si>
  <si>
    <t>UPC</t>
    <phoneticPr fontId="6" type="noConversion"/>
  </si>
  <si>
    <t>6302.32.2020</t>
  </si>
  <si>
    <t>100% polyester</t>
    <phoneticPr fontId="89" type="noConversion"/>
  </si>
  <si>
    <t>Meet Keeco Price</t>
  </si>
  <si>
    <t xml:space="preserve">JLA POE Mark up </t>
  </si>
  <si>
    <t>LDP with Load $</t>
  </si>
  <si>
    <r>
      <rPr>
        <sz val="10"/>
        <rFont val="Arial"/>
        <family val="2"/>
      </rPr>
      <t>ROSS</t>
    </r>
    <r>
      <rPr>
        <sz val="10"/>
        <rFont val="宋体"/>
        <family val="3"/>
        <charset val="134"/>
      </rPr>
      <t>包装参考</t>
    </r>
  </si>
  <si>
    <r>
      <rPr>
        <sz val="8"/>
        <color rgb="FFFF0000"/>
        <rFont val="Arial"/>
        <family val="2"/>
      </rPr>
      <t>100gsm</t>
    </r>
    <r>
      <rPr>
        <sz val="8"/>
        <color rgb="FFFF0000"/>
        <rFont val="宋体"/>
        <family val="3"/>
        <charset val="134"/>
      </rPr>
      <t>加密防螨面料</t>
    </r>
    <r>
      <rPr>
        <sz val="8"/>
        <color rgb="FFFF0000"/>
        <rFont val="Arial"/>
        <family val="2"/>
      </rPr>
      <t xml:space="preserve"> </t>
    </r>
    <r>
      <rPr>
        <sz val="8"/>
        <color rgb="FFFF0000"/>
        <rFont val="宋体"/>
        <family val="3"/>
        <charset val="134"/>
      </rPr>
      <t>（根据之前大货品质）</t>
    </r>
  </si>
  <si>
    <r>
      <rPr>
        <sz val="8"/>
        <color rgb="FFFF0000"/>
        <rFont val="宋体"/>
        <family val="3"/>
        <charset val="134"/>
      </rPr>
      <t>枕套</t>
    </r>
    <r>
      <rPr>
        <sz val="8"/>
        <rFont val="宋体"/>
        <family val="3"/>
        <charset val="134"/>
      </rPr>
      <t>：大身联体不裁断翻折做</t>
    </r>
    <r>
      <rPr>
        <sz val="8"/>
        <color rgb="FFFF0000"/>
        <rFont val="宋体"/>
        <family val="3"/>
        <charset val="134"/>
      </rPr>
      <t>常规4"头子，单针明线</t>
    </r>
    <r>
      <rPr>
        <sz val="8"/>
        <rFont val="宋体"/>
        <family val="3"/>
        <charset val="134"/>
      </rPr>
      <t>。枕套正背面一样。PVC拉链袋，普通拉头</t>
    </r>
  </si>
  <si>
    <t>65-70days MOQ 2500 pairs/color</t>
  </si>
  <si>
    <r>
      <t>80gsm</t>
    </r>
    <r>
      <rPr>
        <sz val="8"/>
        <rFont val="Arial"/>
        <family val="2"/>
      </rPr>
      <t xml:space="preserve"> </t>
    </r>
    <r>
      <rPr>
        <sz val="8"/>
        <color rgb="FFFF0000"/>
        <rFont val="Arial"/>
        <family val="2"/>
      </rPr>
      <t>Microfiber</t>
    </r>
    <r>
      <rPr>
        <sz val="8"/>
        <rFont val="Arial"/>
        <family val="2"/>
      </rPr>
      <t xml:space="preserve"> </t>
    </r>
    <r>
      <rPr>
        <sz val="8"/>
        <color rgb="FFFF0000"/>
        <rFont val="Arial"/>
        <family val="2"/>
      </rPr>
      <t>Solid</t>
    </r>
    <r>
      <rPr>
        <sz val="8"/>
        <rFont val="Arial"/>
        <family val="2"/>
      </rPr>
      <t xml:space="preserve"> 100% polyester with </t>
    </r>
    <r>
      <rPr>
        <sz val="8"/>
        <color rgb="FFFF0000"/>
        <rFont val="Arial"/>
        <family val="2"/>
      </rPr>
      <t>cooling</t>
    </r>
    <r>
      <rPr>
        <sz val="8"/>
        <rFont val="Arial"/>
        <family val="2"/>
      </rPr>
      <t xml:space="preserve"> topical treatment (20 washings)  
</t>
    </r>
    <r>
      <rPr>
        <sz val="8"/>
        <color rgb="FFFF0000"/>
        <rFont val="宋体"/>
        <family val="3"/>
        <charset val="134"/>
      </rPr>
      <t>国产凉感助剂</t>
    </r>
    <phoneticPr fontId="8" type="noConversion"/>
  </si>
  <si>
    <t>100% polyester with cooling topical treatment sheets, VZB packaging, Z hem, 1" elastic</t>
    <phoneticPr fontId="6" type="noConversion"/>
  </si>
  <si>
    <t>WHITE</t>
    <phoneticPr fontId="6" type="noConversion"/>
  </si>
  <si>
    <t>MICROCHIP</t>
    <phoneticPr fontId="6" type="noConversion"/>
  </si>
  <si>
    <t>MOONBEAM</t>
    <phoneticPr fontId="6" type="noConversion"/>
  </si>
  <si>
    <t>Units</t>
    <phoneticPr fontId="6" type="noConversion"/>
  </si>
  <si>
    <t>100gsm poltyeter allergan protection, PVC Bag</t>
    <phoneticPr fontId="8" type="noConversion"/>
  </si>
  <si>
    <t>2pc -- Serta Brand 100gsm Solid Polyester Allergan Protection Pillowcases</t>
    <phoneticPr fontId="8" type="noConversion"/>
  </si>
  <si>
    <t>MONUMENT</t>
    <phoneticPr fontId="6" type="noConversion"/>
  </si>
  <si>
    <t>ATMOSPHERE</t>
    <phoneticPr fontId="6" type="noConversion"/>
  </si>
  <si>
    <t>VINTAGE INDIGO</t>
    <phoneticPr fontId="6" type="noConversion"/>
  </si>
  <si>
    <t>BLACK</t>
    <phoneticPr fontId="6" type="noConversion"/>
  </si>
  <si>
    <t>CASTLE ROCK</t>
    <phoneticPr fontId="6" type="noConversion"/>
  </si>
  <si>
    <r>
      <rPr>
        <sz val="10"/>
        <rFont val="Arial"/>
        <family val="2"/>
      </rPr>
      <t>ROSS</t>
    </r>
    <r>
      <rPr>
        <sz val="10"/>
        <rFont val="宋体"/>
        <family val="3"/>
        <charset val="134"/>
      </rPr>
      <t>包装参考</t>
    </r>
  </si>
  <si>
    <t>3.VZB packaging, Sheet Set Serta Puller, Pillowcase regular puller</t>
  </si>
  <si>
    <r>
      <rPr>
        <sz val="10"/>
        <rFont val="Arial"/>
        <family val="2"/>
      </rPr>
      <t>1/4</t>
    </r>
    <r>
      <rPr>
        <sz val="10"/>
        <rFont val="宋体"/>
        <family val="3"/>
        <charset val="134"/>
      </rPr>
      <t>英寸</t>
    </r>
    <r>
      <rPr>
        <sz val="10"/>
        <rFont val="Arial"/>
        <family val="2"/>
      </rPr>
      <t>Z HEM</t>
    </r>
    <r>
      <rPr>
        <sz val="10"/>
        <rFont val="宋体"/>
        <family val="3"/>
        <charset val="134"/>
      </rPr>
      <t>工艺如下图：</t>
    </r>
  </si>
  <si>
    <t>2. 3cm elastic</t>
  </si>
  <si>
    <r>
      <rPr>
        <sz val="10"/>
        <rFont val="宋体"/>
        <family val="3"/>
        <charset val="134"/>
      </rPr>
      <t>国产凉感助剂，</t>
    </r>
    <r>
      <rPr>
        <sz val="10"/>
        <rFont val="Arial"/>
        <family val="2"/>
      </rPr>
      <t>MM-35,35</t>
    </r>
    <r>
      <rPr>
        <sz val="10"/>
        <rFont val="宋体"/>
        <family val="3"/>
        <charset val="134"/>
      </rPr>
      <t>元</t>
    </r>
    <r>
      <rPr>
        <sz val="10"/>
        <rFont val="Arial"/>
        <family val="2"/>
      </rPr>
      <t>/kg</t>
    </r>
    <r>
      <rPr>
        <sz val="10"/>
        <rFont val="宋体"/>
        <family val="3"/>
        <charset val="134"/>
      </rPr>
      <t>，用量为布重</t>
    </r>
    <r>
      <rPr>
        <sz val="10"/>
        <rFont val="Arial"/>
        <family val="2"/>
      </rPr>
      <t>1.5%</t>
    </r>
  </si>
  <si>
    <r>
      <rPr>
        <sz val="8"/>
        <color rgb="FFFF0000"/>
        <rFont val="宋体"/>
        <family val="3"/>
        <charset val="134"/>
      </rPr>
      <t>单独枕套</t>
    </r>
    <r>
      <rPr>
        <sz val="8"/>
        <rFont val="宋体"/>
        <family val="3"/>
        <charset val="134"/>
      </rPr>
      <t>：大身联体翻折做</t>
    </r>
    <r>
      <rPr>
        <sz val="8"/>
        <color rgb="FFFF0000"/>
        <rFont val="宋体"/>
        <family val="3"/>
        <charset val="134"/>
      </rPr>
      <t>常规4"头子，单针明线</t>
    </r>
    <r>
      <rPr>
        <sz val="8"/>
        <rFont val="宋体"/>
        <family val="3"/>
        <charset val="134"/>
      </rPr>
      <t>。枕套正背面一样。PVC拉链袋，普通拉头</t>
    </r>
  </si>
  <si>
    <r>
      <rPr>
        <sz val="8"/>
        <color rgb="FFFF0000"/>
        <rFont val="Arial"/>
        <family val="2"/>
      </rPr>
      <t>80gsm</t>
    </r>
    <r>
      <rPr>
        <sz val="8"/>
        <rFont val="Arial"/>
        <family val="2"/>
      </rPr>
      <t xml:space="preserve"> </t>
    </r>
    <r>
      <rPr>
        <sz val="8"/>
        <color rgb="FFFF0000"/>
        <rFont val="Arial"/>
        <family val="2"/>
      </rPr>
      <t>Microfiber</t>
    </r>
    <r>
      <rPr>
        <sz val="8"/>
        <rFont val="Arial"/>
        <family val="2"/>
      </rPr>
      <t xml:space="preserve"> </t>
    </r>
    <r>
      <rPr>
        <sz val="8"/>
        <color rgb="FFFF0000"/>
        <rFont val="Arial"/>
        <family val="2"/>
      </rPr>
      <t>Solid</t>
    </r>
    <r>
      <rPr>
        <sz val="8"/>
        <rFont val="Arial"/>
        <family val="2"/>
      </rPr>
      <t xml:space="preserve"> 100% polyester with </t>
    </r>
    <r>
      <rPr>
        <sz val="8"/>
        <color rgb="FFFF0000"/>
        <rFont val="Arial"/>
        <family val="2"/>
      </rPr>
      <t>cooling</t>
    </r>
    <r>
      <rPr>
        <sz val="8"/>
        <rFont val="Arial"/>
        <family val="2"/>
      </rPr>
      <t xml:space="preserve"> topical treatment (20 washings)  
</t>
    </r>
    <r>
      <rPr>
        <sz val="8"/>
        <color rgb="FFFF0000"/>
        <rFont val="宋体"/>
        <family val="3"/>
        <charset val="134"/>
      </rPr>
      <t>国产凉感助剂</t>
    </r>
  </si>
  <si>
    <r>
      <rPr>
        <sz val="8"/>
        <color rgb="FFFF0000"/>
        <rFont val="宋体"/>
        <family val="3"/>
        <charset val="134"/>
      </rPr>
      <t>六件套</t>
    </r>
    <r>
      <rPr>
        <sz val="8"/>
        <rFont val="Arial"/>
        <family val="2"/>
      </rPr>
      <t>:</t>
    </r>
    <r>
      <rPr>
        <sz val="8"/>
        <rFont val="宋体"/>
        <family val="3"/>
        <charset val="134"/>
      </rPr>
      <t>枕套</t>
    </r>
    <r>
      <rPr>
        <sz val="8"/>
        <rFont val="Arial"/>
        <family val="2"/>
      </rPr>
      <t>/</t>
    </r>
    <r>
      <rPr>
        <sz val="8"/>
        <rFont val="宋体"/>
        <family val="3"/>
        <charset val="134"/>
      </rPr>
      <t>床单大身联体</t>
    </r>
    <r>
      <rPr>
        <sz val="8"/>
        <rFont val="Arial"/>
        <family val="2"/>
      </rPr>
      <t>4"</t>
    </r>
    <r>
      <rPr>
        <sz val="8"/>
        <rFont val="宋体"/>
        <family val="3"/>
        <charset val="134"/>
      </rPr>
      <t>头子，</t>
    </r>
    <r>
      <rPr>
        <b/>
        <sz val="8"/>
        <color rgb="FFFF0000"/>
        <rFont val="宋体"/>
        <family val="3"/>
        <charset val="134"/>
      </rPr>
      <t>连折</t>
    </r>
    <r>
      <rPr>
        <b/>
        <sz val="8"/>
        <color rgb="FFFF0000"/>
        <rFont val="Arial"/>
        <family val="2"/>
      </rPr>
      <t>1/4</t>
    </r>
    <r>
      <rPr>
        <b/>
        <sz val="8"/>
        <color rgb="FFFF0000"/>
        <rFont val="宋体"/>
        <family val="3"/>
        <charset val="134"/>
      </rPr>
      <t>英寸</t>
    </r>
    <r>
      <rPr>
        <b/>
        <sz val="8"/>
        <color rgb="FFFF0000"/>
        <rFont val="Arial"/>
        <family val="2"/>
      </rPr>
      <t>Z HEM</t>
    </r>
    <r>
      <rPr>
        <sz val="8"/>
        <rFont val="Arial"/>
        <family val="2"/>
      </rPr>
      <t xml:space="preserve"> ,</t>
    </r>
    <r>
      <rPr>
        <sz val="8"/>
        <rFont val="宋体"/>
        <family val="3"/>
        <charset val="134"/>
      </rPr>
      <t>两侧</t>
    </r>
    <r>
      <rPr>
        <sz val="8"/>
        <rFont val="Arial"/>
        <family val="2"/>
      </rPr>
      <t>1/2"</t>
    </r>
    <r>
      <rPr>
        <sz val="8"/>
        <rFont val="宋体"/>
        <family val="3"/>
        <charset val="134"/>
      </rPr>
      <t>卷边</t>
    </r>
    <r>
      <rPr>
        <sz val="8"/>
        <rFont val="Arial"/>
        <family val="2"/>
      </rPr>
      <t>,</t>
    </r>
    <r>
      <rPr>
        <sz val="8"/>
        <rFont val="宋体"/>
        <family val="3"/>
        <charset val="134"/>
      </rPr>
      <t>底边</t>
    </r>
    <r>
      <rPr>
        <sz val="8"/>
        <rFont val="Arial"/>
        <family val="2"/>
      </rPr>
      <t>1/2"</t>
    </r>
    <r>
      <rPr>
        <sz val="8"/>
        <rFont val="宋体"/>
        <family val="3"/>
        <charset val="134"/>
      </rPr>
      <t>卷边</t>
    </r>
    <r>
      <rPr>
        <sz val="8"/>
        <rFont val="Arial"/>
        <family val="2"/>
      </rPr>
      <t>;</t>
    </r>
    <r>
      <rPr>
        <sz val="8"/>
        <rFont val="宋体"/>
        <family val="3"/>
        <charset val="134"/>
      </rPr>
      <t>枕套正背面都是Z hem。床笠一周做</t>
    </r>
    <r>
      <rPr>
        <b/>
        <sz val="8"/>
        <color rgb="FFFF0000"/>
        <rFont val="宋体"/>
        <family val="3"/>
        <charset val="134"/>
      </rPr>
      <t>3cm宽橡筋</t>
    </r>
    <r>
      <rPr>
        <sz val="8"/>
        <rFont val="Arial"/>
        <family val="2"/>
      </rPr>
      <t>,</t>
    </r>
    <r>
      <rPr>
        <sz val="8"/>
        <rFont val="宋体"/>
        <family val="3"/>
        <charset val="134"/>
      </rPr>
      <t>床笠四角</t>
    </r>
    <r>
      <rPr>
        <sz val="8"/>
        <rFont val="Arial"/>
        <family val="2"/>
      </rPr>
      <t>1/4"</t>
    </r>
    <r>
      <rPr>
        <sz val="8"/>
        <rFont val="宋体"/>
        <family val="3"/>
        <charset val="134"/>
      </rPr>
      <t xml:space="preserve">卷边。9x11" </t>
    </r>
    <r>
      <rPr>
        <sz val="8"/>
        <rFont val="Arial"/>
        <family val="2"/>
      </rPr>
      <t xml:space="preserve">VZB packaging, z hem, Serta Puller,  </t>
    </r>
    <r>
      <rPr>
        <sz val="8"/>
        <color rgb="FFFF0000"/>
        <rFont val="Arial"/>
        <family val="2"/>
      </rPr>
      <t xml:space="preserve">pc on top folding, handle on top, Serta hangtag, </t>
    </r>
    <r>
      <rPr>
        <sz val="8"/>
        <rFont val="Arial"/>
        <family val="2"/>
      </rPr>
      <t>horizontal packaging</t>
    </r>
  </si>
  <si>
    <t>80gsm
加助剂</t>
  </si>
  <si>
    <t>weight (KG)</t>
    <phoneticPr fontId="6" type="noConversion"/>
  </si>
  <si>
    <t>85G 6PC SERTA MONUMENT Q</t>
  </si>
  <si>
    <t>85G GRY Q</t>
  </si>
  <si>
    <t>85G 6PC SERTA COOL WHITE Q</t>
  </si>
  <si>
    <t>85G WHT Q</t>
  </si>
  <si>
    <t>85G 6PC SERTA COOL ATMOSPHERE CK</t>
  </si>
  <si>
    <t>85G TAUPE CK</t>
  </si>
  <si>
    <t>85G 6PC SERTA COOL ATMOSPHERE K</t>
  </si>
  <si>
    <t>85G TAUPE K</t>
  </si>
  <si>
    <t>85G 6PC SERTA COOL ATMOSPHERE Q</t>
  </si>
  <si>
    <t>85G TAUPE Q</t>
  </si>
  <si>
    <t>85G 6PC SERTA COOL ATMOSPHERE F</t>
  </si>
  <si>
    <t>85G TAUPE F</t>
  </si>
  <si>
    <t>85G 4PC SERTA COOL MONUMENT T</t>
  </si>
  <si>
    <t>85G GRY T</t>
  </si>
  <si>
    <t>85G DK BLU Q</t>
  </si>
  <si>
    <t>85G 6PC SERTA COMFY SLEEP WHITE Q</t>
  </si>
  <si>
    <t>85G BLK CK</t>
  </si>
  <si>
    <t>85G 6PC SERTA COMFY SLEEP BLACK K</t>
  </si>
  <si>
    <t>85G BLK K</t>
  </si>
  <si>
    <t>85G 6PC SERTA COMFY SLEEP BLACK Q</t>
  </si>
  <si>
    <t>85G BLK Q</t>
  </si>
  <si>
    <t>85G 6PC SERTA COMFY SLEEP BLACK F</t>
  </si>
  <si>
    <t>85G BLK F</t>
  </si>
  <si>
    <t>85G BLK T</t>
  </si>
  <si>
    <t>85G LT GRY Q</t>
  </si>
  <si>
    <t>85G 6PC SERTA COOL STONEWASH CK</t>
  </si>
  <si>
    <t>85G LT BL CK</t>
  </si>
  <si>
    <t>85G 6PC SERTA COOL STONEWASH K</t>
  </si>
  <si>
    <t>85G LT BL K</t>
  </si>
  <si>
    <t>85G 6PC SERTA COOL STONEWASH Q</t>
  </si>
  <si>
    <t>85G LT BL Q</t>
  </si>
  <si>
    <t>85G 6PC SERTA COOL STONEWASH F</t>
  </si>
  <si>
    <t>85G LT BL F</t>
  </si>
  <si>
    <t>85G LT BL T</t>
  </si>
  <si>
    <t>85G 6PC SERTA COMFY SLEEP BRIGHT WHITE CK</t>
  </si>
  <si>
    <t>85G WHT CK</t>
  </si>
  <si>
    <t>85G 6PC SERTA COMFY SLEEP BRIGHT WHITE K</t>
  </si>
  <si>
    <t>85G WHT K</t>
  </si>
  <si>
    <t>85G 6PC SERTA COMFY SLEEP BRIGHT WHITE Q</t>
  </si>
  <si>
    <t>85G WHT F</t>
  </si>
  <si>
    <t>85G INDIGO  T</t>
  </si>
  <si>
    <t>85G INDIGO Q</t>
  </si>
  <si>
    <t>85G GRY CK</t>
  </si>
  <si>
    <t>85G GRY K</t>
  </si>
  <si>
    <t>85G GRY F</t>
  </si>
  <si>
    <t>85G DK GRY CK</t>
  </si>
  <si>
    <t>85G BLK  F</t>
  </si>
  <si>
    <t>85G WHT T</t>
  </si>
  <si>
    <t>85G DK GRY Q</t>
  </si>
  <si>
    <t>QTY</t>
  </si>
  <si>
    <t>COST</t>
  </si>
  <si>
    <t>ITEM DESCRIPTION</t>
  </si>
  <si>
    <t>Vendor Style</t>
  </si>
  <si>
    <t>Cxl Ship</t>
  </si>
  <si>
    <t>PO#</t>
  </si>
  <si>
    <t>STONEWASH</t>
    <phoneticPr fontId="6" type="noConversion"/>
  </si>
  <si>
    <t xml:space="preserve">PO#1 </t>
    <phoneticPr fontId="6" type="noConversion"/>
  </si>
  <si>
    <t>PO#2</t>
    <phoneticPr fontId="6" type="noConversion"/>
  </si>
  <si>
    <t>85G 4PC SERTA COMFY SLEEP WHITE  T</t>
    <phoneticPr fontId="8" type="noConversion"/>
  </si>
  <si>
    <t>85G 6PC SERTA COMFY SLEEP QUIET GRAY Q</t>
    <phoneticPr fontId="8" type="noConversion"/>
  </si>
  <si>
    <t>85G 6PC SERTA VINTAGE INDIGO Q</t>
    <phoneticPr fontId="8" type="noConversion"/>
  </si>
  <si>
    <t>PO#3</t>
    <phoneticPr fontId="6" type="noConversion"/>
  </si>
  <si>
    <t>PO#4</t>
    <phoneticPr fontId="6" type="noConversion"/>
  </si>
  <si>
    <t>85G 6PC SERTA COOL WHITE Q</t>
    <phoneticPr fontId="8" type="noConversion"/>
  </si>
  <si>
    <t>PO#5</t>
    <phoneticPr fontId="6" type="noConversion"/>
  </si>
  <si>
    <t>PO#6</t>
    <phoneticPr fontId="6" type="noConversion"/>
  </si>
  <si>
    <t>QUIET GRAY</t>
    <phoneticPr fontId="6" type="noConversion"/>
  </si>
  <si>
    <t>85G 6PC SERTA COMFY SLEEP WHITE Q</t>
    <phoneticPr fontId="8" type="noConversion"/>
  </si>
  <si>
    <t>PO#7</t>
    <phoneticPr fontId="6" type="noConversion"/>
  </si>
  <si>
    <t>PO#8</t>
    <phoneticPr fontId="6" type="noConversion"/>
  </si>
  <si>
    <t>Total Units</t>
  </si>
  <si>
    <t>Margin</t>
  </si>
  <si>
    <t>85G 6PC SERTA COOL MONUMENT Q</t>
  </si>
  <si>
    <t>COOL</t>
  </si>
  <si>
    <t>85G 6PC SERTA COOL BLACK CK</t>
  </si>
  <si>
    <t>85G 6PC SERTA COOL BLACK K</t>
  </si>
  <si>
    <t>85G 6PC SERTA COOL BLACK F</t>
  </si>
  <si>
    <t>85G 6PC SERTA COOL QUIET GRAY Q</t>
  </si>
  <si>
    <t>85G 6PC SERTA COOL MOONBEAM Q</t>
  </si>
  <si>
    <t xml:space="preserve">Ross asking JLA to hit APRIL SW ( reference column c &amp;d ); correct fabric is 80gsm for these orders </t>
  </si>
  <si>
    <t>85G 4PC SERTA COOL STONEWASH T</t>
  </si>
  <si>
    <t>COMFY</t>
  </si>
  <si>
    <t>85G 6PC SERTA COMFY SLEEP MOONBEAM Q</t>
  </si>
  <si>
    <t>85G 6PC SERTA COMFY SLEEP BRIGHT WHITE F</t>
  </si>
  <si>
    <t>85G 4PC SERTA COMFY SLEEP VINTAGE INDIGO T</t>
  </si>
  <si>
    <t>85G 6PC SERTA COMFY SLEEP MICROCHIP CK</t>
  </si>
  <si>
    <t>85G 6PC SERTA COMFY SLEEP MICROCHIP K</t>
  </si>
  <si>
    <t>85G 6PC SERTA COMFY SLEEP MICROCHIP Q</t>
  </si>
  <si>
    <t>85G 4PC SERTA COMFY SLEEP MICROCHIP T</t>
  </si>
  <si>
    <t>85G 6PC SERTA COMFY SLEEP CASTLEROCK CK</t>
  </si>
  <si>
    <t>85G 6PC SERTA COMFY SLEEP ATMOSPHERE Q</t>
  </si>
  <si>
    <t xml:space="preserve">Ross Confirmed units and SW. Please note correct fabric is 80gsm for these orders </t>
  </si>
  <si>
    <t>85G 4PC SERTA COMFY SLEEP BRIGHT WHITE T</t>
  </si>
  <si>
    <t>JLA Comments</t>
  </si>
  <si>
    <t>TTL</t>
  </si>
  <si>
    <t>Start Ship</t>
  </si>
  <si>
    <t>TYPE</t>
  </si>
  <si>
    <t>85G 6PC SERTA COMFY SLEEP BRIGHT WHITE Q</t>
    <phoneticPr fontId="8" type="noConversion"/>
  </si>
  <si>
    <t>85G 6PC SERTA COMFY SLEEP CASTLEROCK Q</t>
    <phoneticPr fontId="8" type="noConversion"/>
  </si>
  <si>
    <t>CASTLEROCK</t>
    <phoneticPr fontId="6" type="noConversion"/>
  </si>
  <si>
    <t>85G 6PC SERTA COMFY SLEEP STONEWASH Q</t>
    <phoneticPr fontId="8" type="noConversion"/>
  </si>
  <si>
    <t>85G 6PC SERTA COMFY SLEEP MICROCHIP F</t>
    <phoneticPr fontId="8" type="noConversion"/>
  </si>
  <si>
    <t>85G 4PC SERTA COOL BLACK  T</t>
    <phoneticPr fontId="8" type="noConversion"/>
  </si>
  <si>
    <t>85G 6PC SERTA COOL ATMOSPHERE Q</t>
    <phoneticPr fontId="8" type="noConversion"/>
  </si>
  <si>
    <t>85G 6PC SERTA COOL BLACK Q</t>
    <phoneticPr fontId="8" type="noConversion"/>
  </si>
  <si>
    <t>85G 6PC SERTA COOL BRIGHT WHITE Q</t>
    <phoneticPr fontId="8" type="noConversion"/>
  </si>
  <si>
    <t>4&amp;6 piece set -- Serta Brand 80gsm Microfiber Sheets -- Comfy Sleep</t>
    <phoneticPr fontId="6" type="noConversion"/>
  </si>
  <si>
    <t>4&amp;6 piece set -- Serta Brand 80gsm Microfiber Sheets - Cooling</t>
    <phoneticPr fontId="6" type="noConversion"/>
  </si>
  <si>
    <t>4&amp;6 piece set -- Serta Brand 80gsm Microfiber Sheets - Cooling</t>
    <phoneticPr fontId="6" type="noConversion"/>
  </si>
  <si>
    <t>ST20-4164</t>
    <phoneticPr fontId="89" type="noConversion"/>
  </si>
  <si>
    <t>ST20-4165</t>
  </si>
  <si>
    <t>ST20-4166</t>
  </si>
  <si>
    <t>ST20-4167</t>
  </si>
  <si>
    <t>ST20-4168</t>
  </si>
  <si>
    <t>ST20-4169</t>
  </si>
  <si>
    <t>ST20-4170</t>
  </si>
  <si>
    <t>ST20-4164</t>
    <phoneticPr fontId="89" type="noConversion"/>
  </si>
  <si>
    <t>ST20-4171</t>
    <phoneticPr fontId="89" type="noConversion"/>
  </si>
  <si>
    <t>ST20-4172</t>
  </si>
  <si>
    <t>ST20-4173</t>
  </si>
  <si>
    <t>ST20-4174</t>
  </si>
  <si>
    <t>ST20-4175</t>
  </si>
  <si>
    <t>ST20-4166</t>
    <phoneticPr fontId="89" type="noConversion"/>
  </si>
  <si>
    <t>ST20-4176</t>
    <phoneticPr fontId="89" type="noConversion"/>
  </si>
  <si>
    <t>ST20-4177</t>
  </si>
  <si>
    <t>ST20-4178</t>
  </si>
  <si>
    <t>ST20-4179</t>
  </si>
  <si>
    <t>ST20-4180</t>
  </si>
  <si>
    <t>ST20-4166</t>
    <phoneticPr fontId="89" type="noConversion"/>
  </si>
  <si>
    <t>ST20-4181</t>
    <phoneticPr fontId="89" type="noConversion"/>
  </si>
  <si>
    <t>ST20-4182</t>
    <phoneticPr fontId="89" type="noConversion"/>
  </si>
  <si>
    <t>ST20-4165</t>
    <phoneticPr fontId="89" type="noConversion"/>
  </si>
  <si>
    <t>ST20-4167</t>
    <phoneticPr fontId="89" type="noConversion"/>
  </si>
  <si>
    <t>ST20-4168</t>
    <phoneticPr fontId="89" type="noConversion"/>
  </si>
  <si>
    <t>ST20-4183</t>
    <phoneticPr fontId="89" type="noConversion"/>
  </si>
  <si>
    <t>ST20-4184</t>
    <phoneticPr fontId="89" type="noConversion"/>
  </si>
  <si>
    <t>022164530407</t>
  </si>
  <si>
    <t>022164530414</t>
  </si>
  <si>
    <t>022164530421</t>
  </si>
  <si>
    <t>022164530438</t>
  </si>
  <si>
    <t>022164530445</t>
  </si>
  <si>
    <t>022164530452</t>
  </si>
  <si>
    <t>022164530476</t>
  </si>
  <si>
    <t>022164530483</t>
  </si>
  <si>
    <t>022164530490</t>
  </si>
  <si>
    <t>022164530506</t>
  </si>
  <si>
    <t>022164530520</t>
  </si>
  <si>
    <t>022164530537</t>
  </si>
  <si>
    <t>022164530544</t>
  </si>
  <si>
    <t>022164530551</t>
  </si>
  <si>
    <t>ST20-4185</t>
    <phoneticPr fontId="89" type="noConversion"/>
  </si>
  <si>
    <t>ST20-4186</t>
  </si>
  <si>
    <t>ST20-4187</t>
  </si>
  <si>
    <t>ST20-4188</t>
  </si>
  <si>
    <t>ST20-4189</t>
  </si>
  <si>
    <t>ST20-4190</t>
  </si>
  <si>
    <t>ST20-4191</t>
  </si>
  <si>
    <t>ST20-4192</t>
  </si>
  <si>
    <t>ST20-4193</t>
  </si>
  <si>
    <t>ST20-4194</t>
  </si>
  <si>
    <t>ST20-4195</t>
  </si>
  <si>
    <t>ST20-4196</t>
  </si>
  <si>
    <t>ST20-4197</t>
    <phoneticPr fontId="89" type="noConversion"/>
  </si>
  <si>
    <t>ST20-4198</t>
    <phoneticPr fontId="89" type="noConversion"/>
  </si>
  <si>
    <t>ST20-4199</t>
    <phoneticPr fontId="89" type="noConversion"/>
  </si>
  <si>
    <t>ST20-4200</t>
    <phoneticPr fontId="89" type="noConversion"/>
  </si>
  <si>
    <t>ST20-4197</t>
    <phoneticPr fontId="89" type="noConversion"/>
  </si>
  <si>
    <t>ST20-4201</t>
    <phoneticPr fontId="89" type="noConversion"/>
  </si>
  <si>
    <t>ST20-4202</t>
    <phoneticPr fontId="89" type="noConversion"/>
  </si>
  <si>
    <t>ST20-4203</t>
    <phoneticPr fontId="89" type="noConversion"/>
  </si>
  <si>
    <t>ST20-4198</t>
    <phoneticPr fontId="89" type="noConversion"/>
  </si>
  <si>
    <t>022164530612</t>
  </si>
  <si>
    <t>022164530629</t>
  </si>
  <si>
    <t>022164530636</t>
  </si>
  <si>
    <t>022164530643</t>
  </si>
  <si>
    <t>022164530650</t>
  </si>
  <si>
    <t>022164530667</t>
  </si>
  <si>
    <t>022164530674</t>
  </si>
  <si>
    <t>022164530681</t>
  </si>
  <si>
    <t>022164530698</t>
  </si>
  <si>
    <t>022164530704</t>
  </si>
  <si>
    <t>022164530711</t>
  </si>
  <si>
    <t>022164530391</t>
    <phoneticPr fontId="89" type="noConversion"/>
  </si>
  <si>
    <t>022164530469</t>
    <phoneticPr fontId="89" type="noConversion"/>
  </si>
  <si>
    <t>022164530414</t>
    <phoneticPr fontId="89" type="noConversion"/>
  </si>
  <si>
    <t>022164530513</t>
    <phoneticPr fontId="89" type="noConversion"/>
  </si>
  <si>
    <t>022164530568</t>
    <phoneticPr fontId="89" type="noConversion"/>
  </si>
  <si>
    <t>022164530575</t>
    <phoneticPr fontId="89" type="noConversion"/>
  </si>
  <si>
    <t>022164530407</t>
    <phoneticPr fontId="89" type="noConversion"/>
  </si>
  <si>
    <t>022164530421</t>
    <phoneticPr fontId="89" type="noConversion"/>
  </si>
  <si>
    <t>022164530438</t>
    <phoneticPr fontId="89" type="noConversion"/>
  </si>
  <si>
    <t>022164530582</t>
    <phoneticPr fontId="89" type="noConversion"/>
  </si>
  <si>
    <t>022164530599</t>
    <phoneticPr fontId="89" type="noConversion"/>
  </si>
  <si>
    <t>022164530605</t>
    <phoneticPr fontId="89" type="noConversion"/>
  </si>
  <si>
    <t>022164530728</t>
    <phoneticPr fontId="89" type="noConversion"/>
  </si>
  <si>
    <t>022164530735</t>
    <phoneticPr fontId="89" type="noConversion"/>
  </si>
  <si>
    <t>022164530742</t>
    <phoneticPr fontId="89" type="noConversion"/>
  </si>
  <si>
    <t>022164530759</t>
    <phoneticPr fontId="89" type="noConversion"/>
  </si>
  <si>
    <t>022164530766</t>
    <phoneticPr fontId="89" type="noConversion"/>
  </si>
  <si>
    <t>022164530773</t>
    <phoneticPr fontId="89" type="noConversion"/>
  </si>
  <si>
    <t>022164530780</t>
    <phoneticPr fontId="89" type="noConversion"/>
  </si>
  <si>
    <t>4&amp;6 piece set -- Serta Brand 80gsm Microfiber Sheets -- Comfy Sleep</t>
    <phoneticPr fontId="6" type="noConversion"/>
  </si>
  <si>
    <t>EEC PO#: RS-241125, Customer PO# 11153103, Ship date: 2024/1/26, Orde type: POE LA, Load: 5.5%, Note:  S/W: 2/25~3/5/2025</t>
    <phoneticPr fontId="6" type="noConversion"/>
  </si>
  <si>
    <t>EEC PO#: RS-241128, Customer PO# 11153307, Ship date: 2024/3/8, Orde type: POE LA, Load: 5.5%, Note:  S/W: 4/11~4/15/2025</t>
    <phoneticPr fontId="6" type="noConversion"/>
  </si>
  <si>
    <t>EEC PO#: RS-241127, Customer PO# 11153258, Ship date: 2024/3/8, Orde type: POE LA, Load: 5.5%, Note:  S/W: 4/11~4/15/2025</t>
    <phoneticPr fontId="6" type="noConversion"/>
  </si>
  <si>
    <t>EEC PO#: RS-241126, Customer PO# 11153222, Ship date: 2024/1/26, Orde type: POE LA, Load: 5.5%, Note:  S/W: 2/25~3/5/2025</t>
    <phoneticPr fontId="6" type="noConversion"/>
  </si>
  <si>
    <t>EEC PO#: RS-241129, Customer PO# 11153416, Ship date: 2024/3/15, Orde type: POE LA, Load: 5.5%, Note:  S/W: 4/16~4/21/2025</t>
    <phoneticPr fontId="6" type="noConversion"/>
  </si>
  <si>
    <t>EEC PO#: RS-241130, Customer PO# 11153473, Ship date: 2024/3/15, Orde type: POE LA, Load: 5.5%, Note:  S/W: 4/16~4/21/2025</t>
    <phoneticPr fontId="6" type="noConversion"/>
  </si>
  <si>
    <t>EEC PO#: RS-241131, Customer PO# 11153545, Ship date: 2024/3/15, Orde type: POE LA, Load: 5.5%, Note:  S/W: 4/16~4/21/2025</t>
    <phoneticPr fontId="6" type="noConversion"/>
  </si>
  <si>
    <t>EEC PO#: RS-241132, Customer PO# 11153579, Ship date: 2024/3/15, Orde type: POE LA, Load: 5.5%, Note:  S/W: 4/16~4/21/2025</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</si>
</sst>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 #,##0_ ;_ * \-#,##0_ ;_ * &quot;-&quot;_ ;_ @_ "/>
    <numFmt numFmtId="44" formatCode="_ &quot;¥&quot;* #,##0.00_ ;_ &quot;¥&quot;* \-#,##0.00_ ;_ &quot;¥&quot;* &quot;-&quot;??_ ;_ @_ "/>
    <numFmt numFmtId="43" formatCode="_ * #,##0.00_ ;_ * \-#,##0.00_ ;_ * &quot;-&quot;??_ ;_ @_ "/>
    <numFmt numFmtId="26" formatCode="\$#,##0.00_);[Red]\(\$#,##0.00\)"/>
    <numFmt numFmtId="176" formatCode="_(&quot;$&quot;* #,##0.00_);_(&quot;$&quot;* \(#,##0.00\);_(&quot;$&quot;* &quot;-&quot;??_);_(@_)"/>
    <numFmt numFmtId="177" formatCode="_(* #,##0.00_);_(* \(#,##0.00\);_(* &quot;-&quot;??_);_(@_)"/>
    <numFmt numFmtId="178" formatCode="_ \¥* #,##0.00_ ;_ \¥* \-#,##0.00_ ;_ \¥* &quot;-&quot;??_ ;_ @_ "/>
    <numFmt numFmtId="179" formatCode="&quot;$&quot;#,##0.00"/>
    <numFmt numFmtId="180" formatCode="0.0000"/>
    <numFmt numFmtId="181" formatCode="&quot;$&quot;#,##0"/>
    <numFmt numFmtId="182" formatCode="0.0%"/>
    <numFmt numFmtId="183" formatCode="_ &quot;Rs.&quot;\ * #,##0.00_ ;_ &quot;Rs.&quot;\ * \-#,##0.00_ ;_ &quot;Rs.&quot;\ * &quot;-&quot;??_ ;_ @_ "/>
    <numFmt numFmtId="184" formatCode="_-* #,##0_-;\-* #,##0_-;_-* &quot;-&quot;_-;_-@_-"/>
    <numFmt numFmtId="185" formatCode="_-* #,##0.00_-;\-* #,##0.00_-;_-* &quot;-&quot;??_-;_-@_-"/>
    <numFmt numFmtId="186" formatCode="_([$$-409]* #,##0.00_);_([$$-409]* \(#,##0.00\);_([$$-409]* &quot;-&quot;??_);_(@_)"/>
    <numFmt numFmtId="187" formatCode="_(&quot;$&quot;* #,##0.0_);_(&quot;$&quot;* \(#,##0.0\);_(&quot;$&quot;* &quot;-&quot;??_);_(@_)"/>
    <numFmt numFmtId="188" formatCode="mm/dd/yy_)"/>
    <numFmt numFmtId="189" formatCode="_(&quot;$&quot;* #,##0_);_(&quot;$&quot;* \(#,##0\);_(&quot;$&quot;* &quot;-&quot;??_);_(@_)"/>
    <numFmt numFmtId="190" formatCode="mmm\ dd\,\ yy"/>
    <numFmt numFmtId="191" formatCode="_(* #,##0_);_(* \(#,##0\);_(* &quot;-&quot;??_);_(@_)"/>
  </numFmts>
  <fonts count="102">
    <font>
      <sz val="10"/>
      <name val="Arial"/>
      <charset val="134"/>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8"/>
      <name val="Arial"/>
      <family val="2"/>
    </font>
    <font>
      <sz val="8"/>
      <color rgb="FFFF0000"/>
      <name val="宋体"/>
      <family val="3"/>
      <charset val="134"/>
    </font>
    <font>
      <sz val="9"/>
      <name val="Arial"/>
      <family val="2"/>
    </font>
    <font>
      <sz val="8"/>
      <name val="宋体"/>
      <family val="3"/>
      <charset val="134"/>
    </font>
    <font>
      <sz val="10"/>
      <name val="宋体"/>
      <family val="3"/>
      <charset val="134"/>
    </font>
    <font>
      <b/>
      <sz val="10"/>
      <name val="Arial"/>
      <family val="2"/>
    </font>
    <font>
      <sz val="10"/>
      <name val="Helv"/>
      <family val="2"/>
    </font>
    <font>
      <sz val="12"/>
      <name val="宋体"/>
      <family val="3"/>
      <charset val="134"/>
    </font>
    <font>
      <sz val="10"/>
      <name val="Arial"/>
      <family val="2"/>
    </font>
    <font>
      <sz val="10"/>
      <name val="Arial"/>
      <family val="2"/>
    </font>
    <font>
      <b/>
      <sz val="16"/>
      <name val="Arial"/>
      <family val="2"/>
    </font>
    <font>
      <b/>
      <sz val="11"/>
      <name val="Arial"/>
      <family val="2"/>
    </font>
    <font>
      <sz val="11"/>
      <name val="Arial"/>
      <family val="2"/>
    </font>
    <font>
      <b/>
      <sz val="10"/>
      <color indexed="12"/>
      <name val="Arial"/>
      <family val="2"/>
    </font>
    <font>
      <b/>
      <sz val="10"/>
      <color indexed="10"/>
      <name val="Arial"/>
      <family val="2"/>
    </font>
    <font>
      <b/>
      <sz val="10"/>
      <color rgb="FFFF0000"/>
      <name val="Arial"/>
      <family val="2"/>
    </font>
    <font>
      <sz val="10"/>
      <color rgb="FFFF0000"/>
      <name val="Arial"/>
      <family val="2"/>
    </font>
    <font>
      <sz val="10"/>
      <color indexed="12"/>
      <name val="Arial"/>
      <family val="2"/>
    </font>
    <font>
      <sz val="10"/>
      <color indexed="8"/>
      <name val="Arial"/>
      <family val="2"/>
    </font>
    <font>
      <sz val="11"/>
      <color indexed="8"/>
      <name val="Calibri"/>
      <family val="2"/>
    </font>
    <font>
      <sz val="11"/>
      <color indexed="8"/>
      <name val="宋体"/>
      <family val="3"/>
      <charset val="134"/>
    </font>
    <font>
      <sz val="11"/>
      <color indexed="9"/>
      <name val="Calibri"/>
      <family val="2"/>
    </font>
    <font>
      <sz val="11"/>
      <color indexed="9"/>
      <name val="宋体"/>
      <family val="3"/>
      <charset val="134"/>
    </font>
    <font>
      <sz val="11"/>
      <color indexed="20"/>
      <name val="Calibri"/>
      <family val="2"/>
    </font>
    <font>
      <b/>
      <sz val="11"/>
      <color indexed="52"/>
      <name val="Calibri"/>
      <family val="2"/>
    </font>
    <font>
      <b/>
      <sz val="11"/>
      <color indexed="9"/>
      <name val="Calibri"/>
      <family val="2"/>
    </font>
    <font>
      <sz val="12"/>
      <color indexed="8"/>
      <name val="Calibri"/>
      <family val="2"/>
    </font>
    <font>
      <i/>
      <sz val="11"/>
      <color indexed="23"/>
      <name val="Calibri"/>
      <family val="2"/>
    </font>
    <font>
      <sz val="11"/>
      <color indexed="17"/>
      <name val="Calibri"/>
      <family val="2"/>
    </font>
    <font>
      <b/>
      <sz val="12"/>
      <color indexed="8"/>
      <name val="Times New Roman"/>
      <family val="1"/>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2"/>
      <color indexed="8"/>
      <name val="Footlight MT Light"/>
      <family val="1"/>
    </font>
    <font>
      <b/>
      <sz val="11"/>
      <color indexed="63"/>
      <name val="Calibri"/>
      <family val="2"/>
    </font>
    <font>
      <b/>
      <sz val="18"/>
      <color indexed="56"/>
      <name val="Cambria"/>
      <family val="1"/>
    </font>
    <font>
      <b/>
      <sz val="11"/>
      <color indexed="8"/>
      <name val="Calibri"/>
      <family val="2"/>
    </font>
    <font>
      <sz val="11"/>
      <color indexed="10"/>
      <name val="Calibri"/>
      <family val="2"/>
    </font>
    <font>
      <sz val="12"/>
      <name val="Times New Roman"/>
      <family val="1"/>
    </font>
    <font>
      <sz val="11"/>
      <color indexed="17"/>
      <name val="宋体"/>
      <family val="3"/>
      <charset val="134"/>
    </font>
    <font>
      <sz val="11"/>
      <color indexed="20"/>
      <name val="宋体"/>
      <family val="3"/>
      <charset val="134"/>
    </font>
    <font>
      <sz val="11"/>
      <color indexed="8"/>
      <name val="Tahoma"/>
      <family val="2"/>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b/>
      <sz val="11"/>
      <color indexed="9"/>
      <name val="宋体"/>
      <family val="3"/>
      <charset val="134"/>
    </font>
    <font>
      <b/>
      <sz val="11"/>
      <color indexed="8"/>
      <name val="宋体"/>
      <family val="3"/>
      <charset val="134"/>
    </font>
    <font>
      <i/>
      <sz val="11"/>
      <color indexed="23"/>
      <name val="宋体"/>
      <family val="3"/>
      <charset val="134"/>
    </font>
    <font>
      <sz val="11"/>
      <color indexed="10"/>
      <name val="宋体"/>
      <family val="3"/>
      <charset val="134"/>
    </font>
    <font>
      <b/>
      <sz val="11"/>
      <color indexed="52"/>
      <name val="宋体"/>
      <family val="3"/>
      <charset val="134"/>
    </font>
    <font>
      <sz val="11"/>
      <color indexed="62"/>
      <name val="宋体"/>
      <family val="3"/>
      <charset val="134"/>
    </font>
    <font>
      <b/>
      <sz val="11"/>
      <color indexed="63"/>
      <name val="宋体"/>
      <family val="3"/>
      <charset val="134"/>
    </font>
    <font>
      <sz val="11"/>
      <color indexed="60"/>
      <name val="宋体"/>
      <family val="3"/>
      <charset val="134"/>
    </font>
    <font>
      <sz val="11"/>
      <color indexed="52"/>
      <name val="宋体"/>
      <family val="3"/>
      <charset val="134"/>
    </font>
    <font>
      <sz val="9"/>
      <color indexed="8"/>
      <name val="Calibri"/>
      <family val="2"/>
    </font>
    <font>
      <sz val="10"/>
      <name val="Times New Roman"/>
      <family val="1"/>
    </font>
    <font>
      <sz val="11"/>
      <name val="ＭＳ Ｐゴシック"/>
      <family val="2"/>
      <charset val="128"/>
    </font>
    <font>
      <sz val="12"/>
      <name val="바탕체"/>
      <family val="3"/>
    </font>
    <font>
      <sz val="12"/>
      <color indexed="17"/>
      <name val="宋体"/>
      <family val="3"/>
      <charset val="134"/>
    </font>
    <font>
      <sz val="12"/>
      <color indexed="14"/>
      <name val="宋体"/>
      <family val="3"/>
      <charset val="134"/>
    </font>
    <font>
      <sz val="11"/>
      <name val="蹈框"/>
      <family val="3"/>
      <charset val="134"/>
    </font>
    <font>
      <b/>
      <sz val="8"/>
      <name val="Arial"/>
      <family val="2"/>
    </font>
    <font>
      <sz val="8"/>
      <name val="Arial"/>
      <family val="2"/>
    </font>
    <font>
      <sz val="8"/>
      <color indexed="10"/>
      <name val="Arial"/>
      <family val="2"/>
    </font>
    <font>
      <sz val="8"/>
      <color indexed="12"/>
      <name val="Arial"/>
      <family val="2"/>
    </font>
    <font>
      <b/>
      <sz val="8"/>
      <color indexed="12"/>
      <name val="Arial"/>
      <family val="2"/>
    </font>
    <font>
      <b/>
      <sz val="10"/>
      <name val="Arial"/>
      <family val="2"/>
    </font>
    <font>
      <b/>
      <sz val="8"/>
      <color rgb="FFFF0000"/>
      <name val="Arial"/>
      <family val="2"/>
    </font>
    <font>
      <sz val="8"/>
      <color rgb="FFFF0000"/>
      <name val="Arial"/>
      <family val="2"/>
    </font>
    <font>
      <sz val="8"/>
      <color rgb="FF000000"/>
      <name val="Arial"/>
      <family val="2"/>
    </font>
    <font>
      <sz val="10"/>
      <color rgb="FF0000FF"/>
      <name val="Arial"/>
      <family val="2"/>
    </font>
    <font>
      <sz val="9"/>
      <name val="Arial"/>
      <family val="2"/>
    </font>
    <font>
      <sz val="10"/>
      <color rgb="FFFF0000"/>
      <name val="Arial"/>
      <family val="2"/>
    </font>
    <font>
      <b/>
      <sz val="8"/>
      <color rgb="FFFF0000"/>
      <name val="宋体"/>
      <family val="3"/>
      <charset val="134"/>
    </font>
    <font>
      <sz val="11"/>
      <name val="Calibri"/>
      <family val="2"/>
    </font>
    <font>
      <sz val="10"/>
      <name val="Arial"/>
      <family val="2"/>
    </font>
    <font>
      <sz val="11"/>
      <name val="宋体"/>
      <family val="3"/>
      <charset val="134"/>
    </font>
    <font>
      <sz val="10"/>
      <color rgb="FF3333FF"/>
      <name val="Arial"/>
      <family val="2"/>
    </font>
    <font>
      <sz val="10"/>
      <name val="Calibri"/>
      <family val="2"/>
    </font>
    <font>
      <sz val="9"/>
      <name val="宋体"/>
      <family val="3"/>
      <charset val="134"/>
    </font>
    <font>
      <b/>
      <sz val="11"/>
      <color theme="1"/>
      <name val="宋体"/>
      <family val="2"/>
      <scheme val="minor"/>
    </font>
    <font>
      <b/>
      <sz val="10"/>
      <color theme="1"/>
      <name val="Arial"/>
      <family val="2"/>
    </font>
    <font>
      <sz val="10"/>
      <name val="宋体"/>
      <family val="3"/>
      <charset val="134"/>
    </font>
    <font>
      <sz val="8"/>
      <name val="宋体"/>
      <family val="3"/>
      <charset val="134"/>
    </font>
    <font>
      <sz val="8"/>
      <color rgb="FFFF0000"/>
      <name val="宋体"/>
      <family val="3"/>
      <charset val="134"/>
    </font>
    <font>
      <b/>
      <sz val="8"/>
      <color rgb="FFFF0000"/>
      <name val="宋体"/>
      <family val="3"/>
      <charset val="134"/>
    </font>
    <font>
      <b/>
      <sz val="10"/>
      <color theme="1"/>
      <name val="宋体"/>
      <family val="2"/>
      <scheme val="minor"/>
    </font>
    <font>
      <b/>
      <sz val="11"/>
      <name val="宋体"/>
      <family val="2"/>
      <scheme val="minor"/>
    </font>
    <font>
      <b/>
      <i/>
      <sz val="10"/>
      <color theme="1"/>
      <name val="宋体"/>
      <family val="2"/>
      <scheme val="minor"/>
    </font>
    <font>
      <b/>
      <sz val="10"/>
      <color rgb="FFFF0000"/>
      <name val="宋体"/>
      <family val="2"/>
      <scheme val="minor"/>
    </font>
    <font>
      <b/>
      <sz val="11"/>
      <color rgb="FFFF0000"/>
      <name val="宋体"/>
      <family val="2"/>
      <scheme val="minor"/>
    </font>
    <font>
      <b/>
      <i/>
      <sz val="10"/>
      <color rgb="FFFF0000"/>
      <name val="宋体"/>
      <family val="2"/>
      <scheme val="minor"/>
    </font>
  </fonts>
  <fills count="4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indexed="43"/>
        <bgColor indexed="64"/>
      </patternFill>
    </fill>
    <fill>
      <patternFill patternType="solid">
        <fgColor indexed="31"/>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2"/>
        <bgColor indexed="64"/>
      </patternFill>
    </fill>
    <fill>
      <patternFill patternType="solid">
        <fgColor indexed="42"/>
        <bgColor indexed="64"/>
      </patternFill>
    </fill>
    <fill>
      <patternFill patternType="solid">
        <fgColor indexed="42"/>
        <bgColor indexed="27"/>
      </patternFill>
    </fill>
    <fill>
      <patternFill patternType="solid">
        <fgColor indexed="45"/>
        <bgColor indexed="64"/>
      </patternFill>
    </fill>
    <fill>
      <patternFill patternType="solid">
        <fgColor indexed="45"/>
        <bgColor indexed="29"/>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92D05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C000"/>
        <bgColor indexed="64"/>
      </patternFill>
    </fill>
    <fill>
      <patternFill patternType="solid">
        <fgColor theme="0"/>
        <bgColor indexed="64"/>
      </patternFill>
    </fill>
    <fill>
      <patternFill patternType="solid">
        <fgColor theme="4" tint="0.79998168889431442"/>
        <bgColor indexed="64"/>
      </patternFill>
    </fill>
  </fills>
  <borders count="60">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medium">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auto="1"/>
      </left>
      <right style="thin">
        <color auto="1"/>
      </right>
      <top style="thin">
        <color auto="1"/>
      </top>
      <bottom/>
      <diagonal/>
    </border>
    <border>
      <left/>
      <right style="medium">
        <color auto="1"/>
      </right>
      <top style="thin">
        <color auto="1"/>
      </top>
      <bottom/>
      <diagonal/>
    </border>
    <border>
      <left style="medium">
        <color auto="1"/>
      </left>
      <right/>
      <top style="thin">
        <color auto="1"/>
      </top>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bottom/>
      <diagonal/>
    </border>
    <border>
      <left style="medium">
        <color indexed="64"/>
      </left>
      <right/>
      <top style="medium">
        <color indexed="64"/>
      </top>
      <bottom/>
      <diagonal/>
    </border>
    <border>
      <left style="thin">
        <color auto="1"/>
      </left>
      <right style="thin">
        <color auto="1"/>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s>
  <cellStyleXfs count="1652">
    <xf numFmtId="0" fontId="0" fillId="0" borderId="0"/>
    <xf numFmtId="0" fontId="14" fillId="0" borderId="0"/>
    <xf numFmtId="0" fontId="12" fillId="0" borderId="0"/>
    <xf numFmtId="0" fontId="14" fillId="0" borderId="0"/>
    <xf numFmtId="0" fontId="14" fillId="0" borderId="0"/>
    <xf numFmtId="0" fontId="14" fillId="0" borderId="0"/>
    <xf numFmtId="0" fontId="14" fillId="0" borderId="0"/>
    <xf numFmtId="0" fontId="14" fillId="0" borderId="0"/>
    <xf numFmtId="0" fontId="12" fillId="0" borderId="0"/>
    <xf numFmtId="0" fontId="14" fillId="0" borderId="0"/>
    <xf numFmtId="0" fontId="14" fillId="0" borderId="0"/>
    <xf numFmtId="178" fontId="13" fillId="0" borderId="0" applyFont="0" applyFill="0" applyBorder="0" applyAlignment="0" applyProtection="0">
      <alignment vertical="center"/>
    </xf>
    <xf numFmtId="0" fontId="14" fillId="0" borderId="0"/>
    <xf numFmtId="0" fontId="14" fillId="0" borderId="0"/>
    <xf numFmtId="176" fontId="15" fillId="0" borderId="0" applyFont="0" applyFill="0" applyBorder="0" applyAlignment="0" applyProtection="0"/>
    <xf numFmtId="0" fontId="14" fillId="0" borderId="0"/>
    <xf numFmtId="0" fontId="14" fillId="0" borderId="0"/>
    <xf numFmtId="44" fontId="13" fillId="0" borderId="0" applyFont="0" applyFill="0" applyBorder="0" applyAlignment="0" applyProtection="0">
      <alignment vertical="center"/>
    </xf>
    <xf numFmtId="176" fontId="14" fillId="0" borderId="0" applyFont="0" applyFill="0" applyBorder="0" applyAlignment="0" applyProtection="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176" fontId="14" fillId="0" borderId="0" applyFont="0" applyFill="0" applyBorder="0" applyAlignment="0" applyProtection="0"/>
    <xf numFmtId="0" fontId="14" fillId="0" borderId="0"/>
    <xf numFmtId="0" fontId="14" fillId="0" borderId="0"/>
    <xf numFmtId="0" fontId="13" fillId="0" borderId="0"/>
    <xf numFmtId="0" fontId="4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7" fillId="0" borderId="0"/>
    <xf numFmtId="0" fontId="14" fillId="0" borderId="0"/>
    <xf numFmtId="0" fontId="14" fillId="0" borderId="0"/>
    <xf numFmtId="0" fontId="14" fillId="0" borderId="0"/>
    <xf numFmtId="0" fontId="14" fillId="0" borderId="0"/>
    <xf numFmtId="0" fontId="24" fillId="0" borderId="0">
      <alignment vertical="top"/>
    </xf>
    <xf numFmtId="0" fontId="24" fillId="0" borderId="0">
      <alignment vertical="top"/>
    </xf>
    <xf numFmtId="0" fontId="14" fillId="0" borderId="0"/>
    <xf numFmtId="0" fontId="14" fillId="0" borderId="0"/>
    <xf numFmtId="0" fontId="1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pplyNumberFormat="0" applyFont="0" applyFill="0" applyBorder="0" applyProtection="0">
      <alignment vertical="center" wrapText="1"/>
    </xf>
    <xf numFmtId="0" fontId="14" fillId="0" borderId="0"/>
    <xf numFmtId="0" fontId="14" fillId="0" borderId="0"/>
    <xf numFmtId="0" fontId="14" fillId="0" borderId="0"/>
    <xf numFmtId="0" fontId="14" fillId="0" borderId="0"/>
    <xf numFmtId="0" fontId="14" fillId="0" borderId="0" applyNumberFormat="0" applyFont="0" applyFill="0" applyBorder="0" applyProtection="0">
      <alignment vertical="center" wrapText="1"/>
    </xf>
    <xf numFmtId="0" fontId="14" fillId="0" borderId="0"/>
    <xf numFmtId="0" fontId="14" fillId="0" borderId="0" applyNumberFormat="0" applyFont="0" applyFill="0" applyBorder="0" applyProtection="0">
      <alignment vertical="center" wrapText="1"/>
    </xf>
    <xf numFmtId="0" fontId="14" fillId="0" borderId="0"/>
    <xf numFmtId="0" fontId="12" fillId="0" borderId="0"/>
    <xf numFmtId="0" fontId="14" fillId="0" borderId="0"/>
    <xf numFmtId="0" fontId="14" fillId="0" borderId="0"/>
    <xf numFmtId="0" fontId="14"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4" fillId="0" borderId="0">
      <alignment vertical="top"/>
    </xf>
    <xf numFmtId="0" fontId="24" fillId="0" borderId="0">
      <alignment vertical="top"/>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6" fillId="8" borderId="0" applyNumberFormat="0" applyBorder="0" applyAlignment="0" applyProtection="0">
      <alignment vertical="center"/>
    </xf>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30" fillId="14" borderId="21" applyNumberFormat="0" applyAlignment="0" applyProtection="0"/>
    <xf numFmtId="0" fontId="30" fillId="14" borderId="21" applyNumberFormat="0" applyAlignment="0" applyProtection="0"/>
    <xf numFmtId="0" fontId="30" fillId="14" borderId="21" applyNumberFormat="0" applyAlignment="0" applyProtection="0"/>
    <xf numFmtId="0" fontId="30" fillId="14" borderId="21" applyNumberFormat="0" applyAlignment="0" applyProtection="0"/>
    <xf numFmtId="0" fontId="31" fillId="27" borderId="22" applyNumberFormat="0" applyAlignment="0" applyProtection="0"/>
    <xf numFmtId="0" fontId="31" fillId="27" borderId="22" applyNumberFormat="0" applyAlignment="0" applyProtection="0"/>
    <xf numFmtId="0" fontId="31" fillId="27" borderId="22" applyNumberFormat="0" applyAlignment="0" applyProtection="0"/>
    <xf numFmtId="0" fontId="31" fillId="27" borderId="22" applyNumberFormat="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25" fillId="0" borderId="0" applyFont="0" applyFill="0" applyBorder="0" applyAlignment="0" applyProtection="0"/>
    <xf numFmtId="183" fontId="14" fillId="0" borderId="0" applyFont="0" applyFill="0" applyBorder="0" applyAlignment="0" applyProtection="0"/>
    <xf numFmtId="176" fontId="32" fillId="0" borderId="0" applyFont="0" applyFill="0" applyBorder="0" applyAlignment="0" applyProtection="0"/>
    <xf numFmtId="176" fontId="14" fillId="0" borderId="0" applyFont="0" applyFill="0" applyBorder="0" applyAlignment="0" applyProtection="0"/>
    <xf numFmtId="176" fontId="12" fillId="0" borderId="0" applyFont="0" applyFill="0" applyBorder="0" applyAlignment="0" applyProtection="0"/>
    <xf numFmtId="176" fontId="14" fillId="0" borderId="0" applyFont="0" applyFill="0" applyBorder="0" applyAlignment="0" applyProtection="0"/>
    <xf numFmtId="176" fontId="8" fillId="0" borderId="0" applyFont="0" applyFill="0" applyBorder="0" applyAlignment="0" applyProtection="0"/>
    <xf numFmtId="44" fontId="13" fillId="0" borderId="0" applyFont="0" applyFill="0" applyBorder="0" applyAlignment="0" applyProtection="0">
      <alignment vertical="center"/>
    </xf>
    <xf numFmtId="176" fontId="14" fillId="0" borderId="0" applyFont="0" applyFill="0" applyBorder="0" applyAlignment="0" applyProtection="0"/>
    <xf numFmtId="176" fontId="13" fillId="0" borderId="0" applyFont="0" applyFill="0" applyBorder="0" applyAlignment="0" applyProtection="0"/>
    <xf numFmtId="176" fontId="14" fillId="0" borderId="0" applyFont="0" applyFill="0" applyBorder="0" applyAlignment="0" applyProtection="0"/>
    <xf numFmtId="176" fontId="25" fillId="0" borderId="0" applyFont="0" applyFill="0" applyBorder="0" applyAlignment="0" applyProtection="0"/>
    <xf numFmtId="176" fontId="14" fillId="0" borderId="0" applyFont="0" applyFill="0" applyBorder="0" applyAlignment="0" applyProtection="0"/>
    <xf numFmtId="176" fontId="25" fillId="0" borderId="0" applyFon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5" fillId="28" borderId="0" applyNumberFormat="0" applyBorder="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6" fillId="0" borderId="23"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7" fillId="0" borderId="24"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25" applyNumberForma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9" fillId="8" borderId="21" applyNumberFormat="0" applyAlignment="0" applyProtection="0"/>
    <xf numFmtId="0" fontId="39" fillId="8" borderId="21" applyNumberFormat="0" applyAlignment="0" applyProtection="0"/>
    <xf numFmtId="0" fontId="39" fillId="8" borderId="21" applyNumberFormat="0" applyAlignment="0" applyProtection="0"/>
    <xf numFmtId="0" fontId="39" fillId="8" borderId="21" applyNumberFormat="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0" fillId="0" borderId="26" applyNumberFormat="0" applyFill="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14" fillId="28" borderId="0" applyNumberFormat="0" applyFont="0" applyBorder="0" applyAlignment="0" applyProtection="0"/>
    <xf numFmtId="0" fontId="14"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14" fillId="0" borderId="0"/>
    <xf numFmtId="0" fontId="14" fillId="0" borderId="0"/>
    <xf numFmtId="0" fontId="14" fillId="0" borderId="0"/>
    <xf numFmtId="0" fontId="12" fillId="0" borderId="0" applyProtection="0"/>
    <xf numFmtId="0" fontId="14" fillId="0" borderId="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4" fillId="0" borderId="0"/>
    <xf numFmtId="0" fontId="25" fillId="0" borderId="0"/>
    <xf numFmtId="0" fontId="25" fillId="0" borderId="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12" fillId="0" borderId="0" applyProtection="0"/>
    <xf numFmtId="0" fontId="25" fillId="0" borderId="0"/>
    <xf numFmtId="0" fontId="25"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3" fillId="0" borderId="0"/>
    <xf numFmtId="0" fontId="13" fillId="0" borderId="0">
      <alignment vertical="top"/>
    </xf>
    <xf numFmtId="0" fontId="13" fillId="0" borderId="0">
      <alignment vertical="top"/>
    </xf>
    <xf numFmtId="0" fontId="13" fillId="0" borderId="0">
      <alignment vertical="top"/>
    </xf>
    <xf numFmtId="0" fontId="12" fillId="0" borderId="0" applyProtection="0"/>
    <xf numFmtId="0" fontId="14" fillId="0" borderId="0"/>
    <xf numFmtId="0" fontId="14" fillId="0" borderId="0"/>
    <xf numFmtId="0" fontId="14" fillId="0" borderId="0"/>
    <xf numFmtId="0" fontId="14" fillId="0" borderId="0"/>
    <xf numFmtId="0" fontId="14"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4" fillId="0" borderId="0"/>
    <xf numFmtId="0" fontId="12" fillId="0" borderId="0" applyProtection="0"/>
    <xf numFmtId="0" fontId="12" fillId="0" borderId="0" applyProtection="0"/>
    <xf numFmtId="0" fontId="12" fillId="0" borderId="0" applyProtection="0"/>
    <xf numFmtId="0" fontId="12" fillId="0" borderId="0" applyProtection="0"/>
    <xf numFmtId="0" fontId="25" fillId="0" borderId="0"/>
    <xf numFmtId="0" fontId="25" fillId="0" borderId="0"/>
    <xf numFmtId="0" fontId="14" fillId="0" borderId="0"/>
    <xf numFmtId="0" fontId="32" fillId="0" borderId="0"/>
    <xf numFmtId="0" fontId="13" fillId="0" borderId="0"/>
    <xf numFmtId="0" fontId="14" fillId="0" borderId="0"/>
    <xf numFmtId="0" fontId="14" fillId="0" borderId="0"/>
    <xf numFmtId="0" fontId="25" fillId="0" borderId="0"/>
    <xf numFmtId="0" fontId="25" fillId="0" borderId="0"/>
    <xf numFmtId="0" fontId="12" fillId="0" borderId="0" applyProtection="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3" fillId="0" borderId="0">
      <alignment vertical="top"/>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13" fillId="0" borderId="0">
      <alignment vertical="top"/>
    </xf>
    <xf numFmtId="0" fontId="13" fillId="0" borderId="0">
      <alignment vertical="top"/>
    </xf>
    <xf numFmtId="0" fontId="13" fillId="0" borderId="0">
      <alignment vertical="top"/>
    </xf>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applyProtection="0"/>
    <xf numFmtId="0" fontId="12" fillId="0" borderId="0" applyProtection="0"/>
    <xf numFmtId="0" fontId="14" fillId="0" borderId="0" applyNumberFormat="0" applyFont="0" applyFill="0" applyBorder="0" applyProtection="0">
      <alignment vertical="center" wrapText="1"/>
    </xf>
    <xf numFmtId="0" fontId="14" fillId="0" borderId="0"/>
    <xf numFmtId="0" fontId="14" fillId="0" borderId="0"/>
    <xf numFmtId="0" fontId="14" fillId="0" borderId="0"/>
    <xf numFmtId="0" fontId="25" fillId="0" borderId="0"/>
    <xf numFmtId="0" fontId="25" fillId="0" borderId="0"/>
    <xf numFmtId="0" fontId="64" fillId="0" borderId="0"/>
    <xf numFmtId="0" fontId="5" fillId="0" borderId="0"/>
    <xf numFmtId="0" fontId="5"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8" fillId="0" borderId="0"/>
    <xf numFmtId="0" fontId="25" fillId="0" borderId="0"/>
    <xf numFmtId="0" fontId="25" fillId="0" borderId="0"/>
    <xf numFmtId="0" fontId="14" fillId="0" borderId="0"/>
    <xf numFmtId="0" fontId="13"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64" fillId="0" borderId="0"/>
    <xf numFmtId="0" fontId="42" fillId="0" borderId="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8" fillId="0" borderId="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4" fillId="0" borderId="0"/>
    <xf numFmtId="0" fontId="32" fillId="0" borderId="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12" fillId="0" borderId="0" applyProtection="0"/>
    <xf numFmtId="0" fontId="25" fillId="0" borderId="0"/>
    <xf numFmtId="0" fontId="25" fillId="0" borderId="0"/>
    <xf numFmtId="0" fontId="25" fillId="0" borderId="0"/>
    <xf numFmtId="0" fontId="25" fillId="0" borderId="0"/>
    <xf numFmtId="0" fontId="25" fillId="0" borderId="0"/>
    <xf numFmtId="0" fontId="25" fillId="0" borderId="0"/>
    <xf numFmtId="0" fontId="14" fillId="0" borderId="0" applyFont="0" applyFill="0" applyBorder="0" applyAlignment="0" applyProtection="0"/>
    <xf numFmtId="0" fontId="14"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13"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14"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25" fillId="10" borderId="27" applyNumberFormat="0" applyFont="0" applyAlignment="0" applyProtection="0"/>
    <xf numFmtId="0" fontId="43" fillId="14" borderId="28" applyNumberFormat="0" applyAlignment="0" applyProtection="0"/>
    <xf numFmtId="0" fontId="43" fillId="14" borderId="28" applyNumberFormat="0" applyAlignment="0" applyProtection="0"/>
    <xf numFmtId="0" fontId="43" fillId="14" borderId="28" applyNumberFormat="0" applyAlignment="0" applyProtection="0"/>
    <xf numFmtId="0" fontId="43" fillId="14" borderId="28" applyNumberFormat="0" applyAlignment="0" applyProtection="0"/>
    <xf numFmtId="9" fontId="14"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alignment vertical="center"/>
    </xf>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0" fontId="14" fillId="0" borderId="0"/>
    <xf numFmtId="0" fontId="14" fillId="0" borderId="0"/>
    <xf numFmtId="0" fontId="14" fillId="0" borderId="0"/>
    <xf numFmtId="0" fontId="24" fillId="0" borderId="0">
      <alignment vertical="top"/>
    </xf>
    <xf numFmtId="0" fontId="14" fillId="0" borderId="0" applyNumberFormat="0" applyFont="0" applyFill="0" applyBorder="0" applyProtection="0">
      <alignment horizontal="left" wrapText="1"/>
    </xf>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0" borderId="29" applyNumberFormat="0" applyFill="0" applyAlignment="0" applyProtection="0"/>
    <xf numFmtId="0" fontId="45" fillId="0" borderId="29" applyNumberFormat="0" applyFill="0" applyAlignment="0" applyProtection="0"/>
    <xf numFmtId="0" fontId="45" fillId="0" borderId="29" applyNumberFormat="0" applyFill="0" applyAlignment="0" applyProtection="0"/>
    <xf numFmtId="0" fontId="45" fillId="0" borderId="29" applyNumberFormat="0" applyFill="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38" fontId="66" fillId="0" borderId="0" applyFont="0" applyFill="0" applyBorder="0" applyAlignment="0" applyProtection="0"/>
    <xf numFmtId="40" fontId="66" fillId="0" borderId="0" applyFont="0" applyFill="0" applyBorder="0" applyAlignment="0" applyProtection="0"/>
    <xf numFmtId="0" fontId="66" fillId="0" borderId="0" applyFont="0" applyFill="0" applyBorder="0" applyAlignment="0" applyProtection="0"/>
    <xf numFmtId="0" fontId="66" fillId="0" borderId="0" applyFont="0" applyFill="0" applyBorder="0" applyAlignment="0" applyProtection="0"/>
    <xf numFmtId="0" fontId="67" fillId="0" borderId="0"/>
    <xf numFmtId="0" fontId="47" fillId="0" borderId="0"/>
    <xf numFmtId="184" fontId="47" fillId="0" borderId="0" applyFont="0" applyFill="0" applyBorder="0" applyAlignment="0" applyProtection="0"/>
    <xf numFmtId="185" fontId="47" fillId="0" borderId="0" applyFont="0" applyFill="0" applyBorder="0" applyAlignment="0" applyProtection="0"/>
    <xf numFmtId="41" fontId="65" fillId="0" borderId="0" applyFont="0" applyFill="0" applyBorder="0" applyAlignment="0" applyProtection="0"/>
    <xf numFmtId="43" fontId="65" fillId="0" borderId="0" applyFont="0" applyFill="0" applyBorder="0" applyAlignment="0" applyProtection="0"/>
    <xf numFmtId="0" fontId="48" fillId="9" borderId="0" applyNumberFormat="0" applyBorder="0" applyAlignment="0" applyProtection="0">
      <alignment vertical="center"/>
    </xf>
    <xf numFmtId="0" fontId="48" fillId="9" borderId="0" applyNumberFormat="0" applyBorder="0" applyAlignment="0" applyProtection="0">
      <alignment vertical="center"/>
    </xf>
    <xf numFmtId="0" fontId="48" fillId="9" borderId="0" applyNumberFormat="0" applyBorder="0" applyAlignment="0" applyProtection="0">
      <alignment vertical="center"/>
    </xf>
    <xf numFmtId="0" fontId="48" fillId="14" borderId="0" applyNumberFormat="0" applyBorder="0" applyAlignment="0" applyProtection="0">
      <alignment vertical="center"/>
    </xf>
    <xf numFmtId="0" fontId="34" fillId="29" borderId="0" applyNumberFormat="0" applyBorder="0" applyAlignment="0" applyProtection="0"/>
    <xf numFmtId="0" fontId="48" fillId="30"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alignment vertical="center"/>
    </xf>
    <xf numFmtId="0" fontId="34" fillId="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2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9" borderId="0" applyNumberFormat="0" applyBorder="0" applyAlignment="0" applyProtection="0"/>
    <xf numFmtId="0" fontId="68" fillId="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29" borderId="0" applyNumberFormat="0" applyBorder="0" applyAlignment="0" applyProtection="0"/>
    <xf numFmtId="0" fontId="34" fillId="29" borderId="0" applyNumberFormat="0" applyBorder="0" applyAlignment="0" applyProtection="0"/>
    <xf numFmtId="0" fontId="34" fillId="9" borderId="0" applyNumberFormat="0" applyBorder="0" applyAlignment="0" applyProtection="0"/>
    <xf numFmtId="0" fontId="34" fillId="2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7" borderId="0" applyNumberFormat="0" applyBorder="0" applyAlignment="0" applyProtection="0">
      <alignment vertical="center"/>
    </xf>
    <xf numFmtId="0" fontId="49" fillId="14" borderId="0" applyNumberFormat="0" applyBorder="0" applyAlignment="0" applyProtection="0">
      <alignment vertical="center"/>
    </xf>
    <xf numFmtId="0" fontId="29" fillId="31" borderId="0" applyNumberFormat="0" applyBorder="0" applyAlignment="0" applyProtection="0"/>
    <xf numFmtId="0" fontId="49" fillId="32"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alignment vertical="center"/>
    </xf>
    <xf numFmtId="0" fontId="29" fillId="7"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31"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7" borderId="0" applyNumberFormat="0" applyBorder="0" applyAlignment="0" applyProtection="0"/>
    <xf numFmtId="0" fontId="69" fillId="7"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7"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7" borderId="0" applyNumberFormat="0" applyBorder="0" applyAlignment="0" applyProtection="0"/>
    <xf numFmtId="0" fontId="29" fillId="31"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pplyProtection="0">
      <alignment vertical="top"/>
    </xf>
    <xf numFmtId="0" fontId="13" fillId="0" borderId="0">
      <alignment vertical="center"/>
    </xf>
    <xf numFmtId="0" fontId="13" fillId="0" borderId="0">
      <alignment vertical="center"/>
    </xf>
    <xf numFmtId="0" fontId="50" fillId="0" borderId="0"/>
    <xf numFmtId="0" fontId="50" fillId="0" borderId="0">
      <alignment vertical="center"/>
    </xf>
    <xf numFmtId="0" fontId="50" fillId="0" borderId="0">
      <alignment vertical="center"/>
    </xf>
    <xf numFmtId="0" fontId="50" fillId="0" borderId="0">
      <alignment vertical="center"/>
    </xf>
    <xf numFmtId="0" fontId="50" fillId="0" borderId="0">
      <alignment vertical="center"/>
    </xf>
    <xf numFmtId="0" fontId="50" fillId="0" borderId="0">
      <alignment vertical="center"/>
    </xf>
    <xf numFmtId="0" fontId="14" fillId="0" borderId="0"/>
    <xf numFmtId="0" fontId="13" fillId="0" borderId="0">
      <alignment vertical="top"/>
    </xf>
    <xf numFmtId="0" fontId="14" fillId="0" borderId="0"/>
    <xf numFmtId="0" fontId="14" fillId="0" borderId="0"/>
    <xf numFmtId="0" fontId="50" fillId="0" borderId="0"/>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1"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65" fillId="0" borderId="0"/>
    <xf numFmtId="0" fontId="51" fillId="0" borderId="0" applyNumberFormat="0" applyFill="0" applyBorder="0" applyAlignment="0" applyProtection="0">
      <alignment vertical="center"/>
    </xf>
    <xf numFmtId="0" fontId="52" fillId="0" borderId="23" applyNumberFormat="0" applyFill="0" applyAlignment="0" applyProtection="0">
      <alignment vertical="center"/>
    </xf>
    <xf numFmtId="0" fontId="52" fillId="0" borderId="23" applyNumberFormat="0" applyFill="0" applyAlignment="0" applyProtection="0">
      <alignment vertical="center"/>
    </xf>
    <xf numFmtId="0" fontId="52" fillId="0" borderId="23" applyNumberFormat="0" applyFill="0" applyAlignment="0" applyProtection="0">
      <alignment vertical="center"/>
    </xf>
    <xf numFmtId="0" fontId="53" fillId="0" borderId="24" applyNumberFormat="0" applyFill="0" applyAlignment="0" applyProtection="0">
      <alignment vertical="center"/>
    </xf>
    <xf numFmtId="0" fontId="53" fillId="0" borderId="24" applyNumberFormat="0" applyFill="0" applyAlignment="0" applyProtection="0">
      <alignment vertical="center"/>
    </xf>
    <xf numFmtId="0" fontId="53" fillId="0" borderId="24" applyNumberFormat="0" applyFill="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0" fontId="54" fillId="0" borderId="25" applyNumberFormat="0" applyFill="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4" fillId="0" borderId="0"/>
    <xf numFmtId="0" fontId="14" fillId="0" borderId="0"/>
    <xf numFmtId="0" fontId="14" fillId="0" borderId="0"/>
    <xf numFmtId="0" fontId="55" fillId="27" borderId="22" applyNumberFormat="0" applyAlignment="0" applyProtection="0">
      <alignment vertical="center"/>
    </xf>
    <xf numFmtId="0" fontId="55" fillId="27" borderId="22" applyNumberFormat="0" applyAlignment="0" applyProtection="0">
      <alignment vertical="center"/>
    </xf>
    <xf numFmtId="0" fontId="55" fillId="27" borderId="22" applyNumberFormat="0" applyAlignment="0" applyProtection="0">
      <alignment vertical="center"/>
    </xf>
    <xf numFmtId="0" fontId="14" fillId="0" borderId="0" applyNumberFormat="0" applyFont="0" applyFill="0" applyBorder="0" applyProtection="0">
      <alignment vertical="center" wrapText="1"/>
    </xf>
    <xf numFmtId="0" fontId="56" fillId="0" borderId="29" applyNumberFormat="0" applyFill="0" applyAlignment="0" applyProtection="0">
      <alignment vertical="center"/>
    </xf>
    <xf numFmtId="0" fontId="56" fillId="0" borderId="29" applyNumberFormat="0" applyFill="0" applyAlignment="0" applyProtection="0">
      <alignment vertical="center"/>
    </xf>
    <xf numFmtId="0" fontId="56" fillId="0" borderId="29" applyNumberFormat="0" applyFill="0" applyAlignment="0" applyProtection="0">
      <alignment vertical="center"/>
    </xf>
    <xf numFmtId="0" fontId="13" fillId="10" borderId="27" applyNumberFormat="0" applyFont="0" applyAlignment="0" applyProtection="0">
      <alignment vertical="center"/>
    </xf>
    <xf numFmtId="0" fontId="13" fillId="10" borderId="27" applyNumberFormat="0" applyFont="0" applyAlignment="0" applyProtection="0">
      <alignment vertical="center"/>
    </xf>
    <xf numFmtId="0" fontId="13" fillId="10" borderId="27" applyNumberFormat="0" applyFont="0" applyAlignment="0" applyProtection="0">
      <alignment vertical="center"/>
    </xf>
    <xf numFmtId="187" fontId="13" fillId="0" borderId="0" applyFont="0" applyFill="0" applyBorder="0" applyAlignment="0" applyProtection="0"/>
    <xf numFmtId="188" fontId="13"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14" borderId="21" applyNumberFormat="0" applyAlignment="0" applyProtection="0">
      <alignment vertical="center"/>
    </xf>
    <xf numFmtId="0" fontId="59" fillId="14" borderId="21" applyNumberFormat="0" applyAlignment="0" applyProtection="0">
      <alignment vertical="center"/>
    </xf>
    <xf numFmtId="0" fontId="59" fillId="14" borderId="21" applyNumberFormat="0" applyAlignment="0" applyProtection="0">
      <alignment vertical="center"/>
    </xf>
    <xf numFmtId="44" fontId="13" fillId="0" borderId="0" applyBorder="0" applyProtection="0">
      <alignment vertical="center"/>
    </xf>
    <xf numFmtId="0" fontId="60" fillId="8" borderId="21" applyNumberFormat="0" applyAlignment="0" applyProtection="0">
      <alignment vertical="center"/>
    </xf>
    <xf numFmtId="0" fontId="60" fillId="8" borderId="21" applyNumberFormat="0" applyAlignment="0" applyProtection="0">
      <alignment vertical="center"/>
    </xf>
    <xf numFmtId="0" fontId="60" fillId="8" borderId="21" applyNumberFormat="0" applyAlignment="0" applyProtection="0">
      <alignment vertical="center"/>
    </xf>
    <xf numFmtId="0" fontId="61" fillId="14" borderId="28" applyNumberFormat="0" applyAlignment="0" applyProtection="0">
      <alignment vertical="center"/>
    </xf>
    <xf numFmtId="0" fontId="61" fillId="14" borderId="28" applyNumberFormat="0" applyAlignment="0" applyProtection="0">
      <alignment vertical="center"/>
    </xf>
    <xf numFmtId="0" fontId="61" fillId="14" borderId="28" applyNumberFormat="0" applyAlignment="0" applyProtection="0">
      <alignment vertical="center"/>
    </xf>
    <xf numFmtId="0" fontId="62" fillId="17" borderId="0" applyNumberFormat="0" applyBorder="0" applyAlignment="0" applyProtection="0">
      <alignment vertical="center"/>
    </xf>
    <xf numFmtId="0" fontId="62" fillId="17" borderId="0" applyNumberFormat="0" applyBorder="0" applyAlignment="0" applyProtection="0">
      <alignment vertical="center"/>
    </xf>
    <xf numFmtId="0" fontId="62" fillId="17" borderId="0" applyNumberFormat="0" applyBorder="0" applyAlignment="0" applyProtection="0">
      <alignment vertical="center"/>
    </xf>
    <xf numFmtId="0" fontId="70" fillId="0" borderId="0"/>
    <xf numFmtId="0" fontId="63" fillId="0" borderId="26" applyNumberFormat="0" applyFill="0" applyAlignment="0" applyProtection="0">
      <alignment vertical="center"/>
    </xf>
    <xf numFmtId="0" fontId="63" fillId="0" borderId="26" applyNumberFormat="0" applyFill="0" applyAlignment="0" applyProtection="0">
      <alignment vertical="center"/>
    </xf>
    <xf numFmtId="0" fontId="63" fillId="0" borderId="26" applyNumberFormat="0" applyFill="0" applyAlignment="0" applyProtection="0">
      <alignment vertical="center"/>
    </xf>
    <xf numFmtId="189" fontId="13" fillId="0" borderId="0" applyFont="0" applyFill="0" applyBorder="0" applyAlignment="0" applyProtection="0"/>
    <xf numFmtId="190" fontId="13" fillId="0" borderId="0" applyFont="0" applyFill="0" applyBorder="0" applyAlignment="0" applyProtection="0"/>
    <xf numFmtId="0" fontId="85" fillId="0" borderId="0"/>
    <xf numFmtId="0" fontId="85" fillId="0" borderId="0"/>
    <xf numFmtId="0" fontId="85" fillId="0" borderId="0"/>
    <xf numFmtId="0" fontId="14" fillId="0" borderId="0"/>
    <xf numFmtId="0" fontId="14" fillId="0" borderId="0"/>
    <xf numFmtId="0" fontId="14" fillId="0" borderId="0"/>
    <xf numFmtId="0" fontId="14" fillId="0" borderId="0"/>
    <xf numFmtId="177" fontId="14" fillId="0" borderId="0" applyFont="0" applyFill="0" applyBorder="0" applyAlignment="0" applyProtection="0"/>
    <xf numFmtId="0" fontId="4" fillId="0" borderId="0"/>
    <xf numFmtId="0" fontId="3" fillId="0" borderId="0"/>
    <xf numFmtId="176" fontId="14" fillId="0" borderId="0" applyFont="0" applyFill="0" applyBorder="0" applyAlignment="0" applyProtection="0"/>
    <xf numFmtId="0" fontId="2" fillId="0" borderId="0"/>
    <xf numFmtId="0" fontId="1" fillId="0" borderId="0"/>
  </cellStyleXfs>
  <cellXfs count="406">
    <xf numFmtId="0" fontId="0" fillId="0" borderId="0" xfId="0"/>
    <xf numFmtId="0" fontId="0" fillId="0" borderId="0" xfId="0" applyAlignment="1">
      <alignment horizontal="center" vertical="center"/>
    </xf>
    <xf numFmtId="0" fontId="10" fillId="0" borderId="0" xfId="0" applyFont="1"/>
    <xf numFmtId="0" fontId="0" fillId="0" borderId="12" xfId="0" applyBorder="1"/>
    <xf numFmtId="0" fontId="22" fillId="4" borderId="11" xfId="16" applyFont="1" applyFill="1" applyBorder="1" applyAlignment="1">
      <alignment wrapText="1"/>
    </xf>
    <xf numFmtId="2" fontId="22" fillId="4" borderId="11" xfId="16" applyNumberFormat="1" applyFont="1" applyFill="1" applyBorder="1" applyAlignment="1">
      <alignment horizontal="center" wrapText="1"/>
    </xf>
    <xf numFmtId="179" fontId="22" fillId="4" borderId="11" xfId="16" applyNumberFormat="1" applyFont="1" applyFill="1" applyBorder="1"/>
    <xf numFmtId="0" fontId="23" fillId="0" borderId="0" xfId="15" applyFont="1"/>
    <xf numFmtId="0" fontId="14" fillId="0" borderId="0" xfId="16" applyAlignment="1">
      <alignment wrapText="1"/>
    </xf>
    <xf numFmtId="0" fontId="14" fillId="0" borderId="0" xfId="20" applyAlignment="1">
      <alignment wrapText="1"/>
    </xf>
    <xf numFmtId="179" fontId="23" fillId="0" borderId="11" xfId="17" applyNumberFormat="1" applyFont="1" applyFill="1" applyBorder="1" applyAlignment="1">
      <alignment horizontal="center" wrapText="1"/>
    </xf>
    <xf numFmtId="0" fontId="14" fillId="0" borderId="0" xfId="15"/>
    <xf numFmtId="0" fontId="14" fillId="0" borderId="0" xfId="15" applyAlignment="1">
      <alignment wrapText="1"/>
    </xf>
    <xf numFmtId="1" fontId="14" fillId="3" borderId="11" xfId="16" applyNumberFormat="1" applyFill="1" applyBorder="1" applyAlignment="1">
      <alignment wrapText="1"/>
    </xf>
    <xf numFmtId="0" fontId="14" fillId="0" borderId="11" xfId="16" applyBorder="1" applyAlignment="1">
      <alignment wrapText="1"/>
    </xf>
    <xf numFmtId="0" fontId="14" fillId="3" borderId="11" xfId="16" applyFill="1" applyBorder="1" applyAlignment="1">
      <alignment wrapText="1"/>
    </xf>
    <xf numFmtId="0" fontId="14" fillId="0" borderId="0" xfId="15" applyAlignment="1">
      <alignment vertical="center"/>
    </xf>
    <xf numFmtId="0" fontId="11" fillId="0" borderId="11" xfId="15" applyFont="1" applyBorder="1" applyAlignment="1">
      <alignment horizontal="left" vertical="center" wrapText="1"/>
    </xf>
    <xf numFmtId="0" fontId="14" fillId="0" borderId="0" xfId="15" applyAlignment="1">
      <alignment vertical="center" wrapText="1"/>
    </xf>
    <xf numFmtId="186" fontId="23" fillId="0" borderId="0" xfId="14" applyNumberFormat="1" applyFont="1"/>
    <xf numFmtId="186" fontId="21" fillId="4" borderId="33" xfId="14" applyNumberFormat="1" applyFont="1" applyFill="1" applyBorder="1" applyAlignment="1">
      <alignment horizontal="center" vertical="center"/>
    </xf>
    <xf numFmtId="186" fontId="20" fillId="5" borderId="33" xfId="14" applyNumberFormat="1" applyFont="1" applyFill="1" applyBorder="1" applyAlignment="1"/>
    <xf numFmtId="0" fontId="0" fillId="0" borderId="14" xfId="0" applyBorder="1"/>
    <xf numFmtId="0" fontId="0" fillId="0" borderId="15" xfId="0" applyBorder="1" applyAlignment="1">
      <alignment horizontal="center" vertical="center"/>
    </xf>
    <xf numFmtId="0" fontId="14" fillId="3" borderId="34" xfId="16" applyFill="1" applyBorder="1" applyAlignment="1">
      <alignment wrapText="1"/>
    </xf>
    <xf numFmtId="0" fontId="76" fillId="0" borderId="34" xfId="0" applyFont="1" applyBorder="1"/>
    <xf numFmtId="179" fontId="72" fillId="0" borderId="34" xfId="11" applyNumberFormat="1" applyFont="1" applyFill="1" applyBorder="1" applyAlignment="1">
      <alignment horizontal="center" vertical="center" wrapText="1"/>
    </xf>
    <xf numFmtId="0" fontId="82" fillId="0" borderId="0" xfId="0" applyFont="1"/>
    <xf numFmtId="0" fontId="79" fillId="0" borderId="34" xfId="0" applyFont="1" applyBorder="1" applyAlignment="1">
      <alignment vertical="center" wrapText="1"/>
    </xf>
    <xf numFmtId="0" fontId="84" fillId="0" borderId="0" xfId="0" applyFont="1"/>
    <xf numFmtId="0" fontId="71" fillId="0" borderId="1" xfId="1639" applyFont="1" applyBorder="1" applyAlignment="1">
      <alignment horizontal="left"/>
    </xf>
    <xf numFmtId="0" fontId="71" fillId="0" borderId="2" xfId="1639" applyFont="1" applyBorder="1" applyAlignment="1">
      <alignment horizontal="left"/>
    </xf>
    <xf numFmtId="0" fontId="71" fillId="0" borderId="3" xfId="1639" applyFont="1" applyBorder="1" applyAlignment="1">
      <alignment horizontal="left"/>
    </xf>
    <xf numFmtId="0" fontId="71" fillId="0" borderId="4" xfId="1639" applyFont="1" applyBorder="1" applyAlignment="1">
      <alignment horizontal="left" wrapText="1"/>
    </xf>
    <xf numFmtId="14" fontId="71" fillId="0" borderId="5" xfId="1639" applyNumberFormat="1" applyFont="1" applyBorder="1" applyAlignment="1">
      <alignment horizontal="right"/>
    </xf>
    <xf numFmtId="0" fontId="72" fillId="0" borderId="0" xfId="1639" applyFont="1" applyAlignment="1">
      <alignment horizontal="center"/>
    </xf>
    <xf numFmtId="0" fontId="73" fillId="0" borderId="0" xfId="1639" applyFont="1" applyAlignment="1">
      <alignment horizontal="left"/>
    </xf>
    <xf numFmtId="0" fontId="74" fillId="0" borderId="0" xfId="1639" applyFont="1" applyAlignment="1">
      <alignment horizontal="left"/>
    </xf>
    <xf numFmtId="0" fontId="72" fillId="0" borderId="0" xfId="1639" applyFont="1" applyAlignment="1">
      <alignment horizontal="left"/>
    </xf>
    <xf numFmtId="0" fontId="71" fillId="0" borderId="6" xfId="1639" applyFont="1" applyBorder="1" applyAlignment="1">
      <alignment horizontal="left"/>
    </xf>
    <xf numFmtId="0" fontId="71" fillId="0" borderId="7" xfId="1639" applyFont="1" applyBorder="1" applyAlignment="1">
      <alignment horizontal="left"/>
    </xf>
    <xf numFmtId="0" fontId="71" fillId="0" borderId="8" xfId="1639" applyFont="1" applyBorder="1" applyAlignment="1">
      <alignment horizontal="left" wrapText="1"/>
    </xf>
    <xf numFmtId="0" fontId="71" fillId="0" borderId="9" xfId="1639" applyFont="1" applyBorder="1" applyAlignment="1">
      <alignment horizontal="left" wrapText="1"/>
    </xf>
    <xf numFmtId="0" fontId="71" fillId="0" borderId="10" xfId="1639" applyFont="1" applyBorder="1" applyAlignment="1">
      <alignment horizontal="right" wrapText="1"/>
    </xf>
    <xf numFmtId="0" fontId="71" fillId="0" borderId="16" xfId="1639" applyFont="1" applyBorder="1" applyAlignment="1">
      <alignment horizontal="left" wrapText="1"/>
    </xf>
    <xf numFmtId="0" fontId="71" fillId="0" borderId="34" xfId="1639" applyFont="1" applyBorder="1" applyAlignment="1">
      <alignment horizontal="left" wrapText="1"/>
    </xf>
    <xf numFmtId="0" fontId="71" fillId="2" borderId="34" xfId="1639" applyFont="1" applyFill="1" applyBorder="1" applyAlignment="1">
      <alignment horizontal="center" vertical="center"/>
    </xf>
    <xf numFmtId="0" fontId="71" fillId="2" borderId="34" xfId="1639" applyFont="1" applyFill="1" applyBorder="1" applyAlignment="1">
      <alignment horizontal="center" vertical="center" wrapText="1"/>
    </xf>
    <xf numFmtId="0" fontId="83" fillId="2" borderId="17" xfId="1639" applyFont="1" applyFill="1" applyBorder="1" applyAlignment="1">
      <alignment horizontal="center" vertical="center" wrapText="1"/>
    </xf>
    <xf numFmtId="0" fontId="71" fillId="2" borderId="16" xfId="1639" applyFont="1" applyFill="1" applyBorder="1" applyAlignment="1">
      <alignment horizontal="center" vertical="center" wrapText="1"/>
    </xf>
    <xf numFmtId="0" fontId="75" fillId="2" borderId="34" xfId="1639" applyFont="1" applyFill="1" applyBorder="1" applyAlignment="1">
      <alignment horizontal="center" vertical="center" wrapText="1"/>
    </xf>
    <xf numFmtId="3" fontId="74" fillId="2" borderId="34" xfId="1639" applyNumberFormat="1" applyFont="1" applyFill="1" applyBorder="1" applyAlignment="1">
      <alignment horizontal="center" vertical="center"/>
    </xf>
    <xf numFmtId="179" fontId="74" fillId="2" borderId="34" xfId="1639" applyNumberFormat="1" applyFont="1" applyFill="1" applyBorder="1" applyAlignment="1">
      <alignment horizontal="center" vertical="center" wrapText="1"/>
    </xf>
    <xf numFmtId="0" fontId="72" fillId="0" borderId="34" xfId="0" applyFont="1" applyBorder="1" applyAlignment="1">
      <alignment vertical="center" wrapText="1"/>
    </xf>
    <xf numFmtId="26" fontId="80" fillId="0" borderId="16" xfId="0" applyNumberFormat="1" applyFont="1" applyBorder="1" applyAlignment="1">
      <alignment horizontal="center" wrapText="1"/>
    </xf>
    <xf numFmtId="0" fontId="81" fillId="3" borderId="16" xfId="1640" applyFont="1" applyFill="1" applyBorder="1" applyAlignment="1">
      <alignment horizontal="center" vertical="center" wrapText="1"/>
    </xf>
    <xf numFmtId="0" fontId="81" fillId="3" borderId="34" xfId="1640" applyFont="1" applyFill="1" applyBorder="1" applyAlignment="1">
      <alignment horizontal="center" vertical="center" wrapText="1"/>
    </xf>
    <xf numFmtId="0" fontId="85" fillId="3" borderId="34" xfId="1640" applyFill="1" applyBorder="1" applyAlignment="1">
      <alignment horizontal="center" vertical="center" wrapText="1"/>
    </xf>
    <xf numFmtId="180" fontId="74" fillId="0" borderId="34" xfId="1639" applyNumberFormat="1" applyFont="1" applyBorder="1" applyAlignment="1">
      <alignment horizontal="center" vertical="center"/>
    </xf>
    <xf numFmtId="3" fontId="74" fillId="0" borderId="34" xfId="1639" applyNumberFormat="1" applyFont="1" applyBorder="1" applyAlignment="1">
      <alignment horizontal="center" vertical="center"/>
    </xf>
    <xf numFmtId="0" fontId="72" fillId="3" borderId="34" xfId="1641" applyFont="1" applyFill="1" applyBorder="1" applyAlignment="1">
      <alignment wrapText="1"/>
    </xf>
    <xf numFmtId="0" fontId="72" fillId="4" borderId="34" xfId="0" applyFont="1" applyFill="1" applyBorder="1" applyAlignment="1">
      <alignment vertical="center" wrapText="1"/>
    </xf>
    <xf numFmtId="0" fontId="72" fillId="33" borderId="34" xfId="1641" applyFont="1" applyFill="1" applyBorder="1" applyAlignment="1">
      <alignment wrapText="1"/>
    </xf>
    <xf numFmtId="26" fontId="82" fillId="33" borderId="16" xfId="0" applyNumberFormat="1" applyFont="1" applyFill="1" applyBorder="1" applyAlignment="1">
      <alignment horizontal="center" wrapText="1"/>
    </xf>
    <xf numFmtId="1" fontId="23" fillId="0" borderId="11" xfId="16" applyNumberFormat="1" applyFont="1" applyBorder="1" applyAlignment="1">
      <alignment horizontal="center"/>
    </xf>
    <xf numFmtId="0" fontId="22" fillId="4" borderId="34" xfId="16" applyFont="1" applyFill="1" applyBorder="1" applyAlignment="1">
      <alignment wrapText="1"/>
    </xf>
    <xf numFmtId="0" fontId="22" fillId="4" borderId="34" xfId="16" applyFont="1" applyFill="1" applyBorder="1" applyAlignment="1">
      <alignment vertical="center" wrapText="1"/>
    </xf>
    <xf numFmtId="0" fontId="16" fillId="0" borderId="0" xfId="1597" applyFont="1" applyProtection="1">
      <protection locked="0"/>
    </xf>
    <xf numFmtId="179" fontId="11" fillId="0" borderId="0" xfId="1597" applyNumberFormat="1" applyFont="1" applyAlignment="1" applyProtection="1">
      <alignment horizontal="left"/>
      <protection locked="0"/>
    </xf>
    <xf numFmtId="0" fontId="14" fillId="0" borderId="0" xfId="1597" applyAlignment="1" applyProtection="1">
      <alignment horizontal="left"/>
      <protection locked="0"/>
    </xf>
    <xf numFmtId="179" fontId="14" fillId="0" borderId="0" xfId="1597" applyNumberFormat="1" applyAlignment="1" applyProtection="1">
      <alignment horizontal="left"/>
      <protection locked="0"/>
    </xf>
    <xf numFmtId="0" fontId="14" fillId="0" borderId="0" xfId="1597" applyAlignment="1" applyProtection="1">
      <alignment horizontal="center"/>
      <protection locked="0"/>
    </xf>
    <xf numFmtId="0" fontId="14" fillId="0" borderId="0" xfId="1597" applyAlignment="1">
      <alignment horizontal="left"/>
    </xf>
    <xf numFmtId="0" fontId="17" fillId="0" borderId="19" xfId="1597" applyFont="1" applyBorder="1" applyAlignment="1" applyProtection="1">
      <alignment horizontal="left"/>
      <protection locked="0"/>
    </xf>
    <xf numFmtId="0" fontId="18" fillId="0" borderId="20" xfId="1597" applyFont="1" applyBorder="1" applyAlignment="1" applyProtection="1">
      <alignment horizontal="left"/>
      <protection locked="0"/>
    </xf>
    <xf numFmtId="0" fontId="17" fillId="0" borderId="20" xfId="1597" applyFont="1" applyBorder="1" applyAlignment="1" applyProtection="1">
      <alignment horizontal="left"/>
      <protection locked="0"/>
    </xf>
    <xf numFmtId="9" fontId="14" fillId="0" borderId="0" xfId="1597" applyNumberFormat="1" applyAlignment="1" applyProtection="1">
      <alignment horizontal="center" wrapText="1"/>
      <protection locked="0"/>
    </xf>
    <xf numFmtId="0" fontId="88" fillId="0" borderId="0" xfId="0" applyFont="1"/>
    <xf numFmtId="0" fontId="17" fillId="0" borderId="36" xfId="1597" applyFont="1" applyBorder="1" applyAlignment="1" applyProtection="1">
      <alignment horizontal="left"/>
      <protection locked="0"/>
    </xf>
    <xf numFmtId="0" fontId="18" fillId="0" borderId="34" xfId="1597" applyFont="1" applyBorder="1" applyAlignment="1" applyProtection="1">
      <alignment horizontal="left"/>
      <protection locked="0"/>
    </xf>
    <xf numFmtId="0" fontId="17" fillId="0" borderId="34" xfId="1597" applyFont="1" applyBorder="1" applyAlignment="1" applyProtection="1">
      <alignment horizontal="left"/>
      <protection locked="0"/>
    </xf>
    <xf numFmtId="0" fontId="18" fillId="0" borderId="0" xfId="1642" applyFont="1"/>
    <xf numFmtId="9" fontId="14" fillId="0" borderId="0" xfId="1597" applyNumberFormat="1" applyAlignment="1">
      <alignment horizontal="center" wrapText="1"/>
    </xf>
    <xf numFmtId="181" fontId="18" fillId="0" borderId="34" xfId="1597" applyNumberFormat="1" applyFont="1" applyBorder="1" applyAlignment="1" applyProtection="1">
      <alignment horizontal="left"/>
      <protection locked="0"/>
    </xf>
    <xf numFmtId="9" fontId="14" fillId="0" borderId="0" xfId="1597" applyNumberFormat="1" applyAlignment="1" applyProtection="1">
      <alignment horizontal="center" vertical="center" wrapText="1"/>
      <protection locked="0"/>
    </xf>
    <xf numFmtId="0" fontId="14" fillId="0" borderId="0" xfId="1597"/>
    <xf numFmtId="14" fontId="14" fillId="0" borderId="0" xfId="1597" applyNumberFormat="1"/>
    <xf numFmtId="179" fontId="14" fillId="0" borderId="0" xfId="1597" applyNumberFormat="1" applyAlignment="1">
      <alignment horizontal="left"/>
    </xf>
    <xf numFmtId="0" fontId="17" fillId="0" borderId="38" xfId="1597" applyFont="1" applyBorder="1" applyAlignment="1" applyProtection="1">
      <alignment horizontal="left"/>
      <protection locked="0"/>
    </xf>
    <xf numFmtId="0" fontId="18" fillId="0" borderId="39" xfId="1597" applyFont="1" applyBorder="1" applyAlignment="1" applyProtection="1">
      <alignment horizontal="left"/>
      <protection locked="0"/>
    </xf>
    <xf numFmtId="0" fontId="17" fillId="0" borderId="39" xfId="1597" applyFont="1" applyBorder="1" applyAlignment="1" applyProtection="1">
      <alignment horizontal="left"/>
      <protection locked="0"/>
    </xf>
    <xf numFmtId="14" fontId="18" fillId="0" borderId="39" xfId="1597" applyNumberFormat="1" applyFont="1" applyBorder="1" applyAlignment="1" applyProtection="1">
      <alignment horizontal="left"/>
      <protection locked="0"/>
    </xf>
    <xf numFmtId="0" fontId="71" fillId="0" borderId="1" xfId="1643" applyFont="1" applyBorder="1" applyAlignment="1">
      <alignment horizontal="left"/>
    </xf>
    <xf numFmtId="0" fontId="71" fillId="0" borderId="2" xfId="1643" applyFont="1" applyBorder="1" applyAlignment="1">
      <alignment horizontal="left"/>
    </xf>
    <xf numFmtId="0" fontId="71" fillId="0" borderId="3" xfId="1643" applyFont="1" applyBorder="1" applyAlignment="1">
      <alignment horizontal="left"/>
    </xf>
    <xf numFmtId="0" fontId="71" fillId="0" borderId="4" xfId="1643" applyFont="1" applyBorder="1" applyAlignment="1">
      <alignment horizontal="left" wrapText="1"/>
    </xf>
    <xf numFmtId="14" fontId="71" fillId="0" borderId="5" xfId="1643" applyNumberFormat="1" applyFont="1" applyBorder="1" applyAlignment="1">
      <alignment horizontal="right"/>
    </xf>
    <xf numFmtId="0" fontId="6" fillId="0" borderId="0" xfId="1643" applyFont="1" applyAlignment="1">
      <alignment horizontal="center"/>
    </xf>
    <xf numFmtId="0" fontId="73" fillId="0" borderId="0" xfId="1643" applyFont="1" applyAlignment="1">
      <alignment horizontal="left"/>
    </xf>
    <xf numFmtId="0" fontId="74" fillId="0" borderId="0" xfId="1643" applyFont="1" applyAlignment="1">
      <alignment horizontal="left"/>
    </xf>
    <xf numFmtId="0" fontId="6" fillId="0" borderId="0" xfId="1643" applyFont="1" applyAlignment="1">
      <alignment horizontal="left"/>
    </xf>
    <xf numFmtId="0" fontId="14" fillId="0" borderId="0" xfId="525"/>
    <xf numFmtId="0" fontId="71" fillId="0" borderId="6" xfId="1643" applyFont="1" applyBorder="1" applyAlignment="1">
      <alignment horizontal="left"/>
    </xf>
    <xf numFmtId="0" fontId="71" fillId="0" borderId="7" xfId="1643" applyFont="1" applyBorder="1" applyAlignment="1">
      <alignment horizontal="left"/>
    </xf>
    <xf numFmtId="0" fontId="71" fillId="0" borderId="8" xfId="1643" applyFont="1" applyBorder="1" applyAlignment="1">
      <alignment horizontal="left" wrapText="1"/>
    </xf>
    <xf numFmtId="0" fontId="71" fillId="0" borderId="9" xfId="1643" applyFont="1" applyBorder="1" applyAlignment="1">
      <alignment horizontal="left" wrapText="1"/>
    </xf>
    <xf numFmtId="0" fontId="71" fillId="0" borderId="10" xfId="1643" applyFont="1" applyBorder="1" applyAlignment="1">
      <alignment horizontal="right" wrapText="1"/>
    </xf>
    <xf numFmtId="0" fontId="11" fillId="0" borderId="34" xfId="525" applyFont="1" applyBorder="1"/>
    <xf numFmtId="0" fontId="14" fillId="0" borderId="12" xfId="525" applyBorder="1"/>
    <xf numFmtId="0" fontId="71" fillId="0" borderId="31" xfId="1643" applyFont="1" applyBorder="1" applyAlignment="1">
      <alignment horizontal="left" wrapText="1"/>
    </xf>
    <xf numFmtId="0" fontId="71" fillId="0" borderId="34" xfId="1643" applyFont="1" applyBorder="1" applyAlignment="1">
      <alignment horizontal="left" wrapText="1"/>
    </xf>
    <xf numFmtId="0" fontId="14" fillId="0" borderId="14" xfId="525" applyBorder="1"/>
    <xf numFmtId="0" fontId="71" fillId="2" borderId="34" xfId="1643" applyFont="1" applyFill="1" applyBorder="1" applyAlignment="1">
      <alignment horizontal="center" vertical="center"/>
    </xf>
    <xf numFmtId="0" fontId="71" fillId="2" borderId="34" xfId="1643" applyFont="1" applyFill="1" applyBorder="1" applyAlignment="1">
      <alignment horizontal="center" vertical="center" wrapText="1"/>
    </xf>
    <xf numFmtId="0" fontId="83" fillId="2" borderId="17" xfId="1643" applyFont="1" applyFill="1" applyBorder="1" applyAlignment="1">
      <alignment horizontal="center" vertical="center" wrapText="1"/>
    </xf>
    <xf numFmtId="0" fontId="71" fillId="2" borderId="31" xfId="1643" applyFont="1" applyFill="1" applyBorder="1" applyAlignment="1">
      <alignment horizontal="center" vertical="center" wrapText="1"/>
    </xf>
    <xf numFmtId="0" fontId="75" fillId="2" borderId="34" xfId="1643" applyFont="1" applyFill="1" applyBorder="1" applyAlignment="1">
      <alignment horizontal="center" vertical="center" wrapText="1"/>
    </xf>
    <xf numFmtId="3" fontId="74" fillId="2" borderId="34" xfId="1643" applyNumberFormat="1" applyFont="1" applyFill="1" applyBorder="1" applyAlignment="1">
      <alignment horizontal="center" vertical="center"/>
    </xf>
    <xf numFmtId="179" fontId="74" fillId="2" borderId="34" xfId="1643" applyNumberFormat="1" applyFont="1" applyFill="1" applyBorder="1" applyAlignment="1">
      <alignment horizontal="center" vertical="center" wrapText="1"/>
    </xf>
    <xf numFmtId="0" fontId="14" fillId="0" borderId="15" xfId="525" applyBorder="1" applyAlignment="1">
      <alignment horizontal="center" vertical="center"/>
    </xf>
    <xf numFmtId="0" fontId="14" fillId="0" borderId="0" xfId="525" applyAlignment="1">
      <alignment horizontal="center" vertical="center"/>
    </xf>
    <xf numFmtId="0" fontId="6" fillId="3" borderId="34" xfId="1644" applyFont="1" applyFill="1" applyBorder="1" applyAlignment="1">
      <alignment wrapText="1"/>
    </xf>
    <xf numFmtId="26" fontId="87" fillId="0" borderId="31" xfId="525" applyNumberFormat="1" applyFont="1" applyBorder="1" applyAlignment="1">
      <alignment horizontal="center" wrapText="1"/>
    </xf>
    <xf numFmtId="0" fontId="8" fillId="3" borderId="31" xfId="1645" applyFont="1" applyFill="1" applyBorder="1" applyAlignment="1">
      <alignment horizontal="center" vertical="center" wrapText="1"/>
    </xf>
    <xf numFmtId="0" fontId="8" fillId="3" borderId="34" xfId="1645" applyFont="1" applyFill="1" applyBorder="1" applyAlignment="1">
      <alignment horizontal="center" vertical="center" wrapText="1"/>
    </xf>
    <xf numFmtId="0" fontId="14" fillId="3" borderId="34" xfId="1645" applyFill="1" applyBorder="1" applyAlignment="1">
      <alignment horizontal="center" vertical="center" wrapText="1"/>
    </xf>
    <xf numFmtId="180" fontId="74" fillId="0" borderId="34" xfId="1643" applyNumberFormat="1" applyFont="1" applyBorder="1" applyAlignment="1">
      <alignment horizontal="center" vertical="center"/>
    </xf>
    <xf numFmtId="3" fontId="74" fillId="0" borderId="34" xfId="1643" applyNumberFormat="1" applyFont="1" applyBorder="1" applyAlignment="1">
      <alignment horizontal="center" vertical="center"/>
    </xf>
    <xf numFmtId="179" fontId="6" fillId="0" borderId="34" xfId="11" applyNumberFormat="1" applyFont="1" applyFill="1" applyBorder="1" applyAlignment="1">
      <alignment horizontal="center" vertical="center" wrapText="1"/>
    </xf>
    <xf numFmtId="0" fontId="6" fillId="34" borderId="34" xfId="1644" applyFont="1" applyFill="1" applyBorder="1" applyAlignment="1">
      <alignment wrapText="1"/>
    </xf>
    <xf numFmtId="0" fontId="6" fillId="34" borderId="34" xfId="525" applyFont="1" applyFill="1" applyBorder="1" applyAlignment="1">
      <alignment vertical="center" wrapText="1"/>
    </xf>
    <xf numFmtId="0" fontId="22" fillId="0" borderId="0" xfId="525" applyFont="1"/>
    <xf numFmtId="0" fontId="10" fillId="0" borderId="0" xfId="525" applyFont="1"/>
    <xf numFmtId="0" fontId="84" fillId="0" borderId="0" xfId="525" applyFont="1"/>
    <xf numFmtId="0" fontId="23" fillId="3" borderId="34" xfId="21" applyFont="1" applyFill="1" applyBorder="1" applyAlignment="1">
      <alignment horizontal="right"/>
    </xf>
    <xf numFmtId="0" fontId="22" fillId="4" borderId="34" xfId="16" applyFont="1" applyFill="1" applyBorder="1" applyAlignment="1">
      <alignment horizontal="center"/>
    </xf>
    <xf numFmtId="0" fontId="14" fillId="3" borderId="15" xfId="16" applyFill="1" applyBorder="1" applyAlignment="1">
      <alignment horizontal="center" vertical="center" wrapText="1"/>
    </xf>
    <xf numFmtId="186" fontId="23" fillId="0" borderId="0" xfId="15" applyNumberFormat="1" applyFont="1"/>
    <xf numFmtId="191" fontId="14" fillId="0" borderId="0" xfId="1646" applyNumberFormat="1" applyFont="1"/>
    <xf numFmtId="191" fontId="23" fillId="0" borderId="0" xfId="1646" applyNumberFormat="1" applyFont="1"/>
    <xf numFmtId="186" fontId="20" fillId="4" borderId="34" xfId="18" applyNumberFormat="1" applyFont="1" applyFill="1" applyBorder="1" applyAlignment="1"/>
    <xf numFmtId="10" fontId="24" fillId="3" borderId="34" xfId="1612" applyNumberFormat="1" applyFont="1" applyFill="1" applyBorder="1" applyAlignment="1"/>
    <xf numFmtId="179" fontId="23" fillId="0" borderId="34" xfId="16" applyNumberFormat="1" applyFont="1" applyBorder="1"/>
    <xf numFmtId="179" fontId="23" fillId="0" borderId="34" xfId="17" applyNumberFormat="1" applyFont="1" applyFill="1" applyBorder="1" applyAlignment="1"/>
    <xf numFmtId="176" fontId="14" fillId="0" borderId="34" xfId="15" applyNumberFormat="1" applyBorder="1"/>
    <xf numFmtId="176" fontId="23" fillId="0" borderId="34" xfId="22" applyNumberFormat="1" applyFont="1" applyBorder="1"/>
    <xf numFmtId="176" fontId="23" fillId="0" borderId="34" xfId="20" applyNumberFormat="1" applyFont="1" applyBorder="1"/>
    <xf numFmtId="176" fontId="23" fillId="3" borderId="34" xfId="16" applyNumberFormat="1" applyFont="1" applyFill="1" applyBorder="1"/>
    <xf numFmtId="182" fontId="23" fillId="3" borderId="34" xfId="21" applyNumberFormat="1" applyFont="1" applyFill="1" applyBorder="1"/>
    <xf numFmtId="179" fontId="23" fillId="3" borderId="34" xfId="20" applyNumberFormat="1" applyFont="1" applyFill="1" applyBorder="1" applyAlignment="1">
      <alignment wrapText="1"/>
    </xf>
    <xf numFmtId="181" fontId="14" fillId="0" borderId="34" xfId="17" applyNumberFormat="1" applyFont="1" applyFill="1" applyBorder="1" applyAlignment="1">
      <alignment wrapText="1"/>
    </xf>
    <xf numFmtId="3" fontId="23" fillId="3" borderId="34" xfId="20" applyNumberFormat="1" applyFont="1" applyFill="1" applyBorder="1"/>
    <xf numFmtId="180" fontId="23" fillId="3" borderId="34" xfId="20" applyNumberFormat="1" applyFont="1" applyFill="1" applyBorder="1"/>
    <xf numFmtId="0" fontId="14" fillId="3" borderId="34" xfId="16" applyFill="1" applyBorder="1" applyAlignment="1">
      <alignment horizontal="center" vertical="center" wrapText="1"/>
    </xf>
    <xf numFmtId="191" fontId="14" fillId="3" borderId="34" xfId="1646" applyNumberFormat="1" applyFont="1" applyFill="1" applyBorder="1" applyAlignment="1">
      <alignment horizontal="center" vertical="center" wrapText="1"/>
    </xf>
    <xf numFmtId="191" fontId="14" fillId="0" borderId="34" xfId="1646" applyNumberFormat="1" applyFont="1" applyFill="1" applyBorder="1" applyAlignment="1">
      <alignment horizontal="center" vertical="center" wrapText="1"/>
    </xf>
    <xf numFmtId="179" fontId="23" fillId="0" borderId="34" xfId="17" applyNumberFormat="1" applyFont="1" applyFill="1" applyBorder="1" applyAlignment="1">
      <alignment horizontal="center" wrapText="1"/>
    </xf>
    <xf numFmtId="0" fontId="14" fillId="0" borderId="34" xfId="19" applyBorder="1" applyAlignment="1">
      <alignment wrapText="1"/>
    </xf>
    <xf numFmtId="186" fontId="21" fillId="4" borderId="32" xfId="18" applyNumberFormat="1" applyFont="1" applyFill="1" applyBorder="1" applyAlignment="1">
      <alignment horizontal="center"/>
    </xf>
    <xf numFmtId="10" fontId="22" fillId="4" borderId="34" xfId="18" applyNumberFormat="1" applyFont="1" applyFill="1" applyBorder="1" applyAlignment="1"/>
    <xf numFmtId="179" fontId="22" fillId="4" borderId="34" xfId="16" applyNumberFormat="1" applyFont="1" applyFill="1" applyBorder="1"/>
    <xf numFmtId="179" fontId="22" fillId="4" borderId="34" xfId="17" applyNumberFormat="1" applyFont="1" applyFill="1" applyBorder="1" applyAlignment="1"/>
    <xf numFmtId="176" fontId="22" fillId="4" borderId="34" xfId="15" applyNumberFormat="1" applyFont="1" applyFill="1" applyBorder="1"/>
    <xf numFmtId="176" fontId="22" fillId="4" borderId="34" xfId="16" applyNumberFormat="1" applyFont="1" applyFill="1" applyBorder="1"/>
    <xf numFmtId="182" fontId="22" fillId="4" borderId="34" xfId="16" applyNumberFormat="1" applyFont="1" applyFill="1" applyBorder="1"/>
    <xf numFmtId="179" fontId="22" fillId="4" borderId="34" xfId="16" applyNumberFormat="1" applyFont="1" applyFill="1" applyBorder="1" applyAlignment="1">
      <alignment wrapText="1"/>
    </xf>
    <xf numFmtId="181" fontId="22" fillId="4" borderId="34" xfId="16" applyNumberFormat="1" applyFont="1" applyFill="1" applyBorder="1" applyAlignment="1">
      <alignment wrapText="1"/>
    </xf>
    <xf numFmtId="3" fontId="22" fillId="4" borderId="34" xfId="16" applyNumberFormat="1" applyFont="1" applyFill="1" applyBorder="1"/>
    <xf numFmtId="180" fontId="22" fillId="4" borderId="34" xfId="16" applyNumberFormat="1" applyFont="1" applyFill="1" applyBorder="1"/>
    <xf numFmtId="0" fontId="22" fillId="4" borderId="34" xfId="16" applyFont="1" applyFill="1" applyBorder="1" applyAlignment="1">
      <alignment horizontal="center" vertical="center" wrapText="1"/>
    </xf>
    <xf numFmtId="191" fontId="22" fillId="4" borderId="34" xfId="1646" applyNumberFormat="1" applyFont="1" applyFill="1" applyBorder="1" applyAlignment="1">
      <alignment horizontal="center" vertical="center" wrapText="1"/>
    </xf>
    <xf numFmtId="2" fontId="21" fillId="4" borderId="34" xfId="16" applyNumberFormat="1" applyFont="1" applyFill="1" applyBorder="1" applyAlignment="1">
      <alignment horizontal="center"/>
    </xf>
    <xf numFmtId="0" fontId="14" fillId="0" borderId="0" xfId="15" applyAlignment="1">
      <alignment horizontal="center" vertical="center" wrapText="1"/>
    </xf>
    <xf numFmtId="0" fontId="19" fillId="0" borderId="34" xfId="15" applyFont="1" applyBorder="1" applyAlignment="1">
      <alignment horizontal="center" vertical="center" wrapText="1"/>
    </xf>
    <xf numFmtId="9" fontId="11" fillId="0" borderId="34" xfId="15" applyNumberFormat="1" applyFont="1" applyBorder="1" applyAlignment="1">
      <alignment horizontal="center" vertical="center" wrapText="1"/>
    </xf>
    <xf numFmtId="10" fontId="11" fillId="0" borderId="34" xfId="15" applyNumberFormat="1" applyFont="1" applyBorder="1" applyAlignment="1">
      <alignment horizontal="center" vertical="center" wrapText="1"/>
    </xf>
    <xf numFmtId="0" fontId="11" fillId="0" borderId="34" xfId="15" applyFont="1" applyBorder="1" applyAlignment="1">
      <alignment horizontal="center" vertical="center" wrapText="1"/>
    </xf>
    <xf numFmtId="181" fontId="11" fillId="0" borderId="34" xfId="15" applyNumberFormat="1" applyFont="1" applyBorder="1" applyAlignment="1">
      <alignment horizontal="center" vertical="center" wrapText="1"/>
    </xf>
    <xf numFmtId="191" fontId="11" fillId="0" borderId="34" xfId="1646" applyNumberFormat="1" applyFont="1" applyBorder="1" applyAlignment="1">
      <alignment horizontal="center" vertical="center" wrapText="1"/>
    </xf>
    <xf numFmtId="0" fontId="14" fillId="0" borderId="0" xfId="15" applyAlignment="1">
      <alignment horizontal="center" vertical="center"/>
    </xf>
    <xf numFmtId="0" fontId="11" fillId="0" borderId="34" xfId="15" applyFont="1" applyBorder="1" applyAlignment="1">
      <alignment horizontal="center" vertical="center"/>
    </xf>
    <xf numFmtId="0" fontId="19" fillId="0" borderId="34" xfId="15" applyFont="1" applyBorder="1" applyAlignment="1">
      <alignment vertical="center" wrapText="1"/>
    </xf>
    <xf numFmtId="0" fontId="14" fillId="0" borderId="0" xfId="1558"/>
    <xf numFmtId="0" fontId="84" fillId="0" borderId="0" xfId="1558" applyFont="1"/>
    <xf numFmtId="0" fontId="10" fillId="0" borderId="0" xfId="1558" applyFont="1"/>
    <xf numFmtId="0" fontId="22" fillId="0" borderId="0" xfId="1558" applyFont="1"/>
    <xf numFmtId="0" fontId="14" fillId="0" borderId="0" xfId="1558" applyAlignment="1">
      <alignment horizontal="center" vertical="center"/>
    </xf>
    <xf numFmtId="3" fontId="74" fillId="0" borderId="34" xfId="12" applyNumberFormat="1" applyFont="1" applyBorder="1" applyAlignment="1">
      <alignment horizontal="center" vertical="center"/>
    </xf>
    <xf numFmtId="180" fontId="74" fillId="0" borderId="34" xfId="12" applyNumberFormat="1" applyFont="1" applyBorder="1" applyAlignment="1">
      <alignment horizontal="center" vertical="center"/>
    </xf>
    <xf numFmtId="26" fontId="87" fillId="0" borderId="31" xfId="1558" applyNumberFormat="1" applyFont="1" applyBorder="1" applyAlignment="1">
      <alignment horizontal="center" wrapText="1"/>
    </xf>
    <xf numFmtId="0" fontId="6" fillId="3" borderId="34" xfId="16" applyFont="1" applyFill="1" applyBorder="1" applyAlignment="1">
      <alignment vertical="center" wrapText="1"/>
    </xf>
    <xf numFmtId="0" fontId="14" fillId="0" borderId="15" xfId="1558" applyBorder="1" applyAlignment="1">
      <alignment horizontal="center" vertical="center"/>
    </xf>
    <xf numFmtId="179" fontId="74" fillId="2" borderId="34" xfId="12" applyNumberFormat="1" applyFont="1" applyFill="1" applyBorder="1" applyAlignment="1">
      <alignment horizontal="center" vertical="center" wrapText="1"/>
    </xf>
    <xf numFmtId="0" fontId="71" fillId="2" borderId="34" xfId="12" applyFont="1" applyFill="1" applyBorder="1" applyAlignment="1">
      <alignment horizontal="center" vertical="center" wrapText="1"/>
    </xf>
    <xf numFmtId="3" fontId="74" fillId="2" borderId="34" xfId="12" applyNumberFormat="1" applyFont="1" applyFill="1" applyBorder="1" applyAlignment="1">
      <alignment horizontal="center" vertical="center"/>
    </xf>
    <xf numFmtId="0" fontId="75" fillId="2" borderId="34" xfId="12" applyFont="1" applyFill="1" applyBorder="1" applyAlignment="1">
      <alignment horizontal="center" vertical="center" wrapText="1"/>
    </xf>
    <xf numFmtId="0" fontId="71" fillId="2" borderId="31" xfId="12" applyFont="1" applyFill="1" applyBorder="1" applyAlignment="1">
      <alignment horizontal="center" vertical="center" wrapText="1"/>
    </xf>
    <xf numFmtId="0" fontId="83" fillId="2" borderId="17" xfId="12" applyFont="1" applyFill="1" applyBorder="1" applyAlignment="1">
      <alignment horizontal="center" vertical="center" wrapText="1"/>
    </xf>
    <xf numFmtId="0" fontId="71" fillId="2" borderId="34" xfId="12" applyFont="1" applyFill="1" applyBorder="1" applyAlignment="1">
      <alignment horizontal="center" vertical="center"/>
    </xf>
    <xf numFmtId="0" fontId="14" fillId="0" borderId="14" xfId="1558" applyBorder="1"/>
    <xf numFmtId="0" fontId="71" fillId="0" borderId="34" xfId="12" applyFont="1" applyBorder="1" applyAlignment="1">
      <alignment horizontal="left" wrapText="1"/>
    </xf>
    <xf numFmtId="0" fontId="71" fillId="0" borderId="31" xfId="12" applyFont="1" applyBorder="1" applyAlignment="1">
      <alignment horizontal="left" wrapText="1"/>
    </xf>
    <xf numFmtId="0" fontId="14" fillId="0" borderId="12" xfId="1558" applyBorder="1"/>
    <xf numFmtId="0" fontId="11" fillId="0" borderId="34" xfId="1558" applyFont="1" applyBorder="1"/>
    <xf numFmtId="0" fontId="74" fillId="0" borderId="0" xfId="12" applyFont="1" applyAlignment="1">
      <alignment horizontal="left"/>
    </xf>
    <xf numFmtId="0" fontId="6" fillId="0" borderId="0" xfId="12" applyFont="1" applyAlignment="1">
      <alignment horizontal="left"/>
    </xf>
    <xf numFmtId="0" fontId="73" fillId="0" borderId="0" xfId="12" applyFont="1" applyAlignment="1">
      <alignment horizontal="left"/>
    </xf>
    <xf numFmtId="0" fontId="6" fillId="0" borderId="0" xfId="12" applyFont="1" applyAlignment="1">
      <alignment horizontal="center"/>
    </xf>
    <xf numFmtId="0" fontId="71" fillId="0" borderId="10" xfId="12" applyFont="1" applyBorder="1" applyAlignment="1">
      <alignment horizontal="right" wrapText="1"/>
    </xf>
    <xf numFmtId="0" fontId="71" fillId="0" borderId="9" xfId="12" applyFont="1" applyBorder="1" applyAlignment="1">
      <alignment horizontal="left" wrapText="1"/>
    </xf>
    <xf numFmtId="0" fontId="71" fillId="0" borderId="8" xfId="12" applyFont="1" applyBorder="1" applyAlignment="1">
      <alignment horizontal="left" wrapText="1"/>
    </xf>
    <xf numFmtId="0" fontId="71" fillId="0" borderId="7" xfId="12" applyFont="1" applyBorder="1" applyAlignment="1">
      <alignment horizontal="left"/>
    </xf>
    <xf numFmtId="0" fontId="71" fillId="0" borderId="6" xfId="12" applyFont="1" applyBorder="1" applyAlignment="1">
      <alignment horizontal="left"/>
    </xf>
    <xf numFmtId="14" fontId="71" fillId="0" borderId="5" xfId="12" applyNumberFormat="1" applyFont="1" applyBorder="1" applyAlignment="1">
      <alignment horizontal="right"/>
    </xf>
    <xf numFmtId="0" fontId="71" fillId="0" borderId="4" xfId="12" applyFont="1" applyBorder="1" applyAlignment="1">
      <alignment horizontal="left" wrapText="1"/>
    </xf>
    <xf numFmtId="0" fontId="71" fillId="0" borderId="3" xfId="12" applyFont="1" applyBorder="1" applyAlignment="1">
      <alignment horizontal="left"/>
    </xf>
    <xf numFmtId="0" fontId="71" fillId="0" borderId="2" xfId="12" applyFont="1" applyBorder="1" applyAlignment="1">
      <alignment horizontal="left"/>
    </xf>
    <xf numFmtId="0" fontId="71" fillId="0" borderId="1" xfId="12" applyFont="1" applyBorder="1" applyAlignment="1">
      <alignment horizontal="left"/>
    </xf>
    <xf numFmtId="0" fontId="90" fillId="35" borderId="0" xfId="1647" applyFont="1" applyFill="1"/>
    <xf numFmtId="0" fontId="91" fillId="35" borderId="0" xfId="1647" applyFont="1" applyFill="1"/>
    <xf numFmtId="0" fontId="90" fillId="35" borderId="7" xfId="1647" applyFont="1" applyFill="1" applyBorder="1"/>
    <xf numFmtId="0" fontId="90" fillId="35" borderId="45" xfId="1647" applyFont="1" applyFill="1" applyBorder="1"/>
    <xf numFmtId="26" fontId="14" fillId="0" borderId="0" xfId="525" applyNumberFormat="1" applyAlignment="1">
      <alignment horizontal="center" vertical="center"/>
    </xf>
    <xf numFmtId="0" fontId="92" fillId="0" borderId="0" xfId="1558" applyFont="1"/>
    <xf numFmtId="0" fontId="6" fillId="3" borderId="34" xfId="16" applyFont="1" applyFill="1" applyBorder="1" applyAlignment="1">
      <alignment wrapText="1"/>
    </xf>
    <xf numFmtId="0" fontId="6" fillId="0" borderId="34" xfId="1558" applyFont="1" applyBorder="1" applyAlignment="1">
      <alignment vertical="center" wrapText="1"/>
    </xf>
    <xf numFmtId="0" fontId="6" fillId="0" borderId="34" xfId="16" applyFont="1" applyBorder="1" applyAlignment="1">
      <alignment wrapText="1"/>
    </xf>
    <xf numFmtId="0" fontId="95" fillId="2" borderId="17" xfId="12" applyFont="1" applyFill="1" applyBorder="1" applyAlignment="1">
      <alignment horizontal="center" vertical="center" wrapText="1"/>
    </xf>
    <xf numFmtId="0" fontId="14" fillId="0" borderId="49" xfId="1558" applyBorder="1"/>
    <xf numFmtId="0" fontId="71" fillId="0" borderId="50" xfId="12" applyFont="1" applyBorder="1" applyAlignment="1">
      <alignment horizontal="right" wrapText="1"/>
    </xf>
    <xf numFmtId="0" fontId="71" fillId="0" borderId="48" xfId="12" applyFont="1" applyBorder="1" applyAlignment="1">
      <alignment horizontal="left" wrapText="1"/>
    </xf>
    <xf numFmtId="0" fontId="71" fillId="0" borderId="46" xfId="12" applyFont="1" applyBorder="1" applyAlignment="1">
      <alignment horizontal="left" wrapText="1"/>
    </xf>
    <xf numFmtId="0" fontId="71" fillId="0" borderId="47" xfId="12" applyFont="1" applyBorder="1" applyAlignment="1">
      <alignment horizontal="left"/>
    </xf>
    <xf numFmtId="0" fontId="71" fillId="0" borderId="51" xfId="12" applyFont="1" applyBorder="1" applyAlignment="1">
      <alignment horizontal="left"/>
    </xf>
    <xf numFmtId="0" fontId="14" fillId="4" borderId="34" xfId="0" applyFont="1" applyFill="1" applyBorder="1" applyAlignment="1">
      <alignment wrapText="1"/>
    </xf>
    <xf numFmtId="186" fontId="20" fillId="36" borderId="33" xfId="14" applyNumberFormat="1" applyFont="1" applyFill="1" applyBorder="1" applyAlignment="1"/>
    <xf numFmtId="0" fontId="14" fillId="43" borderId="0" xfId="15" applyFill="1"/>
    <xf numFmtId="0" fontId="14" fillId="43" borderId="0" xfId="15" applyFill="1" applyAlignment="1">
      <alignment wrapText="1"/>
    </xf>
    <xf numFmtId="0" fontId="14" fillId="44" borderId="0" xfId="15" applyFill="1"/>
    <xf numFmtId="186" fontId="23" fillId="0" borderId="0" xfId="1649" applyNumberFormat="1" applyFont="1"/>
    <xf numFmtId="1" fontId="23" fillId="0" borderId="0" xfId="15" applyNumberFormat="1" applyFont="1"/>
    <xf numFmtId="182" fontId="22" fillId="0" borderId="0" xfId="1612" applyNumberFormat="1" applyFont="1"/>
    <xf numFmtId="0" fontId="11" fillId="43" borderId="30" xfId="15" applyFont="1" applyFill="1" applyBorder="1"/>
    <xf numFmtId="0" fontId="14" fillId="43" borderId="30" xfId="15" applyFill="1" applyBorder="1"/>
    <xf numFmtId="0" fontId="14" fillId="43" borderId="30" xfId="15" applyFill="1" applyBorder="1" applyAlignment="1">
      <alignment wrapText="1"/>
    </xf>
    <xf numFmtId="0" fontId="14" fillId="44" borderId="30" xfId="15" applyFill="1" applyBorder="1"/>
    <xf numFmtId="0" fontId="14" fillId="0" borderId="30" xfId="15" applyBorder="1"/>
    <xf numFmtId="0" fontId="23" fillId="0" borderId="30" xfId="15" applyFont="1" applyBorder="1"/>
    <xf numFmtId="186" fontId="23" fillId="0" borderId="30" xfId="1649" applyNumberFormat="1" applyFont="1" applyBorder="1"/>
    <xf numFmtId="1" fontId="23" fillId="0" borderId="30" xfId="15" applyNumberFormat="1" applyFont="1" applyBorder="1"/>
    <xf numFmtId="0" fontId="11" fillId="43" borderId="0" xfId="15" applyFont="1" applyFill="1"/>
    <xf numFmtId="186" fontId="23" fillId="0" borderId="0" xfId="1649" applyNumberFormat="1" applyFont="1" applyBorder="1"/>
    <xf numFmtId="0" fontId="14" fillId="0" borderId="34" xfId="16" applyBorder="1" applyAlignment="1">
      <alignment wrapText="1"/>
    </xf>
    <xf numFmtId="1" fontId="14" fillId="3" borderId="34" xfId="16" applyNumberFormat="1" applyFill="1" applyBorder="1" applyAlignment="1">
      <alignment wrapText="1"/>
    </xf>
    <xf numFmtId="186" fontId="20" fillId="36" borderId="34" xfId="14" applyNumberFormat="1" applyFont="1" applyFill="1" applyBorder="1" applyAlignment="1"/>
    <xf numFmtId="1" fontId="23" fillId="0" borderId="34" xfId="16" applyNumberFormat="1" applyFont="1" applyBorder="1" applyAlignment="1">
      <alignment horizontal="center"/>
    </xf>
    <xf numFmtId="0" fontId="1" fillId="0" borderId="0" xfId="1651"/>
    <xf numFmtId="179" fontId="1" fillId="0" borderId="0" xfId="1651" applyNumberFormat="1"/>
    <xf numFmtId="0" fontId="96" fillId="0" borderId="53" xfId="1651" applyFont="1" applyBorder="1" applyAlignment="1">
      <alignment horizontal="center"/>
    </xf>
    <xf numFmtId="179" fontId="96" fillId="0" borderId="53" xfId="1651" applyNumberFormat="1" applyFont="1" applyBorder="1" applyAlignment="1">
      <alignment horizontal="center"/>
    </xf>
    <xf numFmtId="14" fontId="100" fillId="45" borderId="55" xfId="1651" applyNumberFormat="1" applyFont="1" applyFill="1" applyBorder="1" applyAlignment="1">
      <alignment horizontal="center"/>
    </xf>
    <xf numFmtId="0" fontId="101" fillId="39" borderId="55" xfId="1651" applyFont="1" applyFill="1" applyBorder="1" applyAlignment="1">
      <alignment horizontal="center"/>
    </xf>
    <xf numFmtId="0" fontId="98" fillId="37" borderId="54" xfId="1651" applyFont="1" applyFill="1" applyBorder="1" applyAlignment="1">
      <alignment horizontal="center"/>
    </xf>
    <xf numFmtId="0" fontId="96" fillId="0" borderId="0" xfId="1651" applyFont="1" applyAlignment="1">
      <alignment horizontal="center"/>
    </xf>
    <xf numFmtId="179" fontId="96" fillId="0" borderId="0" xfId="1651" applyNumberFormat="1" applyFont="1" applyAlignment="1">
      <alignment horizontal="center"/>
    </xf>
    <xf numFmtId="0" fontId="98" fillId="37" borderId="56" xfId="1651" applyFont="1" applyFill="1" applyBorder="1" applyAlignment="1">
      <alignment horizontal="center"/>
    </xf>
    <xf numFmtId="0" fontId="96" fillId="0" borderId="55" xfId="1651" applyFont="1" applyBorder="1" applyAlignment="1">
      <alignment horizontal="center"/>
    </xf>
    <xf numFmtId="179" fontId="96" fillId="0" borderId="55" xfId="1651" applyNumberFormat="1" applyFont="1" applyBorder="1" applyAlignment="1">
      <alignment horizontal="center"/>
    </xf>
    <xf numFmtId="0" fontId="98" fillId="37" borderId="57" xfId="1651" applyFont="1" applyFill="1" applyBorder="1" applyAlignment="1">
      <alignment horizontal="center"/>
    </xf>
    <xf numFmtId="0" fontId="98" fillId="38" borderId="54" xfId="1651" applyFont="1" applyFill="1" applyBorder="1" applyAlignment="1">
      <alignment horizontal="center"/>
    </xf>
    <xf numFmtId="0" fontId="98" fillId="38" borderId="56" xfId="1651" applyFont="1" applyFill="1" applyBorder="1" applyAlignment="1">
      <alignment horizontal="center"/>
    </xf>
    <xf numFmtId="0" fontId="98" fillId="38" borderId="57" xfId="1651" applyFont="1" applyFill="1" applyBorder="1" applyAlignment="1">
      <alignment horizontal="center"/>
    </xf>
    <xf numFmtId="0" fontId="98" fillId="33" borderId="54" xfId="1651" applyFont="1" applyFill="1" applyBorder="1" applyAlignment="1">
      <alignment horizontal="center"/>
    </xf>
    <xf numFmtId="0" fontId="98" fillId="33" borderId="56" xfId="1651" applyFont="1" applyFill="1" applyBorder="1" applyAlignment="1">
      <alignment horizontal="center"/>
    </xf>
    <xf numFmtId="0" fontId="99" fillId="0" borderId="0" xfId="1651" applyFont="1" applyAlignment="1">
      <alignment horizontal="center"/>
    </xf>
    <xf numFmtId="179" fontId="99" fillId="0" borderId="0" xfId="1651" applyNumberFormat="1" applyFont="1" applyAlignment="1">
      <alignment horizontal="center"/>
    </xf>
    <xf numFmtId="0" fontId="101" fillId="33" borderId="56" xfId="1651" applyFont="1" applyFill="1" applyBorder="1" applyAlignment="1">
      <alignment horizontal="center"/>
    </xf>
    <xf numFmtId="0" fontId="99" fillId="0" borderId="55" xfId="1651" applyFont="1" applyBorder="1" applyAlignment="1">
      <alignment horizontal="center"/>
    </xf>
    <xf numFmtId="179" fontId="99" fillId="0" borderId="55" xfId="1651" applyNumberFormat="1" applyFont="1" applyBorder="1" applyAlignment="1">
      <alignment horizontal="center"/>
    </xf>
    <xf numFmtId="0" fontId="101" fillId="33" borderId="57" xfId="1651" applyFont="1" applyFill="1" applyBorder="1" applyAlignment="1">
      <alignment horizontal="center"/>
    </xf>
    <xf numFmtId="14" fontId="97" fillId="0" borderId="55" xfId="1651" applyNumberFormat="1" applyFont="1" applyBorder="1" applyAlignment="1">
      <alignment horizontal="center"/>
    </xf>
    <xf numFmtId="0" fontId="101" fillId="40" borderId="55" xfId="1651" applyFont="1" applyFill="1" applyBorder="1" applyAlignment="1">
      <alignment horizontal="center"/>
    </xf>
    <xf numFmtId="0" fontId="98" fillId="40" borderId="54" xfId="1651" applyFont="1" applyFill="1" applyBorder="1" applyAlignment="1">
      <alignment horizontal="center"/>
    </xf>
    <xf numFmtId="0" fontId="98" fillId="40" borderId="56" xfId="1651" applyFont="1" applyFill="1" applyBorder="1" applyAlignment="1">
      <alignment horizontal="center"/>
    </xf>
    <xf numFmtId="0" fontId="101" fillId="40" borderId="57" xfId="1651" applyFont="1" applyFill="1" applyBorder="1" applyAlignment="1">
      <alignment horizontal="center"/>
    </xf>
    <xf numFmtId="0" fontId="98" fillId="40" borderId="55" xfId="1651" applyFont="1" applyFill="1" applyBorder="1" applyAlignment="1">
      <alignment horizontal="center"/>
    </xf>
    <xf numFmtId="0" fontId="98" fillId="40" borderId="57" xfId="1651" applyFont="1" applyFill="1" applyBorder="1" applyAlignment="1">
      <alignment horizontal="center"/>
    </xf>
    <xf numFmtId="14" fontId="97" fillId="0" borderId="53" xfId="1651" applyNumberFormat="1" applyFont="1" applyBorder="1" applyAlignment="1">
      <alignment horizontal="center"/>
    </xf>
    <xf numFmtId="0" fontId="98" fillId="41" borderId="55" xfId="1651" applyFont="1" applyFill="1" applyBorder="1" applyAlignment="1">
      <alignment horizontal="center"/>
    </xf>
    <xf numFmtId="0" fontId="98" fillId="41" borderId="54" xfId="1651" applyFont="1" applyFill="1" applyBorder="1" applyAlignment="1">
      <alignment horizontal="center"/>
    </xf>
    <xf numFmtId="14" fontId="97" fillId="0" borderId="0" xfId="1651" applyNumberFormat="1" applyFont="1" applyAlignment="1">
      <alignment horizontal="center"/>
    </xf>
    <xf numFmtId="0" fontId="98" fillId="41" borderId="56" xfId="1651" applyFont="1" applyFill="1" applyBorder="1" applyAlignment="1">
      <alignment horizontal="center"/>
    </xf>
    <xf numFmtId="14" fontId="100" fillId="0" borderId="0" xfId="1651" applyNumberFormat="1" applyFont="1" applyAlignment="1">
      <alignment horizontal="center"/>
    </xf>
    <xf numFmtId="0" fontId="101" fillId="41" borderId="56" xfId="1651" applyFont="1" applyFill="1" applyBorder="1" applyAlignment="1">
      <alignment horizontal="center"/>
    </xf>
    <xf numFmtId="0" fontId="98" fillId="41" borderId="57" xfId="1651" applyFont="1" applyFill="1" applyBorder="1" applyAlignment="1">
      <alignment horizontal="center"/>
    </xf>
    <xf numFmtId="0" fontId="99" fillId="0" borderId="53" xfId="1651" applyFont="1" applyBorder="1" applyAlignment="1">
      <alignment horizontal="center"/>
    </xf>
    <xf numFmtId="14" fontId="100" fillId="0" borderId="53" xfId="1651" applyNumberFormat="1" applyFont="1" applyBorder="1" applyAlignment="1">
      <alignment horizontal="center"/>
    </xf>
    <xf numFmtId="0" fontId="98" fillId="34" borderId="55" xfId="1651" applyFont="1" applyFill="1" applyBorder="1" applyAlignment="1">
      <alignment horizontal="center"/>
    </xf>
    <xf numFmtId="0" fontId="101" fillId="34" borderId="54" xfId="1651" applyFont="1" applyFill="1" applyBorder="1" applyAlignment="1">
      <alignment horizontal="center"/>
    </xf>
    <xf numFmtId="0" fontId="98" fillId="34" borderId="56" xfId="1651" applyFont="1" applyFill="1" applyBorder="1" applyAlignment="1">
      <alignment horizontal="center"/>
    </xf>
    <xf numFmtId="0" fontId="98" fillId="34" borderId="57" xfId="1651" applyFont="1" applyFill="1" applyBorder="1" applyAlignment="1">
      <alignment horizontal="center"/>
    </xf>
    <xf numFmtId="0" fontId="96" fillId="35" borderId="14" xfId="1651" applyFont="1" applyFill="1" applyBorder="1" applyAlignment="1">
      <alignment horizontal="center" vertical="center"/>
    </xf>
    <xf numFmtId="0" fontId="96" fillId="42" borderId="58" xfId="1651" applyFont="1" applyFill="1" applyBorder="1" applyAlignment="1">
      <alignment horizontal="center" vertical="center"/>
    </xf>
    <xf numFmtId="0" fontId="96" fillId="42" borderId="58" xfId="1651" applyFont="1" applyFill="1" applyBorder="1" applyAlignment="1">
      <alignment horizontal="center" vertical="center" wrapText="1"/>
    </xf>
    <xf numFmtId="0" fontId="96" fillId="42" borderId="52" xfId="1651" applyFont="1" applyFill="1" applyBorder="1" applyAlignment="1">
      <alignment horizontal="center" vertical="center" wrapText="1"/>
    </xf>
    <xf numFmtId="0" fontId="96" fillId="42" borderId="59" xfId="1651" applyFont="1" applyFill="1" applyBorder="1" applyAlignment="1">
      <alignment horizontal="center" vertical="center" wrapText="1"/>
    </xf>
    <xf numFmtId="0" fontId="14" fillId="3" borderId="49" xfId="16" applyFill="1" applyBorder="1" applyAlignment="1">
      <alignment horizontal="center" vertical="center" wrapText="1"/>
    </xf>
    <xf numFmtId="0" fontId="21" fillId="4" borderId="13" xfId="15" applyFont="1" applyFill="1" applyBorder="1" applyAlignment="1">
      <alignment horizontal="left"/>
    </xf>
    <xf numFmtId="0" fontId="21" fillId="4" borderId="18" xfId="15" applyFont="1" applyFill="1" applyBorder="1" applyAlignment="1">
      <alignment horizontal="left"/>
    </xf>
    <xf numFmtId="0" fontId="21" fillId="4" borderId="16" xfId="15" applyFont="1" applyFill="1" applyBorder="1" applyAlignment="1">
      <alignment horizontal="left"/>
    </xf>
    <xf numFmtId="0" fontId="14" fillId="0" borderId="34" xfId="12" applyBorder="1" applyAlignment="1">
      <alignment horizontal="center" vertical="center" wrapText="1"/>
    </xf>
    <xf numFmtId="0" fontId="14" fillId="0" borderId="34" xfId="15" applyBorder="1" applyAlignment="1">
      <alignment horizontal="center" vertical="center" wrapText="1"/>
    </xf>
    <xf numFmtId="0" fontId="14" fillId="0" borderId="12" xfId="12" applyBorder="1" applyAlignment="1">
      <alignment horizontal="center" vertical="center" wrapText="1"/>
    </xf>
    <xf numFmtId="0" fontId="14" fillId="0" borderId="14" xfId="12" applyBorder="1" applyAlignment="1">
      <alignment horizontal="center" vertical="center" wrapText="1"/>
    </xf>
    <xf numFmtId="0" fontId="14" fillId="0" borderId="15" xfId="12" applyBorder="1" applyAlignment="1">
      <alignment horizontal="center" vertical="center" wrapText="1"/>
    </xf>
    <xf numFmtId="0" fontId="14" fillId="0" borderId="12" xfId="15" applyBorder="1" applyAlignment="1">
      <alignment horizontal="center" vertical="center" wrapText="1"/>
    </xf>
    <xf numFmtId="0" fontId="14" fillId="0" borderId="14" xfId="15" applyBorder="1" applyAlignment="1">
      <alignment horizontal="center" vertical="center" wrapText="1"/>
    </xf>
    <xf numFmtId="0" fontId="14" fillId="0" borderId="15" xfId="15" applyBorder="1" applyAlignment="1">
      <alignment horizontal="center" vertical="center" wrapText="1"/>
    </xf>
    <xf numFmtId="0" fontId="17" fillId="0" borderId="34" xfId="1597" applyFont="1" applyBorder="1" applyAlignment="1" applyProtection="1">
      <alignment horizontal="left"/>
      <protection locked="0"/>
    </xf>
    <xf numFmtId="179" fontId="18" fillId="0" borderId="34" xfId="1597" applyNumberFormat="1" applyFont="1" applyBorder="1" applyAlignment="1" applyProtection="1">
      <alignment horizontal="left"/>
      <protection locked="0"/>
    </xf>
    <xf numFmtId="179" fontId="18" fillId="0" borderId="37" xfId="1597" applyNumberFormat="1" applyFont="1" applyBorder="1" applyAlignment="1" applyProtection="1">
      <alignment horizontal="left"/>
      <protection locked="0"/>
    </xf>
    <xf numFmtId="0" fontId="18" fillId="0" borderId="39" xfId="1597" applyFont="1" applyBorder="1" applyAlignment="1" applyProtection="1">
      <alignment horizontal="left"/>
      <protection locked="0"/>
    </xf>
    <xf numFmtId="0" fontId="17" fillId="0" borderId="39" xfId="1597" applyFont="1" applyBorder="1" applyAlignment="1" applyProtection="1">
      <alignment horizontal="left"/>
      <protection locked="0"/>
    </xf>
    <xf numFmtId="179" fontId="18" fillId="0" borderId="39" xfId="1597" applyNumberFormat="1" applyFont="1" applyBorder="1" applyAlignment="1" applyProtection="1">
      <alignment horizontal="left"/>
      <protection locked="0"/>
    </xf>
    <xf numFmtId="179" fontId="18" fillId="0" borderId="40" xfId="1597" applyNumberFormat="1" applyFont="1" applyBorder="1" applyAlignment="1" applyProtection="1">
      <alignment horizontal="left"/>
      <protection locked="0"/>
    </xf>
    <xf numFmtId="0" fontId="11" fillId="0" borderId="11" xfId="15" applyFont="1" applyBorder="1" applyAlignment="1">
      <alignment horizontal="center" vertical="center" wrapText="1"/>
    </xf>
    <xf numFmtId="0" fontId="11" fillId="0" borderId="11" xfId="15" applyFont="1" applyBorder="1" applyAlignment="1">
      <alignment horizontal="center" vertical="center"/>
    </xf>
    <xf numFmtId="0" fontId="18" fillId="0" borderId="34" xfId="1597" applyFont="1" applyBorder="1" applyAlignment="1" applyProtection="1">
      <alignment horizontal="left"/>
      <protection locked="0"/>
    </xf>
    <xf numFmtId="0" fontId="19" fillId="0" borderId="12" xfId="15" applyFont="1" applyBorder="1" applyAlignment="1">
      <alignment horizontal="center" vertical="center" wrapText="1"/>
    </xf>
    <xf numFmtId="0" fontId="19" fillId="0" borderId="14" xfId="15" applyFont="1" applyBorder="1" applyAlignment="1">
      <alignment horizontal="center" vertical="center" wrapText="1"/>
    </xf>
    <xf numFmtId="0" fontId="19" fillId="0" borderId="15" xfId="15" applyFont="1" applyBorder="1" applyAlignment="1">
      <alignment horizontal="center" vertical="center" wrapText="1"/>
    </xf>
    <xf numFmtId="186" fontId="20" fillId="2" borderId="33" xfId="14" applyNumberFormat="1" applyFont="1" applyFill="1" applyBorder="1" applyAlignment="1">
      <alignment horizontal="center" vertical="center" wrapText="1"/>
    </xf>
    <xf numFmtId="0" fontId="18" fillId="0" borderId="37" xfId="1597" applyFont="1" applyBorder="1" applyAlignment="1" applyProtection="1">
      <alignment horizontal="left"/>
      <protection locked="0"/>
    </xf>
    <xf numFmtId="0" fontId="18" fillId="0" borderId="20" xfId="1597" applyFont="1" applyBorder="1" applyAlignment="1" applyProtection="1">
      <alignment horizontal="left"/>
      <protection locked="0"/>
    </xf>
    <xf numFmtId="0" fontId="17" fillId="0" borderId="20" xfId="1597" applyFont="1" applyBorder="1" applyAlignment="1" applyProtection="1">
      <alignment horizontal="left"/>
      <protection locked="0"/>
    </xf>
    <xf numFmtId="179" fontId="18" fillId="0" borderId="20" xfId="1597" applyNumberFormat="1" applyFont="1" applyBorder="1" applyAlignment="1" applyProtection="1">
      <alignment horizontal="left"/>
      <protection locked="0"/>
    </xf>
    <xf numFmtId="179" fontId="18" fillId="0" borderId="35" xfId="1597" applyNumberFormat="1" applyFont="1" applyBorder="1" applyAlignment="1" applyProtection="1">
      <alignment horizontal="left"/>
      <protection locked="0"/>
    </xf>
    <xf numFmtId="0" fontId="17" fillId="0" borderId="4" xfId="1597" applyFont="1" applyBorder="1" applyAlignment="1" applyProtection="1">
      <alignment horizontal="left"/>
      <protection locked="0"/>
    </xf>
    <xf numFmtId="0" fontId="17" fillId="0" borderId="2" xfId="1597" applyFont="1" applyBorder="1" applyAlignment="1" applyProtection="1">
      <alignment horizontal="left"/>
      <protection locked="0"/>
    </xf>
    <xf numFmtId="0" fontId="17" fillId="0" borderId="3" xfId="1597" applyFont="1" applyBorder="1" applyAlignment="1" applyProtection="1">
      <alignment horizontal="left"/>
      <protection locked="0"/>
    </xf>
    <xf numFmtId="0" fontId="17" fillId="0" borderId="32" xfId="1597" applyFont="1" applyBorder="1" applyAlignment="1" applyProtection="1">
      <alignment horizontal="left"/>
      <protection locked="0"/>
    </xf>
    <xf numFmtId="0" fontId="17" fillId="0" borderId="30" xfId="1597" applyFont="1" applyBorder="1" applyAlignment="1" applyProtection="1">
      <alignment horizontal="left"/>
      <protection locked="0"/>
    </xf>
    <xf numFmtId="0" fontId="17" fillId="0" borderId="31" xfId="1597" applyFont="1" applyBorder="1" applyAlignment="1" applyProtection="1">
      <alignment horizontal="left"/>
      <protection locked="0"/>
    </xf>
    <xf numFmtId="0" fontId="11" fillId="0" borderId="11" xfId="15" applyFont="1" applyBorder="1" applyAlignment="1">
      <alignment horizontal="left" vertical="center" wrapText="1"/>
    </xf>
    <xf numFmtId="0" fontId="17" fillId="0" borderId="42" xfId="1597" applyFont="1" applyBorder="1" applyAlignment="1" applyProtection="1">
      <alignment horizontal="left"/>
      <protection locked="0"/>
    </xf>
    <xf numFmtId="0" fontId="17" fillId="0" borderId="44" xfId="1597" applyFont="1" applyBorder="1" applyAlignment="1" applyProtection="1">
      <alignment horizontal="left"/>
      <protection locked="0"/>
    </xf>
    <xf numFmtId="0" fontId="17" fillId="0" borderId="43" xfId="1597" applyFont="1" applyBorder="1" applyAlignment="1" applyProtection="1">
      <alignment horizontal="left"/>
      <protection locked="0"/>
    </xf>
    <xf numFmtId="0" fontId="11" fillId="0" borderId="41" xfId="15" applyFont="1" applyBorder="1" applyAlignment="1">
      <alignment horizontal="center" vertical="center" wrapText="1"/>
    </xf>
    <xf numFmtId="0" fontId="11" fillId="0" borderId="14" xfId="15" applyFont="1" applyBorder="1" applyAlignment="1">
      <alignment horizontal="center" vertical="center" wrapText="1"/>
    </xf>
    <xf numFmtId="0" fontId="11" fillId="0" borderId="15" xfId="15" applyFont="1" applyBorder="1" applyAlignment="1">
      <alignment horizontal="center" vertical="center" wrapText="1"/>
    </xf>
    <xf numFmtId="0" fontId="1" fillId="35" borderId="0" xfId="1651" applyFill="1" applyAlignment="1">
      <alignment vertical="center" wrapText="1"/>
    </xf>
    <xf numFmtId="0" fontId="6" fillId="0" borderId="34" xfId="12" applyFont="1" applyBorder="1" applyAlignment="1">
      <alignment horizontal="center" vertical="center" wrapText="1"/>
    </xf>
    <xf numFmtId="0" fontId="94" fillId="0" borderId="49" xfId="12" applyFont="1" applyBorder="1" applyAlignment="1">
      <alignment horizontal="center" vertical="center" wrapText="1"/>
    </xf>
    <xf numFmtId="0" fontId="94" fillId="0" borderId="14" xfId="12" applyFont="1" applyBorder="1" applyAlignment="1">
      <alignment horizontal="center" vertical="center" wrapText="1"/>
    </xf>
    <xf numFmtId="0" fontId="94" fillId="0" borderId="15" xfId="12" applyFont="1" applyBorder="1" applyAlignment="1">
      <alignment horizontal="center" vertical="center" wrapText="1"/>
    </xf>
    <xf numFmtId="0" fontId="78" fillId="0" borderId="49" xfId="12" applyFont="1" applyBorder="1" applyAlignment="1">
      <alignment horizontal="center" vertical="center" wrapText="1"/>
    </xf>
    <xf numFmtId="0" fontId="78" fillId="0" borderId="14" xfId="12" applyFont="1" applyBorder="1" applyAlignment="1">
      <alignment horizontal="center" vertical="center" wrapText="1"/>
    </xf>
    <xf numFmtId="0" fontId="78" fillId="0" borderId="15" xfId="12" applyFont="1" applyBorder="1" applyAlignment="1">
      <alignment horizontal="center" vertical="center" wrapText="1"/>
    </xf>
    <xf numFmtId="0" fontId="93" fillId="0" borderId="15" xfId="12" applyFont="1" applyBorder="1" applyAlignment="1">
      <alignment horizontal="center" vertical="center" wrapText="1"/>
    </xf>
    <xf numFmtId="0" fontId="71" fillId="0" borderId="34" xfId="12" applyFont="1" applyBorder="1" applyAlignment="1">
      <alignment horizontal="center" wrapText="1"/>
    </xf>
    <xf numFmtId="0" fontId="75" fillId="0" borderId="34" xfId="12" applyFont="1" applyBorder="1" applyAlignment="1">
      <alignment horizontal="center" wrapText="1"/>
    </xf>
    <xf numFmtId="0" fontId="75" fillId="0" borderId="49" xfId="12" applyFont="1" applyBorder="1" applyAlignment="1">
      <alignment horizontal="center" wrapText="1"/>
    </xf>
    <xf numFmtId="0" fontId="75" fillId="0" borderId="14" xfId="12" applyFont="1" applyBorder="1" applyAlignment="1">
      <alignment horizontal="center" wrapText="1"/>
    </xf>
    <xf numFmtId="0" fontId="75" fillId="0" borderId="15" xfId="12" applyFont="1" applyBorder="1" applyAlignment="1">
      <alignment horizontal="center" wrapText="1"/>
    </xf>
    <xf numFmtId="0" fontId="71" fillId="0" borderId="32" xfId="12" applyFont="1" applyBorder="1" applyAlignment="1">
      <alignment horizontal="center"/>
    </xf>
    <xf numFmtId="0" fontId="71" fillId="0" borderId="30" xfId="12" applyFont="1" applyBorder="1" applyAlignment="1">
      <alignment horizontal="center"/>
    </xf>
    <xf numFmtId="0" fontId="71" fillId="0" borderId="31" xfId="12" applyFont="1" applyBorder="1" applyAlignment="1">
      <alignment horizontal="center"/>
    </xf>
    <xf numFmtId="0" fontId="71" fillId="0" borderId="34" xfId="12" applyFont="1" applyBorder="1" applyAlignment="1">
      <alignment horizontal="center"/>
    </xf>
    <xf numFmtId="0" fontId="71" fillId="0" borderId="32" xfId="1643" applyFont="1" applyBorder="1" applyAlignment="1">
      <alignment horizontal="center"/>
    </xf>
    <xf numFmtId="0" fontId="71" fillId="0" borderId="30" xfId="1643" applyFont="1" applyBorder="1" applyAlignment="1">
      <alignment horizontal="center"/>
    </xf>
    <xf numFmtId="0" fontId="71" fillId="0" borderId="31" xfId="1643" applyFont="1" applyBorder="1" applyAlignment="1">
      <alignment horizontal="center"/>
    </xf>
    <xf numFmtId="0" fontId="71" fillId="0" borderId="34" xfId="1643" applyFont="1" applyBorder="1" applyAlignment="1">
      <alignment horizontal="center"/>
    </xf>
    <xf numFmtId="0" fontId="71" fillId="0" borderId="34" xfId="1643" applyFont="1" applyBorder="1" applyAlignment="1">
      <alignment horizontal="center" wrapText="1"/>
    </xf>
    <xf numFmtId="0" fontId="75" fillId="0" borderId="34" xfId="1643" applyFont="1" applyBorder="1" applyAlignment="1">
      <alignment horizontal="center" wrapText="1"/>
    </xf>
    <xf numFmtId="0" fontId="6" fillId="0" borderId="34" xfId="1643" applyFont="1" applyBorder="1" applyAlignment="1">
      <alignment horizontal="center" vertical="center" wrapText="1"/>
    </xf>
    <xf numFmtId="0" fontId="7" fillId="0" borderId="34" xfId="1643" applyFont="1" applyBorder="1" applyAlignment="1">
      <alignment horizontal="center" vertical="center" wrapText="1"/>
    </xf>
    <xf numFmtId="0" fontId="78" fillId="0" borderId="34" xfId="1643" applyFont="1" applyBorder="1" applyAlignment="1">
      <alignment horizontal="center" vertical="center" wrapText="1"/>
    </xf>
    <xf numFmtId="0" fontId="75" fillId="0" borderId="12" xfId="1643" applyFont="1" applyBorder="1" applyAlignment="1">
      <alignment horizontal="center" wrapText="1"/>
    </xf>
    <xf numFmtId="0" fontId="75" fillId="0" borderId="14" xfId="1643" applyFont="1" applyBorder="1" applyAlignment="1">
      <alignment horizontal="center" wrapText="1"/>
    </xf>
    <xf numFmtId="0" fontId="75" fillId="0" borderId="15" xfId="1643" applyFont="1" applyBorder="1" applyAlignment="1">
      <alignment horizontal="center" wrapText="1"/>
    </xf>
    <xf numFmtId="0" fontId="72" fillId="0" borderId="34" xfId="1639" applyFont="1" applyBorder="1" applyAlignment="1">
      <alignment horizontal="center" vertical="center" wrapText="1"/>
    </xf>
    <xf numFmtId="0" fontId="7" fillId="0" borderId="34" xfId="1639" applyFont="1" applyBorder="1" applyAlignment="1">
      <alignment horizontal="center" vertical="center" wrapText="1"/>
    </xf>
    <xf numFmtId="0" fontId="78" fillId="0" borderId="34" xfId="1639" applyFont="1" applyBorder="1" applyAlignment="1">
      <alignment horizontal="center" vertical="center" wrapText="1"/>
    </xf>
    <xf numFmtId="0" fontId="78" fillId="33" borderId="34" xfId="1639" applyFont="1" applyFill="1" applyBorder="1" applyAlignment="1">
      <alignment horizontal="center" vertical="center" wrapText="1"/>
    </xf>
    <xf numFmtId="0" fontId="71" fillId="0" borderId="13" xfId="1639" applyFont="1" applyBorder="1" applyAlignment="1">
      <alignment horizontal="center"/>
    </xf>
    <xf numFmtId="0" fontId="71" fillId="0" borderId="18" xfId="1639" applyFont="1" applyBorder="1" applyAlignment="1">
      <alignment horizontal="center"/>
    </xf>
    <xf numFmtId="0" fontId="71" fillId="0" borderId="16" xfId="1639" applyFont="1" applyBorder="1" applyAlignment="1">
      <alignment horizontal="center"/>
    </xf>
    <xf numFmtId="0" fontId="71" fillId="0" borderId="34" xfId="1639" applyFont="1" applyBorder="1" applyAlignment="1">
      <alignment horizontal="center"/>
    </xf>
    <xf numFmtId="0" fontId="71" fillId="0" borderId="34" xfId="1639" applyFont="1" applyBorder="1" applyAlignment="1">
      <alignment horizontal="center" wrapText="1"/>
    </xf>
    <xf numFmtId="0" fontId="75" fillId="0" borderId="34" xfId="1639" applyFont="1" applyBorder="1" applyAlignment="1">
      <alignment horizontal="center" wrapText="1"/>
    </xf>
    <xf numFmtId="0" fontId="75" fillId="0" borderId="12" xfId="1639" applyFont="1" applyBorder="1" applyAlignment="1">
      <alignment horizontal="center" wrapText="1"/>
    </xf>
    <xf numFmtId="0" fontId="75" fillId="0" borderId="14" xfId="1639" applyFont="1" applyBorder="1" applyAlignment="1">
      <alignment horizontal="center" wrapText="1"/>
    </xf>
    <xf numFmtId="0" fontId="75" fillId="0" borderId="15" xfId="1639" applyFont="1" applyBorder="1" applyAlignment="1">
      <alignment horizontal="center" wrapText="1"/>
    </xf>
    <xf numFmtId="0" fontId="11" fillId="0" borderId="34" xfId="15" applyFont="1" applyBorder="1" applyAlignment="1">
      <alignment horizontal="center" vertical="center" wrapText="1"/>
    </xf>
    <xf numFmtId="0" fontId="19" fillId="0" borderId="34" xfId="15" applyFont="1" applyBorder="1" applyAlignment="1">
      <alignment horizontal="center" vertical="center" wrapText="1"/>
    </xf>
    <xf numFmtId="0" fontId="0" fillId="0" borderId="34" xfId="15" applyFont="1" applyBorder="1" applyAlignment="1">
      <alignment horizontal="center" vertical="center" wrapText="1"/>
    </xf>
    <xf numFmtId="0" fontId="21" fillId="4" borderId="32" xfId="15" applyFont="1" applyFill="1" applyBorder="1" applyAlignment="1">
      <alignment horizontal="left"/>
    </xf>
    <xf numFmtId="0" fontId="21" fillId="4" borderId="30" xfId="15" applyFont="1" applyFill="1" applyBorder="1" applyAlignment="1">
      <alignment horizontal="left"/>
    </xf>
    <xf numFmtId="0" fontId="21" fillId="4" borderId="31" xfId="15" applyFont="1" applyFill="1" applyBorder="1" applyAlignment="1">
      <alignment horizontal="left"/>
    </xf>
    <xf numFmtId="0" fontId="11" fillId="0" borderId="34" xfId="15" applyFont="1" applyBorder="1" applyAlignment="1">
      <alignment horizontal="center" vertical="center"/>
    </xf>
    <xf numFmtId="186" fontId="20" fillId="4" borderId="32" xfId="15" applyNumberFormat="1" applyFont="1" applyFill="1" applyBorder="1" applyAlignment="1">
      <alignment horizontal="center" vertical="center" wrapText="1"/>
    </xf>
    <xf numFmtId="0" fontId="19" fillId="4" borderId="34" xfId="15" applyFont="1" applyFill="1" applyBorder="1" applyAlignment="1">
      <alignment horizontal="center" vertical="center" wrapText="1"/>
    </xf>
    <xf numFmtId="191" fontId="11" fillId="0" borderId="34" xfId="1646" applyNumberFormat="1" applyFont="1" applyBorder="1" applyAlignment="1">
      <alignment horizontal="center" vertical="center"/>
    </xf>
    <xf numFmtId="0" fontId="75" fillId="0" borderId="12" xfId="12" applyFont="1" applyBorder="1" applyAlignment="1">
      <alignment horizontal="center" wrapText="1"/>
    </xf>
    <xf numFmtId="0" fontId="7" fillId="0" borderId="12" xfId="12" applyFont="1" applyBorder="1" applyAlignment="1">
      <alignment horizontal="center" vertical="center" wrapText="1"/>
    </xf>
    <xf numFmtId="0" fontId="9" fillId="0" borderId="15" xfId="12" applyFont="1" applyBorder="1" applyAlignment="1">
      <alignment horizontal="center" vertical="center" wrapText="1"/>
    </xf>
  </cellXfs>
  <cellStyles count="1652">
    <cellStyle name=" 1" xfId="25" xr:uid="{00000000-0005-0000-0000-000000000000}"/>
    <cellStyle name=" 1 2" xfId="26" xr:uid="{00000000-0005-0000-0000-000001000000}"/>
    <cellStyle name=" 3]_x000a__x000a_Zoomed=1_x000a__x000a_Row=128_x000a__x000a_Column=101_x000a__x000a_Height=300_x000a__x000a_Width=301_x000a__x000a_FontName=System_x000a__x000a_FontStyle=1_x000a__x000a_FontSize=12_x000a__x000a_PrtFontNa" xfId="27" xr:uid="{00000000-0005-0000-0000-000002000000}"/>
    <cellStyle name="_2011Chuanyang产品价格调整-Jane" xfId="28" xr:uid="{00000000-0005-0000-0000-000003000000}"/>
    <cellStyle name="_Accent Chair warehouse item list 110121" xfId="29" xr:uid="{00000000-0005-0000-0000-000004000000}"/>
    <cellStyle name="_Accent Chair warehouse item list 110121_JLA Accents 4-2013 - Michelle 2 Price" xfId="30" xr:uid="{00000000-0005-0000-0000-000005000000}"/>
    <cellStyle name="_Anna's Linen Electric 90105" xfId="3" xr:uid="{00000000-0005-0000-0000-000006000000}"/>
    <cellStyle name="_Anna's Linen Electric 90105 2" xfId="31" xr:uid="{00000000-0005-0000-0000-000007000000}"/>
    <cellStyle name="_Anna's Linen Electric 90105_JLA Accents 4-2013 - Michelle 2 Price" xfId="32" xr:uid="{00000000-0005-0000-0000-000008000000}"/>
    <cellStyle name="_BBB RA Manor Hamilton Window Panel Quote Sheet-06242009 to jennifer" xfId="33" xr:uid="{00000000-0005-0000-0000-000009000000}"/>
    <cellStyle name="_BBB RA Manor Hamilton Window Panel Quote Sheet-06242009 to jennifer 2" xfId="34" xr:uid="{00000000-0005-0000-0000-00000A000000}"/>
    <cellStyle name="_Blanket Division Item List Macola# and UPC#" xfId="35" xr:uid="{00000000-0005-0000-0000-00000B000000}"/>
    <cellStyle name="_Blanket Division Item List Macola# and UPC# - New" xfId="36" xr:uid="{00000000-0005-0000-0000-00000C000000}"/>
    <cellStyle name="_Blanket Division Item List Macola# and UPC# - New 2" xfId="37" xr:uid="{00000000-0005-0000-0000-00000D000000}"/>
    <cellStyle name="_Blanket Division Item List Macola# and UPC# - New_JLA Accents 4-2013 - Michelle 2 Price" xfId="38" xr:uid="{00000000-0005-0000-0000-00000E000000}"/>
    <cellStyle name="_Blanket Division Item List Macola# and UPC# 2" xfId="39" xr:uid="{00000000-0005-0000-0000-00000F000000}"/>
    <cellStyle name="_Blanket Division Item List Macola# and UPC# 3" xfId="40" xr:uid="{00000000-0005-0000-0000-000010000000}"/>
    <cellStyle name="_Blanket Division Item List Macola# and UPC# 4" xfId="41" xr:uid="{00000000-0005-0000-0000-000011000000}"/>
    <cellStyle name="_Blanket Division Item List Macola# and UPC# test" xfId="42" xr:uid="{00000000-0005-0000-0000-000012000000}"/>
    <cellStyle name="_Blanket Division Item List Macola# and UPC# test 2" xfId="43" xr:uid="{00000000-0005-0000-0000-000013000000}"/>
    <cellStyle name="_Blanket Division Item List Macola# and UPC# test_JLA Accents 4-2013 - Michelle 2 Price" xfId="44" xr:uid="{00000000-0005-0000-0000-000014000000}"/>
    <cellStyle name="_Blanket Division Item List Macola# and UPC#_JLA Accents 4-2013 - Michelle 2 Price" xfId="45" xr:uid="{00000000-0005-0000-0000-000015000000}"/>
    <cellStyle name="_Book1" xfId="46" xr:uid="{00000000-0005-0000-0000-000016000000}"/>
    <cellStyle name="_CCD-HSN  1.14.11" xfId="47" xr:uid="{00000000-0005-0000-0000-000017000000}"/>
    <cellStyle name="_CCD-HSN-cotton &amp; micro thermal blanket 08.17.10" xfId="48" xr:uid="{00000000-0005-0000-0000-000018000000}"/>
    <cellStyle name="_CCD-WMCA Sheet Set 02 10 09" xfId="4" xr:uid="{00000000-0005-0000-0000-000019000000}"/>
    <cellStyle name="_CCD-WMCA Sheet Set 02 10 09 2" xfId="49" xr:uid="{00000000-0005-0000-0000-00001A000000}"/>
    <cellStyle name="_CCD-WMCA Sheet Set 02 10 09_JLA Accents 4-2013 - Michelle 2 Price" xfId="50" xr:uid="{00000000-0005-0000-0000-00001B000000}"/>
    <cellStyle name="_Chairs" xfId="51" xr:uid="{00000000-0005-0000-0000-00001C000000}"/>
    <cellStyle name="_Chairs_1" xfId="52" xr:uid="{00000000-0005-0000-0000-00001D000000}"/>
    <cellStyle name="_commitment" xfId="53" xr:uid="{00000000-0005-0000-0000-00001E000000}"/>
    <cellStyle name="_duckwall and gordman order margin review- 80701" xfId="8" xr:uid="{00000000-0005-0000-0000-00001F000000}"/>
    <cellStyle name="_duckwall and gordman order margin review- 80701_Cellular Blanket prices- Faze3" xfId="54" xr:uid="{00000000-0005-0000-0000-000020000000}"/>
    <cellStyle name="_duckwall and gordman order margin review- 80701_Line Plan Fall 2012 FINAL" xfId="55" xr:uid="{00000000-0005-0000-0000-000021000000}"/>
    <cellStyle name="_Ecommerce_2011fall_cozy spun Sheet set_forecast evaluation_20110718" xfId="56" xr:uid="{00000000-0005-0000-0000-000022000000}"/>
    <cellStyle name="_EE 2011HP quotation sheet-110221-Chairone" xfId="57" xr:uid="{00000000-0005-0000-0000-000023000000}"/>
    <cellStyle name="_EE 2011HP quotation sheet-110221-Chairone (2)" xfId="58" xr:uid="{00000000-0005-0000-0000-000024000000}"/>
    <cellStyle name="_EE 2011HP quotation sheet-110221-Chairone_JLA Accents 4-2013 - Michelle 2 Price" xfId="59" xr:uid="{00000000-0005-0000-0000-000025000000}"/>
    <cellStyle name="_EE 2011HP quotation sheet-110329 (3)" xfId="60" xr:uid="{00000000-0005-0000-0000-000026000000}"/>
    <cellStyle name="_EE 2011HP quotation sheet-110329 (3)_JLA Accents 4-2013 - Michelle 2 Price" xfId="61" xr:uid="{00000000-0005-0000-0000-000027000000}"/>
    <cellStyle name="_EE 2011HP quotation sheet-110905 (3)" xfId="62" xr:uid="{00000000-0005-0000-0000-000028000000}"/>
    <cellStyle name="_EE Furniture Quotation of HH samples-20100906" xfId="63" xr:uid="{00000000-0005-0000-0000-000029000000}"/>
    <cellStyle name="_EE Furniture Quotation of HH samples-20100906 2" xfId="64" xr:uid="{00000000-0005-0000-0000-00002A000000}"/>
    <cellStyle name="_EE Furniture Quotation of HH samples-20100906_JLA Accents 4-2013 - Michelle 2 Price" xfId="65" xr:uid="{00000000-0005-0000-0000-00002B000000}"/>
    <cellStyle name="_ET_STYLE_NoName_00_" xfId="1" xr:uid="{00000000-0005-0000-0000-00002C000000}"/>
    <cellStyle name="_ET_STYLE_NoName_00_ 2" xfId="66" xr:uid="{00000000-0005-0000-0000-00002D000000}"/>
    <cellStyle name="_ET_STYLE_NoName_00_ 3" xfId="67" xr:uid="{00000000-0005-0000-0000-00002E000000}"/>
    <cellStyle name="_ET_STYLE_NoName_00__Beauty Rest Buy Sheet" xfId="68" xr:uid="{00000000-0005-0000-0000-00002F000000}"/>
    <cellStyle name="_ET_STYLE_NoName_00__CO080506-MPD-375" xfId="7" xr:uid="{00000000-0005-0000-0000-000030000000}"/>
    <cellStyle name="_ET_STYLE_NoName_00__CO080506-MPD-375 2" xfId="69" xr:uid="{00000000-0005-0000-0000-000031000000}"/>
    <cellStyle name="_ET_STYLE_NoName_00__CO080506-MPD-375_JLA Accents 4-2013 - Michelle 2 Price" xfId="70" xr:uid="{00000000-0005-0000-0000-000032000000}"/>
    <cellStyle name="_ET_STYLE_NoName_00__CO080506-MPD-500" xfId="6" xr:uid="{00000000-0005-0000-0000-000033000000}"/>
    <cellStyle name="_ET_STYLE_NoName_00__CO080506-MPD-500 2" xfId="71" xr:uid="{00000000-0005-0000-0000-000034000000}"/>
    <cellStyle name="_ET_STYLE_NoName_00__CO080506-MPD-500_JLA Accents 4-2013 - Michelle 2 Price" xfId="72" xr:uid="{00000000-0005-0000-0000-000035000000}"/>
    <cellStyle name="_ET_STYLE_NoName_00__Jersey" xfId="73" xr:uid="{00000000-0005-0000-0000-000036000000}"/>
    <cellStyle name="_ET_STYLE_NoName_00__JLA Accents 4-2013 - Michelle 2 Price" xfId="74" xr:uid="{00000000-0005-0000-0000-000037000000}"/>
    <cellStyle name="_ET_STYLE_NoName_00__Tencel Buy Sheet" xfId="75" xr:uid="{00000000-0005-0000-0000-000038000000}"/>
    <cellStyle name="_Fall 2009 Military Macys Home Orders to E AND E 2 25" xfId="2" xr:uid="{00000000-0005-0000-0000-000039000000}"/>
    <cellStyle name="_Fall 2009 Military Macys Home Orders to E AND E 2 25_Cellular Blanket prices- Faze3" xfId="76" xr:uid="{00000000-0005-0000-0000-00003A000000}"/>
    <cellStyle name="_Fall 2009 Military Macys Home Orders to E AND E 2 25_Line Plan Fall 2012 FINAL" xfId="77" xr:uid="{00000000-0005-0000-0000-00003B000000}"/>
    <cellStyle name="_Furniture Division Item List Macola# and UPC#" xfId="78" xr:uid="{00000000-0005-0000-0000-00003C000000}"/>
    <cellStyle name="_Furniture Division Item List Macola# and UPC# 2" xfId="79" xr:uid="{00000000-0005-0000-0000-00003D000000}"/>
    <cellStyle name="_Furniture Division Item List Macola# and UPC#_JLA Accents 4-2013 - Michelle 2 Price" xfId="80" xr:uid="{00000000-0005-0000-0000-00003E000000}"/>
    <cellStyle name="_HD KD Sofas 07142010" xfId="81" xr:uid="{00000000-0005-0000-0000-00003F000000}"/>
    <cellStyle name="_HD KD Sofas 07142010_2011 HP Pricing for 2010 items" xfId="82" xr:uid="{00000000-0005-0000-0000-000040000000}"/>
    <cellStyle name="_HD KD Sofas 07142010_2012 HP Old chair quote_4 4 2012-updated 4.4" xfId="83" xr:uid="{00000000-0005-0000-0000-000041000000}"/>
    <cellStyle name="_HD KD Sofas 07142010_JLA Accents 10-2012  FNL to Sku _ Top Art (2)" xfId="84" xr:uid="{00000000-0005-0000-0000-000042000000}"/>
    <cellStyle name="_HD KD Sofas 07142010_JLA Accents 4-2013 - Michelle 2 Price" xfId="85" xr:uid="{00000000-0005-0000-0000-000043000000}"/>
    <cellStyle name="_HD KD Sofas 07142010_Line Plan Fall 2012 FINAL" xfId="86" xr:uid="{00000000-0005-0000-0000-000044000000}"/>
    <cellStyle name="_HD KD Sofas 07142010_OLD ITEM" xfId="87" xr:uid="{00000000-0005-0000-0000-000045000000}"/>
    <cellStyle name="_HD KD Sofas 07142010_Total quote sheet for 201304 HP chairs" xfId="88" xr:uid="{00000000-0005-0000-0000-000046000000}"/>
    <cellStyle name="_HD KD Sofas 07142010_Total quote sheet for 201304 HP samples _updated on 3-25-2013 (3)" xfId="89" xr:uid="{00000000-0005-0000-0000-000047000000}"/>
    <cellStyle name="_HD KD Sofas 07142010_Total quote sheet for 201304 HP samples _updated on 3-26-2013 (2)" xfId="90" xr:uid="{00000000-0005-0000-0000-000048000000}"/>
    <cellStyle name="_HD KD Sofas 07142010_Total quote sheet for 201304 HP samples 3-15-2013" xfId="91" xr:uid="{00000000-0005-0000-0000-000049000000}"/>
    <cellStyle name="_HD KD Sofas 07142010_Total quote sheet for 201304 HP samples 3-18-2013" xfId="92" xr:uid="{00000000-0005-0000-0000-00004A000000}"/>
    <cellStyle name="_HD KD Sofas 07142010_Updated Chair warehouse program - JCP" xfId="93" xr:uid="{00000000-0005-0000-0000-00004B000000}"/>
    <cellStyle name="_HP Accent Chairs Pricing 101014" xfId="94" xr:uid="{00000000-0005-0000-0000-00004C000000}"/>
    <cellStyle name="_HP Accent Chairs Pricing 101014_2011 HP Pricing for 2010 items" xfId="95" xr:uid="{00000000-0005-0000-0000-00004D000000}"/>
    <cellStyle name="_HP Accent Chairs Pricing 101014_2012 HP Old chair quote_4 4 2012-updated 4.4" xfId="96" xr:uid="{00000000-0005-0000-0000-00004E000000}"/>
    <cellStyle name="_HP Accent Chairs Pricing 101014_Ecommerce Inventory 120215 updated (2)" xfId="97" xr:uid="{00000000-0005-0000-0000-00004F000000}"/>
    <cellStyle name="_HP Accent Chairs Pricing 101014_JLA Accents 10-2012  FNL to Sku _ Top Art (2)" xfId="98" xr:uid="{00000000-0005-0000-0000-000050000000}"/>
    <cellStyle name="_HP Accent Chairs Pricing 101014_JLA Accents 4-2013 - Michelle 2 Price" xfId="99" xr:uid="{00000000-0005-0000-0000-000051000000}"/>
    <cellStyle name="_HP Accent Chairs Pricing 101014_Line Plan Fall 2012 FINAL" xfId="100" xr:uid="{00000000-0005-0000-0000-000052000000}"/>
    <cellStyle name="_HP Accent Chairs Pricing 101014_OLD ITEM" xfId="101" xr:uid="{00000000-0005-0000-0000-000053000000}"/>
    <cellStyle name="_HP Accent Chairs Pricing 101014_Total quote sheet for 201304 HP chairs" xfId="102" xr:uid="{00000000-0005-0000-0000-000054000000}"/>
    <cellStyle name="_HP Accent Chairs Pricing 101014_Total quote sheet for 201304 HP samples _updated on 3-25-2013 (3)" xfId="103" xr:uid="{00000000-0005-0000-0000-000055000000}"/>
    <cellStyle name="_HP Accent Chairs Pricing 101014_Total quote sheet for 201304 HP samples _updated on 3-26-2013 (2)" xfId="104" xr:uid="{00000000-0005-0000-0000-000056000000}"/>
    <cellStyle name="_HP Accent Chairs Pricing 101014_Total quote sheet for 201304 HP samples 3-15-2013" xfId="105" xr:uid="{00000000-0005-0000-0000-000057000000}"/>
    <cellStyle name="_HP Accent Chairs Pricing 101014_Total quote sheet for 201304 HP samples 3-18-2013" xfId="106" xr:uid="{00000000-0005-0000-0000-000058000000}"/>
    <cellStyle name="_HP Accent Chairs Pricing 101014_Updated Chair warehouse program - JCP" xfId="107" xr:uid="{00000000-0005-0000-0000-000059000000}"/>
    <cellStyle name="_HP Quota from kaifa 1 Mar  2010 (2)" xfId="108" xr:uid="{00000000-0005-0000-0000-00005A000000}"/>
    <cellStyle name="_HP Quota from kaifa 1 Mar  2010 (2) 2" xfId="109" xr:uid="{00000000-0005-0000-0000-00005B000000}"/>
    <cellStyle name="_HP Quota from kaifa 1 Mar  2010 (2)_JLA Accents 4-2013 - Michelle 2 Price" xfId="110" xr:uid="{00000000-0005-0000-0000-00005C000000}"/>
    <cellStyle name="_HP quota sheet from kaifa 2011-2-24" xfId="111" xr:uid="{00000000-0005-0000-0000-00005D000000}"/>
    <cellStyle name="_HP quota sheet from kaifa 2011-2-24_JLA Accents 4-2013 - Michelle 2 Price" xfId="112" xr:uid="{00000000-0005-0000-0000-00005E000000}"/>
    <cellStyle name="_HP sample quotation100212" xfId="113" xr:uid="{00000000-0005-0000-0000-00005F000000}"/>
    <cellStyle name="_HP sample quotation100212 2" xfId="114" xr:uid="{00000000-0005-0000-0000-000060000000}"/>
    <cellStyle name="_HP sample quotation100212_JLA Accents 4-2013 - Michelle 2 Price" xfId="115" xr:uid="{00000000-0005-0000-0000-000061000000}"/>
    <cellStyle name="_HSN Blanket  Throw  90106 complete" xfId="9" xr:uid="{00000000-0005-0000-0000-000062000000}"/>
    <cellStyle name="_HSN Blanket  Throw  90106 complete 2" xfId="116" xr:uid="{00000000-0005-0000-0000-000063000000}"/>
    <cellStyle name="_HSN Blanket  Throw  90106 complete_JLA Accents 4-2013 - Michelle 2 Price" xfId="117" xr:uid="{00000000-0005-0000-0000-000064000000}"/>
    <cellStyle name="_JCP chair" xfId="118" xr:uid="{00000000-0005-0000-0000-000065000000}"/>
    <cellStyle name="_JCP Merideth chair and ottoman commitment 8 13 2012" xfId="119" xr:uid="{00000000-0005-0000-0000-000066000000}"/>
    <cellStyle name="_JLA-090613A pillow and throw (2)" xfId="120" xr:uid="{00000000-0005-0000-0000-000067000000}"/>
    <cellStyle name="_JLA-090613A pillow and throw (2) 2" xfId="121" xr:uid="{00000000-0005-0000-0000-000068000000}"/>
    <cellStyle name="_JLA-090613A pillow and throw (2)_JLA Accents 4-2013 - Michelle 2 Price" xfId="122" xr:uid="{00000000-0005-0000-0000-000069000000}"/>
    <cellStyle name="_JLA-090613A pillow and throw (2)_RTG tufted armless chair July 06 09" xfId="123" xr:uid="{00000000-0005-0000-0000-00006A000000}"/>
    <cellStyle name="_JLA-090613A pillow and throw (2)_RTG tufted armless chair July 06 09 2" xfId="124" xr:uid="{00000000-0005-0000-0000-00006B000000}"/>
    <cellStyle name="_JLA-090613A pillow and throw (2)_RTG tufted armless chair July 06 09_JLA Accents 4-2013 - Michelle 2 Price" xfId="125" xr:uid="{00000000-0005-0000-0000-00006C000000}"/>
    <cellStyle name="_JLA-090617A pillow and throw (2)" xfId="126" xr:uid="{00000000-0005-0000-0000-00006D000000}"/>
    <cellStyle name="_JLA-090617A pillow and throw (2) 2" xfId="127" xr:uid="{00000000-0005-0000-0000-00006E000000}"/>
    <cellStyle name="_JLA-090617A pillow and throw (2)_JLA Accents 4-2013 - Michelle 2 Price" xfId="128" xr:uid="{00000000-0005-0000-0000-00006F000000}"/>
    <cellStyle name="_JLA-090617A pillow and throw (2)_RTG tufted armless chair July 06 09" xfId="129" xr:uid="{00000000-0005-0000-0000-000070000000}"/>
    <cellStyle name="_JLA-090617A pillow and throw (2)_RTG tufted armless chair July 06 09 2" xfId="130" xr:uid="{00000000-0005-0000-0000-000071000000}"/>
    <cellStyle name="_JLA-090617A pillow and throw (2)_RTG tufted armless chair July 06 09_JLA Accents 4-2013 - Michelle 2 Price" xfId="131" xr:uid="{00000000-0005-0000-0000-000072000000}"/>
    <cellStyle name="_liquid cotton receipts" xfId="132" xr:uid="{00000000-0005-0000-0000-000073000000}"/>
    <cellStyle name="_Mar 09 Market Week Blanket &amp; Throw Non-Electric" xfId="133" xr:uid="{00000000-0005-0000-0000-000074000000}"/>
    <cellStyle name="_Mar 09 Market Week Blanket &amp; Throw Non-Electric 2" xfId="134" xr:uid="{00000000-0005-0000-0000-000075000000}"/>
    <cellStyle name="_Mar 09 Market Week Blanket &amp; Throw Non-Electric_JLA Accents 4-2013 - Michelle 2 Price" xfId="135" xr:uid="{00000000-0005-0000-0000-000076000000}"/>
    <cellStyle name="_Mar 09 Market Week Blanket &amp; Throw Non-Electric_RTG tufted armless chair July 06 09" xfId="136" xr:uid="{00000000-0005-0000-0000-000077000000}"/>
    <cellStyle name="_Mar 09 Market Week Blanket &amp; Throw Non-Electric_RTG tufted armless chair July 06 09 2" xfId="137" xr:uid="{00000000-0005-0000-0000-000078000000}"/>
    <cellStyle name="_Mar 09 Market Week Blanket &amp; Throw Non-Electric_RTG tufted armless chair July 06 09_JLA Accents 4-2013 - Michelle 2 Price" xfId="138" xr:uid="{00000000-0005-0000-0000-000079000000}"/>
    <cellStyle name="_Quota of HP samples--kaifa--20100907" xfId="139" xr:uid="{00000000-0005-0000-0000-00007A000000}"/>
    <cellStyle name="_Quota of HP samples--kaifa--20100907 2" xfId="140" xr:uid="{00000000-0005-0000-0000-00007B000000}"/>
    <cellStyle name="_Quota of HP samples--kaifa--20100907_JLA Accents 4-2013 - Michelle 2 Price" xfId="141" xr:uid="{00000000-0005-0000-0000-00007C000000}"/>
    <cellStyle name="_Quota of HP samples--kaifa--20100929rvd" xfId="142" xr:uid="{00000000-0005-0000-0000-00007D000000}"/>
    <cellStyle name="_Quota of HP samples--kaifa--20100929rvd 2" xfId="143" xr:uid="{00000000-0005-0000-0000-00007E000000}"/>
    <cellStyle name="_Quota of HP samples--kaifa--20100929rvd_JLA Accents 4-2013 - Michelle 2 Price" xfId="144" xr:uid="{00000000-0005-0000-0000-00007F000000}"/>
    <cellStyle name="_QUOTATION FOR HIGH POINT SAMPLES-JINZHENG-20100907" xfId="145" xr:uid="{00000000-0005-0000-0000-000080000000}"/>
    <cellStyle name="_QUOTATION FOR HIGH POINT SAMPLES-JINZHENG-20100907 2" xfId="146" xr:uid="{00000000-0005-0000-0000-000081000000}"/>
    <cellStyle name="_QUOTATION FOR HIGH POINT SAMPLES-JINZHENG-20100907_JLA Accents 4-2013 - Michelle 2 Price" xfId="147" xr:uid="{00000000-0005-0000-0000-000082000000}"/>
    <cellStyle name="_Quotation of HP samples--YOUBANG-20100907" xfId="148" xr:uid="{00000000-0005-0000-0000-000083000000}"/>
    <cellStyle name="_Quotation of HP samples--YOUBANG-20100907 (2)" xfId="149" xr:uid="{00000000-0005-0000-0000-000084000000}"/>
    <cellStyle name="_Quotation of HP samples--YOUBANG-20100907 (2) 2" xfId="150" xr:uid="{00000000-0005-0000-0000-000085000000}"/>
    <cellStyle name="_Quotation of HP samples--YOUBANG-20100907 (2)_JLA Accents 4-2013 - Michelle 2 Price" xfId="151" xr:uid="{00000000-0005-0000-0000-000086000000}"/>
    <cellStyle name="_Quotation of HP samples--YOUBANG-20100907 2" xfId="152" xr:uid="{00000000-0005-0000-0000-000087000000}"/>
    <cellStyle name="_Quotation of HP samples--YOUBANG-20100907 3" xfId="153" xr:uid="{00000000-0005-0000-0000-000088000000}"/>
    <cellStyle name="_Quotation of HP samples--YOUBANG-20100907 4" xfId="154" xr:uid="{00000000-0005-0000-0000-000089000000}"/>
    <cellStyle name="_Quotation of HP samples--YOUBANG-20100907_JLA Accents 4-2013 - Michelle 2 Price" xfId="155" xr:uid="{00000000-0005-0000-0000-00008A000000}"/>
    <cellStyle name="_Quotation sheet of HP samples- Jincheng-20100907" xfId="156" xr:uid="{00000000-0005-0000-0000-00008B000000}"/>
    <cellStyle name="_Quotation sheet of HP samples- Jincheng-20100907 (3)" xfId="157" xr:uid="{00000000-0005-0000-0000-00008C000000}"/>
    <cellStyle name="_Quotation sheet of HP samples- Jincheng-20100907 (3) 2" xfId="158" xr:uid="{00000000-0005-0000-0000-00008D000000}"/>
    <cellStyle name="_Quotation sheet of HP samples- Jincheng-20100907 (3)_JLA Accents 4-2013 - Michelle 2 Price" xfId="159" xr:uid="{00000000-0005-0000-0000-00008E000000}"/>
    <cellStyle name="_Quotation sheet of HP samples- Jincheng-20100907 2" xfId="160" xr:uid="{00000000-0005-0000-0000-00008F000000}"/>
    <cellStyle name="_Quotation sheet of HP samples- Jincheng-20100907 3" xfId="161" xr:uid="{00000000-0005-0000-0000-000090000000}"/>
    <cellStyle name="_Quotation sheet of HP samples- Jincheng-20100907 4" xfId="162" xr:uid="{00000000-0005-0000-0000-000091000000}"/>
    <cellStyle name="_Quotation sheet of HP samples- Jincheng-20100907_JLA Accents 4-2013 - Michelle 2 Price" xfId="163" xr:uid="{00000000-0005-0000-0000-000092000000}"/>
    <cellStyle name="_Sep11 Market Week Blanket  Throw" xfId="164" xr:uid="{00000000-0005-0000-0000-000093000000}"/>
    <cellStyle name="_SF91026 6151 6154recliner LH-250RK-F chair" xfId="165" xr:uid="{00000000-0005-0000-0000-000094000000}"/>
    <cellStyle name="_SF91026 6151 6154recliner LH-250RK-F chair (2)" xfId="166" xr:uid="{00000000-0005-0000-0000-000095000000}"/>
    <cellStyle name="_SF91026 6151 6154recliner LH-250RK-F chair (2) 2" xfId="167" xr:uid="{00000000-0005-0000-0000-000096000000}"/>
    <cellStyle name="_SF91026 6151 6154recliner LH-250RK-F chair (2)_JLA Accents 4-2013 - Michelle 2 Price" xfId="168" xr:uid="{00000000-0005-0000-0000-000097000000}"/>
    <cellStyle name="_SF91026 6151 6154recliner LH-250RK-F chair 2" xfId="169" xr:uid="{00000000-0005-0000-0000-000098000000}"/>
    <cellStyle name="_SF91026 6151 6154recliner LH-250RK-F chair 3" xfId="170" xr:uid="{00000000-0005-0000-0000-000099000000}"/>
    <cellStyle name="_SF91026 6151 6154recliner LH-250RK-F chair 4" xfId="171" xr:uid="{00000000-0005-0000-0000-00009A000000}"/>
    <cellStyle name="_SF91026 6151 6154recliner LH-250RK-F chair_JLA Accents 4-2013 - Michelle 2 Price" xfId="172" xr:uid="{00000000-0005-0000-0000-00009B000000}"/>
    <cellStyle name="_SF91102  manhantten copenhagen recliner LH-250RK-F chair" xfId="173" xr:uid="{00000000-0005-0000-0000-00009C000000}"/>
    <cellStyle name="_SF91102  manhantten copenhagen recliner LH-250RK-F chair 2" xfId="174" xr:uid="{00000000-0005-0000-0000-00009D000000}"/>
    <cellStyle name="_SF91102  manhantten copenhagen recliner LH-250RK-F chair_JLA Accents 4-2013 - Michelle 2 Price" xfId="175" xr:uid="{00000000-0005-0000-0000-00009E000000}"/>
    <cellStyle name="_SF91120 armless chair KF0026chair 1999R-KD Chaise " xfId="176" xr:uid="{00000000-0005-0000-0000-00009F000000}"/>
    <cellStyle name="_SF91120 armless chair KF0026chair 1999R-KD Chaise  2" xfId="177" xr:uid="{00000000-0005-0000-0000-0000A0000000}"/>
    <cellStyle name="_SF91120 armless chair KF0026chair 1999R-KD Chaise _JLA Accents 4-2013 - Michelle 2 Price" xfId="178" xr:uid="{00000000-0005-0000-0000-0000A1000000}"/>
    <cellStyle name="_Shopko chairs 090413" xfId="179" xr:uid="{00000000-0005-0000-0000-0000A2000000}"/>
    <cellStyle name="_Shopko chairs 090413 2" xfId="180" xr:uid="{00000000-0005-0000-0000-0000A3000000}"/>
    <cellStyle name="_Shopko chairs 090413_JLA Accents 4-2013 - Michelle 2 Price" xfId="181" xr:uid="{00000000-0005-0000-0000-0000A4000000}"/>
    <cellStyle name="_Shopko chairs 090413_RTG tufted armless chair July 06 09" xfId="182" xr:uid="{00000000-0005-0000-0000-0000A5000000}"/>
    <cellStyle name="_Shopko chairs 090413_RTG tufted armless chair July 06 09 2" xfId="183" xr:uid="{00000000-0005-0000-0000-0000A6000000}"/>
    <cellStyle name="_Shopko chairs 090413_RTG tufted armless chair July 06 09_JLA Accents 4-2013 - Michelle 2 Price" xfId="184" xr:uid="{00000000-0005-0000-0000-0000A7000000}"/>
    <cellStyle name="_Sofa Mart Morris chair quotation 2010-4-9 (2)" xfId="185" xr:uid="{00000000-0005-0000-0000-0000A8000000}"/>
    <cellStyle name="_Sofa Mart Morris chair quotation 2010-4-9 (2) 2" xfId="186" xr:uid="{00000000-0005-0000-0000-0000A9000000}"/>
    <cellStyle name="_Sofa Mart Morris chair quotation 2010-4-9 (2)_JLA Accents 4-2013 - Michelle 2 Price" xfId="187" xr:uid="{00000000-0005-0000-0000-0000AA000000}"/>
    <cellStyle name="_Sofa Mart-Accent Chair SKU" xfId="188" xr:uid="{00000000-0005-0000-0000-0000AB000000}"/>
    <cellStyle name="_Sofa Mart-Accent Chair SKU_Accent Chair warehouse item list 110121" xfId="189" xr:uid="{00000000-0005-0000-0000-0000AC000000}"/>
    <cellStyle name="_Sofa Mart-Accent Chair SKU_Accent Chair warehouse item list 110121_2011 HP Pricing for 2010 items" xfId="190" xr:uid="{00000000-0005-0000-0000-0000AD000000}"/>
    <cellStyle name="_Sofa Mart-Accent Chair SKU_Accent Chair warehouse item list 110121_2012 HP Old chair quote_4 4 2012-updated 4.4" xfId="191" xr:uid="{00000000-0005-0000-0000-0000AE000000}"/>
    <cellStyle name="_Sofa Mart-Accent Chair SKU_Accent Chair warehouse item list 110121_JLA Accents 10-2012  FNL to Sku _ Top Art (2)" xfId="192" xr:uid="{00000000-0005-0000-0000-0000AF000000}"/>
    <cellStyle name="_Sofa Mart-Accent Chair SKU_Accent Chair warehouse item list 110121_JLA Accents 4-2013 - Michelle 2 Price" xfId="193" xr:uid="{00000000-0005-0000-0000-0000B0000000}"/>
    <cellStyle name="_Sofa Mart-Accent Chair SKU_Accent Chair warehouse item list 110121_Line Plan Fall 2012 FINAL" xfId="194" xr:uid="{00000000-0005-0000-0000-0000B1000000}"/>
    <cellStyle name="_Sofa Mart-Accent Chair SKU_Accent Chair warehouse item list 110121_OLD ITEM" xfId="195" xr:uid="{00000000-0005-0000-0000-0000B2000000}"/>
    <cellStyle name="_Sofa Mart-Accent Chair SKU_Accent Chair warehouse item list 110121_Total quote sheet for 201304 HP chairs" xfId="196" xr:uid="{00000000-0005-0000-0000-0000B3000000}"/>
    <cellStyle name="_Sofa Mart-Accent Chair SKU_Accent Chair warehouse item list 110121_Total quote sheet for 201304 HP samples _updated on 3-25-2013 (3)" xfId="197" xr:uid="{00000000-0005-0000-0000-0000B4000000}"/>
    <cellStyle name="_Sofa Mart-Accent Chair SKU_Accent Chair warehouse item list 110121_Total quote sheet for 201304 HP samples _updated on 3-26-2013 (2)" xfId="198" xr:uid="{00000000-0005-0000-0000-0000B5000000}"/>
    <cellStyle name="_Sofa Mart-Accent Chair SKU_Accent Chair warehouse item list 110121_Total quote sheet for 201304 HP samples 3-15-2013" xfId="199" xr:uid="{00000000-0005-0000-0000-0000B6000000}"/>
    <cellStyle name="_Sofa Mart-Accent Chair SKU_Accent Chair warehouse item list 110121_Total quote sheet for 201304 HP samples 3-18-2013" xfId="200" xr:uid="{00000000-0005-0000-0000-0000B7000000}"/>
    <cellStyle name="_Sofa Mart-Accent Chair SKU_Accent Chair warehouse item list 110121_Updated Chair warehouse program - JCP" xfId="201" xr:uid="{00000000-0005-0000-0000-0000B8000000}"/>
    <cellStyle name="_Sofa Mart-Accent Chair SKU_Price increase chairs - DB 1-20-11" xfId="202" xr:uid="{00000000-0005-0000-0000-0000B9000000}"/>
    <cellStyle name="_Sofa Mart-Accent Chair SKU_USWW order and expense summary 1013" xfId="203" xr:uid="{00000000-0005-0000-0000-0000BA000000}"/>
    <cellStyle name="_Sofa Mart-Accent Chair SKU_USWW order and expense summary 1013_2011 HP Pricing for 2010 items" xfId="204" xr:uid="{00000000-0005-0000-0000-0000BB000000}"/>
    <cellStyle name="_Sofa Mart-Accent Chair SKU_USWW order and expense summary 1013_2012 HP Old chair quote_4 4 2012-updated 4.4" xfId="205" xr:uid="{00000000-0005-0000-0000-0000BC000000}"/>
    <cellStyle name="_Sofa Mart-Accent Chair SKU_USWW order and expense summary 1013_Ecommerce Inventory 120215 updated (2)" xfId="206" xr:uid="{00000000-0005-0000-0000-0000BD000000}"/>
    <cellStyle name="_Sofa Mart-Accent Chair SKU_USWW order and expense summary 1013_Haverty frames quotation - Youbang in stock 2011-08-30" xfId="207" xr:uid="{00000000-0005-0000-0000-0000BE000000}"/>
    <cellStyle name="_Sofa Mart-Accent Chair SKU_USWW order and expense summary 1013_HP10 Quotation from Youbang (4)" xfId="208" xr:uid="{00000000-0005-0000-0000-0000BF000000}"/>
    <cellStyle name="_Sofa Mart-Accent Chair SKU_USWW order and expense summary 1013_JLA Accents 10-2012  FNL to Sku _ Top Art (2)" xfId="209" xr:uid="{00000000-0005-0000-0000-0000C0000000}"/>
    <cellStyle name="_Sofa Mart-Accent Chair SKU_USWW order and expense summary 1013_JLA Accents 4-2013 - Michelle 2 Price" xfId="210" xr:uid="{00000000-0005-0000-0000-0000C1000000}"/>
    <cellStyle name="_Sofa Mart-Accent Chair SKU_USWW order and expense summary 1013_Line Plan Fall 2012 FINAL" xfId="211" xr:uid="{00000000-0005-0000-0000-0000C2000000}"/>
    <cellStyle name="_Sofa Mart-Accent Chair SKU_USWW order and expense summary 1013_OLD ITEM" xfId="212" xr:uid="{00000000-0005-0000-0000-0000C3000000}"/>
    <cellStyle name="_Sofa Mart-Accent Chair SKU_USWW order and expense summary 1013_Total quote sheet for 201304 HP chairs" xfId="213" xr:uid="{00000000-0005-0000-0000-0000C4000000}"/>
    <cellStyle name="_Sofa Mart-Accent Chair SKU_USWW order and expense summary 1013_Total quote sheet for 201304 HP samples _updated on 3-25-2013 (3)" xfId="214" xr:uid="{00000000-0005-0000-0000-0000C5000000}"/>
    <cellStyle name="_Sofa Mart-Accent Chair SKU_USWW order and expense summary 1013_Total quote sheet for 201304 HP samples _updated on 3-26-2013 (2)" xfId="215" xr:uid="{00000000-0005-0000-0000-0000C6000000}"/>
    <cellStyle name="_Sofa Mart-Accent Chair SKU_USWW order and expense summary 1013_Total quote sheet for 201304 HP samples 3-15-2013" xfId="216" xr:uid="{00000000-0005-0000-0000-0000C7000000}"/>
    <cellStyle name="_Sofa Mart-Accent Chair SKU_USWW order and expense summary 1013_Total quote sheet for 201304 HP samples 3-18-2013" xfId="217" xr:uid="{00000000-0005-0000-0000-0000C8000000}"/>
    <cellStyle name="_Sofa Mart-Accent Chair SKU_USWW order and expense summary 1013_Updated Chair warehouse program - JCP" xfId="218" xr:uid="{00000000-0005-0000-0000-0000C9000000}"/>
    <cellStyle name="_Sofa Mart-Accent Chair SKU_副本Accent Chair warehouse item list" xfId="219" xr:uid="{00000000-0005-0000-0000-0000CA000000}"/>
    <cellStyle name="_Sofa Mart-Accent Chair SKU_副本Accent Chair warehouse item list_Chairs" xfId="220" xr:uid="{00000000-0005-0000-0000-0000CB000000}"/>
    <cellStyle name="_Sofa Mart-Accent Chair SKU_副本Accent Chair warehouse item list_Ecommerce Inventory 120215 updated (2)" xfId="221" xr:uid="{00000000-0005-0000-0000-0000CC000000}"/>
    <cellStyle name="_Spr NYM BBB Bath Accessory Quote  - Heather updated 033111 xls" xfId="222" xr:uid="{00000000-0005-0000-0000-0000CD000000}"/>
    <cellStyle name="_TW Home Quotation 2011-2-25 Builtwell" xfId="223" xr:uid="{00000000-0005-0000-0000-0000CE000000}"/>
    <cellStyle name="_TW Home Quotation 2011-2-25 Builtwell (2)" xfId="224" xr:uid="{00000000-0005-0000-0000-0000CF000000}"/>
    <cellStyle name="_TW Home Quotation 2011-2-25 Builtwell_JLA Accents 4-2013 - Michelle 2 Price" xfId="225" xr:uid="{00000000-0005-0000-0000-0000D0000000}"/>
    <cellStyle name="_TW Home Quotation -builwell-High Point1 (2)" xfId="226" xr:uid="{00000000-0005-0000-0000-0000D1000000}"/>
    <cellStyle name="_TW Home Quotation -builwell-High Point1 (2) 2" xfId="227" xr:uid="{00000000-0005-0000-0000-0000D2000000}"/>
    <cellStyle name="_TW Home Quotation -builwell-High Point1 (2)_JLA Accents 4-2013 - Michelle 2 Price" xfId="228" xr:uid="{00000000-0005-0000-0000-0000D3000000}"/>
    <cellStyle name="_TW Home Quotation -builwell-High Point2010-9-14" xfId="229" xr:uid="{00000000-0005-0000-0000-0000D4000000}"/>
    <cellStyle name="_TW Home Quotation -builwell-High Point2010-9-14 2" xfId="230" xr:uid="{00000000-0005-0000-0000-0000D5000000}"/>
    <cellStyle name="_TW Home Quotation -builwell-High Point2010-9-14_JLA Accents 4-2013 - Michelle 2 Price" xfId="231" xr:uid="{00000000-0005-0000-0000-0000D6000000}"/>
    <cellStyle name="_TW Home Quotation -builwell-High Point2010-9-23RVD (2)" xfId="232" xr:uid="{00000000-0005-0000-0000-0000D7000000}"/>
    <cellStyle name="_TW Home Quotation -builwell-High Point2010-9-23RVD (2) 2" xfId="233" xr:uid="{00000000-0005-0000-0000-0000D8000000}"/>
    <cellStyle name="_TW Home Quotation -builwell-High Point2010-9-23RVD (2)_JLA Accents 4-2013 - Michelle 2 Price" xfId="234" xr:uid="{00000000-0005-0000-0000-0000D9000000}"/>
    <cellStyle name="_TW Home Quotation -builwell-High Point2010-9-29RVD" xfId="235" xr:uid="{00000000-0005-0000-0000-0000DA000000}"/>
    <cellStyle name="_TW Home Quotation -builwell-High Point2010-9-29RVD 2" xfId="236" xr:uid="{00000000-0005-0000-0000-0000DB000000}"/>
    <cellStyle name="_TW Home Quotation -builwell-High Point2010-9-29RVD_JLA Accents 4-2013 - Michelle 2 Price" xfId="237" xr:uid="{00000000-0005-0000-0000-0000DC000000}"/>
    <cellStyle name="_TW Home Quotation -builwell-High Point2010-9-30RVD" xfId="238" xr:uid="{00000000-0005-0000-0000-0000DD000000}"/>
    <cellStyle name="_TW Home Quotation -builwell-High Point2010-9-30RVD 2" xfId="239" xr:uid="{00000000-0005-0000-0000-0000DE000000}"/>
    <cellStyle name="_TW Home Quotation -builwell-High Point2010-9-30RVD_JLA Accents 4-2013 - Michelle 2 Price" xfId="240" xr:uid="{00000000-0005-0000-0000-0000DF000000}"/>
    <cellStyle name="_TW Home Quotation -builwell-High Point2010-9-9RVD" xfId="241" xr:uid="{00000000-0005-0000-0000-0000E0000000}"/>
    <cellStyle name="_TW Home Quotation -builwell-High Point2010-9-9RVD 2" xfId="242" xr:uid="{00000000-0005-0000-0000-0000E1000000}"/>
    <cellStyle name="_TW Home Quotation -builwell-High Point2010-9-9RVD_JLA Accents 4-2013 - Michelle 2 Price" xfId="243" xr:uid="{00000000-0005-0000-0000-0000E2000000}"/>
    <cellStyle name="_TW Home Quotation of HP sample-CHUANYANG-2010-9-7" xfId="244" xr:uid="{00000000-0005-0000-0000-0000E3000000}"/>
    <cellStyle name="_TW Home Quotation of HP sample-CHUANYANG-2010-9-7-" xfId="245" xr:uid="{00000000-0005-0000-0000-0000E4000000}"/>
    <cellStyle name="_TW Home Quotation of HP sample-CHUANYANG-2010-9-7 2" xfId="246" xr:uid="{00000000-0005-0000-0000-0000E5000000}"/>
    <cellStyle name="_TW Home Quotation of HP sample-CHUANYANG-2010-9-7- 2" xfId="247" xr:uid="{00000000-0005-0000-0000-0000E6000000}"/>
    <cellStyle name="_TW Home Quotation of HP sample-CHUANYANG-2010-9-7 3" xfId="248" xr:uid="{00000000-0005-0000-0000-0000E7000000}"/>
    <cellStyle name="_TW Home Quotation of HP sample-CHUANYANG-2010-9-7- 3" xfId="249" xr:uid="{00000000-0005-0000-0000-0000E8000000}"/>
    <cellStyle name="_TW Home Quotation of HP sample-CHUANYANG-2010-9-7 4" xfId="250" xr:uid="{00000000-0005-0000-0000-0000E9000000}"/>
    <cellStyle name="_TW Home Quotation of HP sample-CHUANYANG-2010-9-7- 4" xfId="251" xr:uid="{00000000-0005-0000-0000-0000EA000000}"/>
    <cellStyle name="_TW Home Quotation of HP sample-CHUANYANG-2010-9-7_JLA Accents 4-2013 - Michelle 2 Price" xfId="252" xr:uid="{00000000-0005-0000-0000-0000EB000000}"/>
    <cellStyle name="_TW Home Quotation of HP sample-CHUANYANG-2010-9-7-_JLA Accents 4-2013 - Michelle 2 Price" xfId="253" xr:uid="{00000000-0005-0000-0000-0000EC000000}"/>
    <cellStyle name="_TW Home Quotation sheet-KAIFAI 2012-2-20" xfId="254" xr:uid="{00000000-0005-0000-0000-0000ED000000}"/>
    <cellStyle name="_TW Home Quotation sheet-KAIFAI 2012-2-20_JLA Accents 4-2013 - Michelle 2 Price" xfId="255" xr:uid="{00000000-0005-0000-0000-0000EE000000}"/>
    <cellStyle name="_TW_Home_Quotation_sheet of HP samples-chairone-20100907" xfId="256" xr:uid="{00000000-0005-0000-0000-0000EF000000}"/>
    <cellStyle name="_TW_Home_Quotation_sheet of HP samples-chairone-20100907 (3)" xfId="257" xr:uid="{00000000-0005-0000-0000-0000F0000000}"/>
    <cellStyle name="_TW_Home_Quotation_sheet of HP samples-chairone-20100907 (3) 2" xfId="258" xr:uid="{00000000-0005-0000-0000-0000F1000000}"/>
    <cellStyle name="_TW_Home_Quotation_sheet of HP samples-chairone-20100907 (3)_JLA Accents 4-2013 - Michelle 2 Price" xfId="259" xr:uid="{00000000-0005-0000-0000-0000F2000000}"/>
    <cellStyle name="_TW_Home_Quotation_sheet of HP samples-chairone-20100907 2" xfId="260" xr:uid="{00000000-0005-0000-0000-0000F3000000}"/>
    <cellStyle name="_TW_Home_Quotation_sheet of HP samples-chairone-20100907 3" xfId="261" xr:uid="{00000000-0005-0000-0000-0000F4000000}"/>
    <cellStyle name="_TW_Home_Quotation_sheet of HP samples-chairone-20100907 4" xfId="262" xr:uid="{00000000-0005-0000-0000-0000F5000000}"/>
    <cellStyle name="_TW_Home_Quotation_sheet of HP samples-chairone-20100907_JLA Accents 4-2013 - Michelle 2 Price" xfId="263" xr:uid="{00000000-0005-0000-0000-0000F6000000}"/>
    <cellStyle name="_USWW order and expense summary 0907" xfId="264" xr:uid="{00000000-0005-0000-0000-0000F7000000}"/>
    <cellStyle name="_USWW order and expense summary 0907 2" xfId="265" xr:uid="{00000000-0005-0000-0000-0000F8000000}"/>
    <cellStyle name="_USWW order and expense summary 0907_JLA Accents 4-2013 - Michelle 2 Price" xfId="266" xr:uid="{00000000-0005-0000-0000-0000F9000000}"/>
    <cellStyle name="_USWW order and expense summary 1013" xfId="267" xr:uid="{00000000-0005-0000-0000-0000FA000000}"/>
    <cellStyle name="_USWW order and expense summary 1013 2" xfId="268" xr:uid="{00000000-0005-0000-0000-0000FB000000}"/>
    <cellStyle name="_USWW order and expense summary 1013_JLA Accents 4-2013 - Michelle 2 Price" xfId="269" xr:uid="{00000000-0005-0000-0000-0000FC000000}"/>
    <cellStyle name="_Warehouse program Aug 11 09" xfId="270" xr:uid="{00000000-0005-0000-0000-0000FD000000}"/>
    <cellStyle name="_Warehouse program Aug 11 09_2011 HP Pricing for 2010 items" xfId="271" xr:uid="{00000000-0005-0000-0000-0000FE000000}"/>
    <cellStyle name="_Warehouse program Aug 11 09_2012 HP Old chair quote_4 4 2012-updated 4.4" xfId="272" xr:uid="{00000000-0005-0000-0000-0000FF000000}"/>
    <cellStyle name="_Warehouse program Aug 11 09_Ecommerce Inventory 120215 updated (2)" xfId="273" xr:uid="{00000000-0005-0000-0000-000000010000}"/>
    <cellStyle name="_Warehouse program Aug 11 09_JLA Accents 10-2012  FNL to Sku _ Top Art (2)" xfId="274" xr:uid="{00000000-0005-0000-0000-000001010000}"/>
    <cellStyle name="_Warehouse program Aug 11 09_JLA Accents 4-2013 - Michelle 2 Price" xfId="275" xr:uid="{00000000-0005-0000-0000-000002010000}"/>
    <cellStyle name="_Warehouse program Aug 11 09_Line Plan Fall 2012 FINAL" xfId="276" xr:uid="{00000000-0005-0000-0000-000003010000}"/>
    <cellStyle name="_Warehouse program Aug 11 09_OLD ITEM" xfId="277" xr:uid="{00000000-0005-0000-0000-000004010000}"/>
    <cellStyle name="_Warehouse program Aug 11 09_Total quote sheet for 201304 HP chairs" xfId="278" xr:uid="{00000000-0005-0000-0000-000005010000}"/>
    <cellStyle name="_Warehouse program Aug 11 09_Total quote sheet for 201304 HP samples _updated on 3-25-2013 (3)" xfId="279" xr:uid="{00000000-0005-0000-0000-000006010000}"/>
    <cellStyle name="_Warehouse program Aug 11 09_Total quote sheet for 201304 HP samples _updated on 3-26-2013 (2)" xfId="280" xr:uid="{00000000-0005-0000-0000-000007010000}"/>
    <cellStyle name="_Warehouse program Aug 11 09_Total quote sheet for 201304 HP samples 3-15-2013" xfId="281" xr:uid="{00000000-0005-0000-0000-000008010000}"/>
    <cellStyle name="_Warehouse program Aug 11 09_Total quote sheet for 201304 HP samples 3-18-2013" xfId="282" xr:uid="{00000000-0005-0000-0000-000009010000}"/>
    <cellStyle name="_Warehouse program Aug 11 09_Updated Chair warehouse program - JCP" xfId="283" xr:uid="{00000000-0005-0000-0000-00000A010000}"/>
    <cellStyle name="_WM seasonal fleece  sheets price 91230" xfId="284" xr:uid="{00000000-0005-0000-0000-00000B010000}"/>
    <cellStyle name="_WM seasonal fleece sheets price updated 100224" xfId="285" xr:uid="{00000000-0005-0000-0000-00000C010000}"/>
    <cellStyle name="_WMCADI Blanket  Throw 90210" xfId="10" xr:uid="{00000000-0005-0000-0000-00000D010000}"/>
    <cellStyle name="_WMCADI Blanket  Throw 90210 2" xfId="286" xr:uid="{00000000-0005-0000-0000-00000E010000}"/>
    <cellStyle name="_WMCADI Blanket  Throw 90210_JLA Accents 4-2013 - Michelle 2 Price" xfId="287" xr:uid="{00000000-0005-0000-0000-00000F010000}"/>
    <cellStyle name="_WMCADI Blanket &amp; Throw 90210" xfId="5" xr:uid="{00000000-0005-0000-0000-000010010000}"/>
    <cellStyle name="_WMCADI Blanket &amp; Throw 90210 2" xfId="288" xr:uid="{00000000-0005-0000-0000-000011010000}"/>
    <cellStyle name="_WMCADI Blanket &amp; Throw 90210_JLA Accents 4-2013 - Michelle 2 Price" xfId="289" xr:uid="{00000000-0005-0000-0000-000012010000}"/>
    <cellStyle name="_WMCADI Blanket &amp; Throw 90327" xfId="290" xr:uid="{00000000-0005-0000-0000-000013010000}"/>
    <cellStyle name="_副本Robert Allen-Bath shower curtain quote sheet-90904" xfId="291" xr:uid="{00000000-0005-0000-0000-000014010000}"/>
    <cellStyle name="_副本Robert Allen-Bath shower curtain quote sheet-90904 2" xfId="292" xr:uid="{00000000-0005-0000-0000-000015010000}"/>
    <cellStyle name="20% - Accent1 2" xfId="294" xr:uid="{00000000-0005-0000-0000-000016010000}"/>
    <cellStyle name="20% - Accent1 2 2" xfId="295" xr:uid="{00000000-0005-0000-0000-000017010000}"/>
    <cellStyle name="20% - Accent1 3" xfId="296" xr:uid="{00000000-0005-0000-0000-000018010000}"/>
    <cellStyle name="20% - Accent1 4" xfId="297" xr:uid="{00000000-0005-0000-0000-000019010000}"/>
    <cellStyle name="20% - Accent1 5" xfId="293" xr:uid="{00000000-0005-0000-0000-00001A010000}"/>
    <cellStyle name="20% - Accent2 2" xfId="299" xr:uid="{00000000-0005-0000-0000-00001B010000}"/>
    <cellStyle name="20% - Accent2 2 2" xfId="300" xr:uid="{00000000-0005-0000-0000-00001C010000}"/>
    <cellStyle name="20% - Accent2 3" xfId="301" xr:uid="{00000000-0005-0000-0000-00001D010000}"/>
    <cellStyle name="20% - Accent2 4" xfId="302" xr:uid="{00000000-0005-0000-0000-00001E010000}"/>
    <cellStyle name="20% - Accent2 5" xfId="298" xr:uid="{00000000-0005-0000-0000-00001F010000}"/>
    <cellStyle name="20% - Accent3 2" xfId="304" xr:uid="{00000000-0005-0000-0000-000020010000}"/>
    <cellStyle name="20% - Accent3 2 2" xfId="305" xr:uid="{00000000-0005-0000-0000-000021010000}"/>
    <cellStyle name="20% - Accent3 3" xfId="306" xr:uid="{00000000-0005-0000-0000-000022010000}"/>
    <cellStyle name="20% - Accent3 4" xfId="307" xr:uid="{00000000-0005-0000-0000-000023010000}"/>
    <cellStyle name="20% - Accent3 5" xfId="303" xr:uid="{00000000-0005-0000-0000-000024010000}"/>
    <cellStyle name="20% - Accent4 2" xfId="309" xr:uid="{00000000-0005-0000-0000-000025010000}"/>
    <cellStyle name="20% - Accent4 2 2" xfId="310" xr:uid="{00000000-0005-0000-0000-000026010000}"/>
    <cellStyle name="20% - Accent4 3" xfId="311" xr:uid="{00000000-0005-0000-0000-000027010000}"/>
    <cellStyle name="20% - Accent4 4" xfId="312" xr:uid="{00000000-0005-0000-0000-000028010000}"/>
    <cellStyle name="20% - Accent4 5" xfId="308" xr:uid="{00000000-0005-0000-0000-000029010000}"/>
    <cellStyle name="20% - Accent5 2" xfId="314" xr:uid="{00000000-0005-0000-0000-00002A010000}"/>
    <cellStyle name="20% - Accent5 2 2" xfId="315" xr:uid="{00000000-0005-0000-0000-00002B010000}"/>
    <cellStyle name="20% - Accent5 3" xfId="316" xr:uid="{00000000-0005-0000-0000-00002C010000}"/>
    <cellStyle name="20% - Accent5 4" xfId="317" xr:uid="{00000000-0005-0000-0000-00002D010000}"/>
    <cellStyle name="20% - Accent5 5" xfId="313" xr:uid="{00000000-0005-0000-0000-00002E010000}"/>
    <cellStyle name="20% - Accent6 2" xfId="319" xr:uid="{00000000-0005-0000-0000-00002F010000}"/>
    <cellStyle name="20% - Accent6 2 2" xfId="320" xr:uid="{00000000-0005-0000-0000-000030010000}"/>
    <cellStyle name="20% - Accent6 3" xfId="321" xr:uid="{00000000-0005-0000-0000-000031010000}"/>
    <cellStyle name="20% - Accent6 4" xfId="322" xr:uid="{00000000-0005-0000-0000-000032010000}"/>
    <cellStyle name="20% - Accent6 5" xfId="318" xr:uid="{00000000-0005-0000-0000-000033010000}"/>
    <cellStyle name="20% - 强调文字颜色 1" xfId="323" xr:uid="{00000000-0005-0000-0000-000034010000}"/>
    <cellStyle name="20% - 强调文字颜色 1 2" xfId="324" xr:uid="{00000000-0005-0000-0000-000035010000}"/>
    <cellStyle name="20% - 强调文字颜色 1 3" xfId="325" xr:uid="{00000000-0005-0000-0000-000036010000}"/>
    <cellStyle name="20% - 强调文字颜色 2" xfId="326" xr:uid="{00000000-0005-0000-0000-000037010000}"/>
    <cellStyle name="20% - 强调文字颜色 2 2" xfId="327" xr:uid="{00000000-0005-0000-0000-000038010000}"/>
    <cellStyle name="20% - 强调文字颜色 2 3" xfId="328" xr:uid="{00000000-0005-0000-0000-000039010000}"/>
    <cellStyle name="20% - 强调文字颜色 3" xfId="329" xr:uid="{00000000-0005-0000-0000-00003A010000}"/>
    <cellStyle name="20% - 强调文字颜色 3 2" xfId="330" xr:uid="{00000000-0005-0000-0000-00003B010000}"/>
    <cellStyle name="20% - 强调文字颜色 3 3" xfId="331" xr:uid="{00000000-0005-0000-0000-00003C010000}"/>
    <cellStyle name="20% - 强调文字颜色 4" xfId="332" xr:uid="{00000000-0005-0000-0000-00003D010000}"/>
    <cellStyle name="20% - 强调文字颜色 4 2" xfId="333" xr:uid="{00000000-0005-0000-0000-00003E010000}"/>
    <cellStyle name="20% - 强调文字颜色 4 3" xfId="334" xr:uid="{00000000-0005-0000-0000-00003F010000}"/>
    <cellStyle name="20% - 强调文字颜色 5" xfId="335" xr:uid="{00000000-0005-0000-0000-000040010000}"/>
    <cellStyle name="20% - 强调文字颜色 5 2" xfId="336" xr:uid="{00000000-0005-0000-0000-000041010000}"/>
    <cellStyle name="20% - 强调文字颜色 5 3" xfId="337" xr:uid="{00000000-0005-0000-0000-000042010000}"/>
    <cellStyle name="20% - 强调文字颜色 6" xfId="338" xr:uid="{00000000-0005-0000-0000-000043010000}"/>
    <cellStyle name="20% - 强调文字颜色 6 2" xfId="339" xr:uid="{00000000-0005-0000-0000-000044010000}"/>
    <cellStyle name="20% - 强调文字颜色 6 3" xfId="340" xr:uid="{00000000-0005-0000-0000-000045010000}"/>
    <cellStyle name="40% - Accent1 2" xfId="342" xr:uid="{00000000-0005-0000-0000-000046010000}"/>
    <cellStyle name="40% - Accent1 2 2" xfId="343" xr:uid="{00000000-0005-0000-0000-000047010000}"/>
    <cellStyle name="40% - Accent1 3" xfId="344" xr:uid="{00000000-0005-0000-0000-000048010000}"/>
    <cellStyle name="40% - Accent1 4" xfId="345" xr:uid="{00000000-0005-0000-0000-000049010000}"/>
    <cellStyle name="40% - Accent1 5" xfId="341" xr:uid="{00000000-0005-0000-0000-00004A010000}"/>
    <cellStyle name="40% - Accent2 2" xfId="347" xr:uid="{00000000-0005-0000-0000-00004B010000}"/>
    <cellStyle name="40% - Accent2 2 2" xfId="348" xr:uid="{00000000-0005-0000-0000-00004C010000}"/>
    <cellStyle name="40% - Accent2 3" xfId="349" xr:uid="{00000000-0005-0000-0000-00004D010000}"/>
    <cellStyle name="40% - Accent2 4" xfId="350" xr:uid="{00000000-0005-0000-0000-00004E010000}"/>
    <cellStyle name="40% - Accent2 5" xfId="346" xr:uid="{00000000-0005-0000-0000-00004F010000}"/>
    <cellStyle name="40% - Accent3 2" xfId="352" xr:uid="{00000000-0005-0000-0000-000050010000}"/>
    <cellStyle name="40% - Accent3 2 2" xfId="353" xr:uid="{00000000-0005-0000-0000-000051010000}"/>
    <cellStyle name="40% - Accent3 3" xfId="354" xr:uid="{00000000-0005-0000-0000-000052010000}"/>
    <cellStyle name="40% - Accent3 4" xfId="355" xr:uid="{00000000-0005-0000-0000-000053010000}"/>
    <cellStyle name="40% - Accent3 5" xfId="351" xr:uid="{00000000-0005-0000-0000-000054010000}"/>
    <cellStyle name="40% - Accent4 2" xfId="357" xr:uid="{00000000-0005-0000-0000-000055010000}"/>
    <cellStyle name="40% - Accent4 2 2" xfId="358" xr:uid="{00000000-0005-0000-0000-000056010000}"/>
    <cellStyle name="40% - Accent4 3" xfId="359" xr:uid="{00000000-0005-0000-0000-000057010000}"/>
    <cellStyle name="40% - Accent4 4" xfId="360" xr:uid="{00000000-0005-0000-0000-000058010000}"/>
    <cellStyle name="40% - Accent4 5" xfId="356" xr:uid="{00000000-0005-0000-0000-000059010000}"/>
    <cellStyle name="40% - Accent5 2" xfId="362" xr:uid="{00000000-0005-0000-0000-00005A010000}"/>
    <cellStyle name="40% - Accent5 2 2" xfId="363" xr:uid="{00000000-0005-0000-0000-00005B010000}"/>
    <cellStyle name="40% - Accent5 3" xfId="364" xr:uid="{00000000-0005-0000-0000-00005C010000}"/>
    <cellStyle name="40% - Accent5 4" xfId="365" xr:uid="{00000000-0005-0000-0000-00005D010000}"/>
    <cellStyle name="40% - Accent5 5" xfId="361" xr:uid="{00000000-0005-0000-0000-00005E010000}"/>
    <cellStyle name="40% - Accent6 2" xfId="367" xr:uid="{00000000-0005-0000-0000-00005F010000}"/>
    <cellStyle name="40% - Accent6 2 2" xfId="368" xr:uid="{00000000-0005-0000-0000-000060010000}"/>
    <cellStyle name="40% - Accent6 3" xfId="369" xr:uid="{00000000-0005-0000-0000-000061010000}"/>
    <cellStyle name="40% - Accent6 4" xfId="370" xr:uid="{00000000-0005-0000-0000-000062010000}"/>
    <cellStyle name="40% - Accent6 5" xfId="366" xr:uid="{00000000-0005-0000-0000-000063010000}"/>
    <cellStyle name="40% - 强调文字颜色 1" xfId="371" xr:uid="{00000000-0005-0000-0000-000064010000}"/>
    <cellStyle name="40% - 强调文字颜色 1 2" xfId="372" xr:uid="{00000000-0005-0000-0000-000065010000}"/>
    <cellStyle name="40% - 强调文字颜色 1 3" xfId="373" xr:uid="{00000000-0005-0000-0000-000066010000}"/>
    <cellStyle name="40% - 强调文字颜色 2" xfId="374" xr:uid="{00000000-0005-0000-0000-000067010000}"/>
    <cellStyle name="40% - 强调文字颜色 2 2" xfId="375" xr:uid="{00000000-0005-0000-0000-000068010000}"/>
    <cellStyle name="40% - 强调文字颜色 2 3" xfId="376" xr:uid="{00000000-0005-0000-0000-000069010000}"/>
    <cellStyle name="40% - 强调文字颜色 3" xfId="377" xr:uid="{00000000-0005-0000-0000-00006A010000}"/>
    <cellStyle name="40% - 强调文字颜色 3 2" xfId="378" xr:uid="{00000000-0005-0000-0000-00006B010000}"/>
    <cellStyle name="40% - 强调文字颜色 3 3" xfId="379" xr:uid="{00000000-0005-0000-0000-00006C010000}"/>
    <cellStyle name="40% - 强调文字颜色 4" xfId="380" xr:uid="{00000000-0005-0000-0000-00006D010000}"/>
    <cellStyle name="40% - 强调文字颜色 4 2" xfId="381" xr:uid="{00000000-0005-0000-0000-00006E010000}"/>
    <cellStyle name="40% - 强调文字颜色 4 3" xfId="382" xr:uid="{00000000-0005-0000-0000-00006F010000}"/>
    <cellStyle name="40% - 强调文字颜色 5" xfId="383" xr:uid="{00000000-0005-0000-0000-000070010000}"/>
    <cellStyle name="40% - 强调文字颜色 5 2" xfId="384" xr:uid="{00000000-0005-0000-0000-000071010000}"/>
    <cellStyle name="40% - 强调文字颜色 5 3" xfId="385" xr:uid="{00000000-0005-0000-0000-000072010000}"/>
    <cellStyle name="40% - 强调文字颜色 6" xfId="386" xr:uid="{00000000-0005-0000-0000-000073010000}"/>
    <cellStyle name="40% - 强调文字颜色 6 2" xfId="387" xr:uid="{00000000-0005-0000-0000-000074010000}"/>
    <cellStyle name="40% - 强调文字颜色 6 3" xfId="388" xr:uid="{00000000-0005-0000-0000-000075010000}"/>
    <cellStyle name="60% - Accent1 2" xfId="390" xr:uid="{00000000-0005-0000-0000-000076010000}"/>
    <cellStyle name="60% - Accent1 3" xfId="391" xr:uid="{00000000-0005-0000-0000-000077010000}"/>
    <cellStyle name="60% - Accent1 4" xfId="392" xr:uid="{00000000-0005-0000-0000-000078010000}"/>
    <cellStyle name="60% - Accent1 5" xfId="389" xr:uid="{00000000-0005-0000-0000-000079010000}"/>
    <cellStyle name="60% - Accent2 2" xfId="394" xr:uid="{00000000-0005-0000-0000-00007A010000}"/>
    <cellStyle name="60% - Accent2 3" xfId="395" xr:uid="{00000000-0005-0000-0000-00007B010000}"/>
    <cellStyle name="60% - Accent2 4" xfId="396" xr:uid="{00000000-0005-0000-0000-00007C010000}"/>
    <cellStyle name="60% - Accent2 5" xfId="393" xr:uid="{00000000-0005-0000-0000-00007D010000}"/>
    <cellStyle name="60% - Accent3 2" xfId="398" xr:uid="{00000000-0005-0000-0000-00007E010000}"/>
    <cellStyle name="60% - Accent3 3" xfId="399" xr:uid="{00000000-0005-0000-0000-00007F010000}"/>
    <cellStyle name="60% - Accent3 4" xfId="400" xr:uid="{00000000-0005-0000-0000-000080010000}"/>
    <cellStyle name="60% - Accent3 5" xfId="397" xr:uid="{00000000-0005-0000-0000-000081010000}"/>
    <cellStyle name="60% - Accent4 2" xfId="402" xr:uid="{00000000-0005-0000-0000-000082010000}"/>
    <cellStyle name="60% - Accent4 3" xfId="403" xr:uid="{00000000-0005-0000-0000-000083010000}"/>
    <cellStyle name="60% - Accent4 4" xfId="404" xr:uid="{00000000-0005-0000-0000-000084010000}"/>
    <cellStyle name="60% - Accent4 5" xfId="401" xr:uid="{00000000-0005-0000-0000-000085010000}"/>
    <cellStyle name="60% - Accent5 2" xfId="406" xr:uid="{00000000-0005-0000-0000-000086010000}"/>
    <cellStyle name="60% - Accent5 3" xfId="407" xr:uid="{00000000-0005-0000-0000-000087010000}"/>
    <cellStyle name="60% - Accent5 4" xfId="408" xr:uid="{00000000-0005-0000-0000-000088010000}"/>
    <cellStyle name="60% - Accent5 5" xfId="405" xr:uid="{00000000-0005-0000-0000-000089010000}"/>
    <cellStyle name="60% - Accent6 2" xfId="410" xr:uid="{00000000-0005-0000-0000-00008A010000}"/>
    <cellStyle name="60% - Accent6 3" xfId="411" xr:uid="{00000000-0005-0000-0000-00008B010000}"/>
    <cellStyle name="60% - Accent6 4" xfId="412" xr:uid="{00000000-0005-0000-0000-00008C010000}"/>
    <cellStyle name="60% - Accent6 5" xfId="409" xr:uid="{00000000-0005-0000-0000-00008D010000}"/>
    <cellStyle name="60% - 强调文字颜色 1" xfId="413" xr:uid="{00000000-0005-0000-0000-00008E010000}"/>
    <cellStyle name="60% - 强调文字颜色 1 2" xfId="414" xr:uid="{00000000-0005-0000-0000-00008F010000}"/>
    <cellStyle name="60% - 强调文字颜色 1 3" xfId="415" xr:uid="{00000000-0005-0000-0000-000090010000}"/>
    <cellStyle name="60% - 强调文字颜色 2" xfId="416" xr:uid="{00000000-0005-0000-0000-000091010000}"/>
    <cellStyle name="60% - 强调文字颜色 2 2" xfId="417" xr:uid="{00000000-0005-0000-0000-000092010000}"/>
    <cellStyle name="60% - 强调文字颜色 2 3" xfId="418" xr:uid="{00000000-0005-0000-0000-000093010000}"/>
    <cellStyle name="60% - 强调文字颜色 3" xfId="419" xr:uid="{00000000-0005-0000-0000-000094010000}"/>
    <cellStyle name="60% - 强调文字颜色 3 2" xfId="420" xr:uid="{00000000-0005-0000-0000-000095010000}"/>
    <cellStyle name="60% - 强调文字颜色 3 3" xfId="421" xr:uid="{00000000-0005-0000-0000-000096010000}"/>
    <cellStyle name="60% - 强调文字颜色 4" xfId="422" xr:uid="{00000000-0005-0000-0000-000097010000}"/>
    <cellStyle name="60% - 强调文字颜色 4 2" xfId="423" xr:uid="{00000000-0005-0000-0000-000098010000}"/>
    <cellStyle name="60% - 强调文字颜色 4 3" xfId="424" xr:uid="{00000000-0005-0000-0000-000099010000}"/>
    <cellStyle name="60% - 强调文字颜色 5" xfId="425" xr:uid="{00000000-0005-0000-0000-00009A010000}"/>
    <cellStyle name="60% - 强调文字颜色 5 2" xfId="426" xr:uid="{00000000-0005-0000-0000-00009B010000}"/>
    <cellStyle name="60% - 强调文字颜色 5 3" xfId="427" xr:uid="{00000000-0005-0000-0000-00009C010000}"/>
    <cellStyle name="60% - 强调文字颜色 6" xfId="428" xr:uid="{00000000-0005-0000-0000-00009D010000}"/>
    <cellStyle name="60% - 强调文字颜色 6 2" xfId="429" xr:uid="{00000000-0005-0000-0000-00009E010000}"/>
    <cellStyle name="60% - 强调文字颜色 6 3" xfId="430" xr:uid="{00000000-0005-0000-0000-00009F010000}"/>
    <cellStyle name="Accent1 2" xfId="432" xr:uid="{00000000-0005-0000-0000-0000A0010000}"/>
    <cellStyle name="Accent1 3" xfId="433" xr:uid="{00000000-0005-0000-0000-0000A1010000}"/>
    <cellStyle name="Accent1 4" xfId="434" xr:uid="{00000000-0005-0000-0000-0000A2010000}"/>
    <cellStyle name="Accent1 5" xfId="431" xr:uid="{00000000-0005-0000-0000-0000A3010000}"/>
    <cellStyle name="Accent2 2" xfId="436" xr:uid="{00000000-0005-0000-0000-0000A4010000}"/>
    <cellStyle name="Accent2 3" xfId="437" xr:uid="{00000000-0005-0000-0000-0000A5010000}"/>
    <cellStyle name="Accent2 4" xfId="438" xr:uid="{00000000-0005-0000-0000-0000A6010000}"/>
    <cellStyle name="Accent2 5" xfId="435" xr:uid="{00000000-0005-0000-0000-0000A7010000}"/>
    <cellStyle name="Accent3 2" xfId="440" xr:uid="{00000000-0005-0000-0000-0000A8010000}"/>
    <cellStyle name="Accent3 3" xfId="441" xr:uid="{00000000-0005-0000-0000-0000A9010000}"/>
    <cellStyle name="Accent3 4" xfId="442" xr:uid="{00000000-0005-0000-0000-0000AA010000}"/>
    <cellStyle name="Accent3 5" xfId="439" xr:uid="{00000000-0005-0000-0000-0000AB010000}"/>
    <cellStyle name="Accent4 2" xfId="444" xr:uid="{00000000-0005-0000-0000-0000AC010000}"/>
    <cellStyle name="Accent4 3" xfId="445" xr:uid="{00000000-0005-0000-0000-0000AD010000}"/>
    <cellStyle name="Accent4 4" xfId="446" xr:uid="{00000000-0005-0000-0000-0000AE010000}"/>
    <cellStyle name="Accent4 5" xfId="443" xr:uid="{00000000-0005-0000-0000-0000AF010000}"/>
    <cellStyle name="Accent5 2" xfId="448" xr:uid="{00000000-0005-0000-0000-0000B0010000}"/>
    <cellStyle name="Accent5 3" xfId="449" xr:uid="{00000000-0005-0000-0000-0000B1010000}"/>
    <cellStyle name="Accent5 4" xfId="450" xr:uid="{00000000-0005-0000-0000-0000B2010000}"/>
    <cellStyle name="Accent5 5" xfId="447" xr:uid="{00000000-0005-0000-0000-0000B3010000}"/>
    <cellStyle name="Accent6 2" xfId="452" xr:uid="{00000000-0005-0000-0000-0000B4010000}"/>
    <cellStyle name="Accent6 3" xfId="453" xr:uid="{00000000-0005-0000-0000-0000B5010000}"/>
    <cellStyle name="Accent6 4" xfId="454" xr:uid="{00000000-0005-0000-0000-0000B6010000}"/>
    <cellStyle name="Accent6 5" xfId="451" xr:uid="{00000000-0005-0000-0000-0000B7010000}"/>
    <cellStyle name="Bad 2" xfId="456" xr:uid="{00000000-0005-0000-0000-0000B8010000}"/>
    <cellStyle name="Bad 3" xfId="457" xr:uid="{00000000-0005-0000-0000-0000B9010000}"/>
    <cellStyle name="Bad 4" xfId="458" xr:uid="{00000000-0005-0000-0000-0000BA010000}"/>
    <cellStyle name="Bad 5" xfId="455" xr:uid="{00000000-0005-0000-0000-0000BB010000}"/>
    <cellStyle name="Calculation 2" xfId="460" xr:uid="{00000000-0005-0000-0000-0000BC010000}"/>
    <cellStyle name="Calculation 3" xfId="461" xr:uid="{00000000-0005-0000-0000-0000BD010000}"/>
    <cellStyle name="Calculation 4" xfId="462" xr:uid="{00000000-0005-0000-0000-0000BE010000}"/>
    <cellStyle name="Calculation 5" xfId="459" xr:uid="{00000000-0005-0000-0000-0000BF010000}"/>
    <cellStyle name="Check Cell 2" xfId="464" xr:uid="{00000000-0005-0000-0000-0000C0010000}"/>
    <cellStyle name="Check Cell 3" xfId="465" xr:uid="{00000000-0005-0000-0000-0000C1010000}"/>
    <cellStyle name="Check Cell 4" xfId="466" xr:uid="{00000000-0005-0000-0000-0000C2010000}"/>
    <cellStyle name="Check Cell 5" xfId="463" xr:uid="{00000000-0005-0000-0000-0000C3010000}"/>
    <cellStyle name="Comma 2" xfId="467" xr:uid="{00000000-0005-0000-0000-0000C4010000}"/>
    <cellStyle name="Comma 2 2" xfId="468" xr:uid="{00000000-0005-0000-0000-0000C5010000}"/>
    <cellStyle name="Comma 2 3" xfId="469" xr:uid="{00000000-0005-0000-0000-0000C6010000}"/>
    <cellStyle name="Comma 3" xfId="470" xr:uid="{00000000-0005-0000-0000-0000C7010000}"/>
    <cellStyle name="Comma 3 2" xfId="471" xr:uid="{00000000-0005-0000-0000-0000C8010000}"/>
    <cellStyle name="Comma 4" xfId="472" xr:uid="{00000000-0005-0000-0000-0000C9010000}"/>
    <cellStyle name="Comma 5" xfId="473" xr:uid="{00000000-0005-0000-0000-0000CA010000}"/>
    <cellStyle name="Currency 2" xfId="17" xr:uid="{00000000-0005-0000-0000-0000CB010000}"/>
    <cellStyle name="Currency 2 2" xfId="476" xr:uid="{00000000-0005-0000-0000-0000CC010000}"/>
    <cellStyle name="Currency 2 3" xfId="477" xr:uid="{00000000-0005-0000-0000-0000CD010000}"/>
    <cellStyle name="Currency 2 4" xfId="478" xr:uid="{00000000-0005-0000-0000-0000CE010000}"/>
    <cellStyle name="Currency 2 5" xfId="479" xr:uid="{00000000-0005-0000-0000-0000CF010000}"/>
    <cellStyle name="Currency 2 6" xfId="480" xr:uid="{00000000-0005-0000-0000-0000D0010000}"/>
    <cellStyle name="Currency 2 7" xfId="475" xr:uid="{00000000-0005-0000-0000-0000D1010000}"/>
    <cellStyle name="Currency 21" xfId="481" xr:uid="{00000000-0005-0000-0000-0000D2010000}"/>
    <cellStyle name="Currency 3" xfId="24" xr:uid="{00000000-0005-0000-0000-0000D3010000}"/>
    <cellStyle name="Currency 4" xfId="482" xr:uid="{00000000-0005-0000-0000-0000D4010000}"/>
    <cellStyle name="Currency 5" xfId="483" xr:uid="{00000000-0005-0000-0000-0000D5010000}"/>
    <cellStyle name="Currency 6" xfId="484" xr:uid="{00000000-0005-0000-0000-0000D6010000}"/>
    <cellStyle name="Currency 7" xfId="485" xr:uid="{00000000-0005-0000-0000-0000D7010000}"/>
    <cellStyle name="Currency 8" xfId="486" xr:uid="{00000000-0005-0000-0000-0000D8010000}"/>
    <cellStyle name="Currency 9" xfId="474" xr:uid="{00000000-0005-0000-0000-0000D9010000}"/>
    <cellStyle name="Currency_JCP soft spun and fleece 092310" xfId="18" xr:uid="{00000000-0005-0000-0000-0000DA010000}"/>
    <cellStyle name="Currency_Sheet1" xfId="11" xr:uid="{00000000-0005-0000-0000-0000DB010000}"/>
    <cellStyle name="Explanatory Text 2" xfId="488" xr:uid="{00000000-0005-0000-0000-0000DC010000}"/>
    <cellStyle name="Explanatory Text 3" xfId="489" xr:uid="{00000000-0005-0000-0000-0000DD010000}"/>
    <cellStyle name="Explanatory Text 4" xfId="490" xr:uid="{00000000-0005-0000-0000-0000DE010000}"/>
    <cellStyle name="Explanatory Text 5" xfId="487" xr:uid="{00000000-0005-0000-0000-0000DF010000}"/>
    <cellStyle name="Good 2" xfId="492" xr:uid="{00000000-0005-0000-0000-0000E0010000}"/>
    <cellStyle name="Good 3" xfId="493" xr:uid="{00000000-0005-0000-0000-0000E1010000}"/>
    <cellStyle name="Good 4" xfId="494" xr:uid="{00000000-0005-0000-0000-0000E2010000}"/>
    <cellStyle name="Good 5" xfId="491" xr:uid="{00000000-0005-0000-0000-0000E3010000}"/>
    <cellStyle name="Header" xfId="495" xr:uid="{00000000-0005-0000-0000-0000E4010000}"/>
    <cellStyle name="Heading 1 2" xfId="497" xr:uid="{00000000-0005-0000-0000-0000E5010000}"/>
    <cellStyle name="Heading 1 3" xfId="498" xr:uid="{00000000-0005-0000-0000-0000E6010000}"/>
    <cellStyle name="Heading 1 4" xfId="499" xr:uid="{00000000-0005-0000-0000-0000E7010000}"/>
    <cellStyle name="Heading 1 5" xfId="496" xr:uid="{00000000-0005-0000-0000-0000E8010000}"/>
    <cellStyle name="Heading 2 2" xfId="501" xr:uid="{00000000-0005-0000-0000-0000E9010000}"/>
    <cellStyle name="Heading 2 3" xfId="502" xr:uid="{00000000-0005-0000-0000-0000EA010000}"/>
    <cellStyle name="Heading 2 4" xfId="503" xr:uid="{00000000-0005-0000-0000-0000EB010000}"/>
    <cellStyle name="Heading 2 5" xfId="500" xr:uid="{00000000-0005-0000-0000-0000EC010000}"/>
    <cellStyle name="Heading 3 2" xfId="505" xr:uid="{00000000-0005-0000-0000-0000ED010000}"/>
    <cellStyle name="Heading 3 3" xfId="506" xr:uid="{00000000-0005-0000-0000-0000EE010000}"/>
    <cellStyle name="Heading 3 4" xfId="507" xr:uid="{00000000-0005-0000-0000-0000EF010000}"/>
    <cellStyle name="Heading 3 5" xfId="504" xr:uid="{00000000-0005-0000-0000-0000F0010000}"/>
    <cellStyle name="Heading 4 2" xfId="509" xr:uid="{00000000-0005-0000-0000-0000F1010000}"/>
    <cellStyle name="Heading 4 3" xfId="510" xr:uid="{00000000-0005-0000-0000-0000F2010000}"/>
    <cellStyle name="Heading 4 4" xfId="511" xr:uid="{00000000-0005-0000-0000-0000F3010000}"/>
    <cellStyle name="Heading 4 5" xfId="508" xr:uid="{00000000-0005-0000-0000-0000F4010000}"/>
    <cellStyle name="Input 2" xfId="513" xr:uid="{00000000-0005-0000-0000-0000F5010000}"/>
    <cellStyle name="Input 3" xfId="514" xr:uid="{00000000-0005-0000-0000-0000F6010000}"/>
    <cellStyle name="Input 4" xfId="515" xr:uid="{00000000-0005-0000-0000-0000F7010000}"/>
    <cellStyle name="Input 5" xfId="512" xr:uid="{00000000-0005-0000-0000-0000F8010000}"/>
    <cellStyle name="Linked Cell 2" xfId="517" xr:uid="{00000000-0005-0000-0000-0000F9010000}"/>
    <cellStyle name="Linked Cell 3" xfId="518" xr:uid="{00000000-0005-0000-0000-0000FA010000}"/>
    <cellStyle name="Linked Cell 4" xfId="519" xr:uid="{00000000-0005-0000-0000-0000FB010000}"/>
    <cellStyle name="Linked Cell 5" xfId="516" xr:uid="{00000000-0005-0000-0000-0000FC010000}"/>
    <cellStyle name="Neutral 2" xfId="521" xr:uid="{00000000-0005-0000-0000-0000FD010000}"/>
    <cellStyle name="Neutral 3" xfId="522" xr:uid="{00000000-0005-0000-0000-0000FE010000}"/>
    <cellStyle name="Neutral 4" xfId="523" xr:uid="{00000000-0005-0000-0000-0000FF010000}"/>
    <cellStyle name="Neutral 5" xfId="520" xr:uid="{00000000-0005-0000-0000-000000020000}"/>
    <cellStyle name="nonIncludedStores" xfId="524" xr:uid="{00000000-0005-0000-0000-000001020000}"/>
    <cellStyle name="Normal 1" xfId="525" xr:uid="{00000000-0005-0000-0000-000002020000}"/>
    <cellStyle name="Normal 10" xfId="526" xr:uid="{00000000-0005-0000-0000-000003020000}"/>
    <cellStyle name="Normal 10 10" xfId="527" xr:uid="{00000000-0005-0000-0000-000004020000}"/>
    <cellStyle name="Normal 10 10 2" xfId="528" xr:uid="{00000000-0005-0000-0000-000005020000}"/>
    <cellStyle name="Normal 10 11" xfId="529" xr:uid="{00000000-0005-0000-0000-000006020000}"/>
    <cellStyle name="Normal 10 11 2" xfId="530" xr:uid="{00000000-0005-0000-0000-000007020000}"/>
    <cellStyle name="Normal 10 12" xfId="531" xr:uid="{00000000-0005-0000-0000-000008020000}"/>
    <cellStyle name="Normal 10 12 2" xfId="532" xr:uid="{00000000-0005-0000-0000-000009020000}"/>
    <cellStyle name="Normal 10 13" xfId="533" xr:uid="{00000000-0005-0000-0000-00000A020000}"/>
    <cellStyle name="Normal 10 13 2" xfId="534" xr:uid="{00000000-0005-0000-0000-00000B020000}"/>
    <cellStyle name="Normal 10 14" xfId="535" xr:uid="{00000000-0005-0000-0000-00000C020000}"/>
    <cellStyle name="Normal 10 14 2" xfId="536" xr:uid="{00000000-0005-0000-0000-00000D020000}"/>
    <cellStyle name="Normal 10 15" xfId="537" xr:uid="{00000000-0005-0000-0000-00000E020000}"/>
    <cellStyle name="Normal 10 15 2" xfId="538" xr:uid="{00000000-0005-0000-0000-00000F020000}"/>
    <cellStyle name="Normal 10 16" xfId="539" xr:uid="{00000000-0005-0000-0000-000010020000}"/>
    <cellStyle name="Normal 10 16 2" xfId="540" xr:uid="{00000000-0005-0000-0000-000011020000}"/>
    <cellStyle name="Normal 10 17" xfId="541" xr:uid="{00000000-0005-0000-0000-000012020000}"/>
    <cellStyle name="Normal 10 17 2" xfId="542" xr:uid="{00000000-0005-0000-0000-000013020000}"/>
    <cellStyle name="Normal 10 18" xfId="543" xr:uid="{00000000-0005-0000-0000-000014020000}"/>
    <cellStyle name="Normal 10 18 2" xfId="544" xr:uid="{00000000-0005-0000-0000-000015020000}"/>
    <cellStyle name="Normal 10 2" xfId="545" xr:uid="{00000000-0005-0000-0000-000016020000}"/>
    <cellStyle name="Normal 10 2 2" xfId="546" xr:uid="{00000000-0005-0000-0000-000017020000}"/>
    <cellStyle name="Normal 10 3" xfId="547" xr:uid="{00000000-0005-0000-0000-000018020000}"/>
    <cellStyle name="Normal 10 3 2" xfId="548" xr:uid="{00000000-0005-0000-0000-000019020000}"/>
    <cellStyle name="Normal 10 4" xfId="549" xr:uid="{00000000-0005-0000-0000-00001A020000}"/>
    <cellStyle name="Normal 10 4 2" xfId="550" xr:uid="{00000000-0005-0000-0000-00001B020000}"/>
    <cellStyle name="Normal 10 5" xfId="551" xr:uid="{00000000-0005-0000-0000-00001C020000}"/>
    <cellStyle name="Normal 10 5 2" xfId="552" xr:uid="{00000000-0005-0000-0000-00001D020000}"/>
    <cellStyle name="Normal 10 6" xfId="553" xr:uid="{00000000-0005-0000-0000-00001E020000}"/>
    <cellStyle name="Normal 10 6 2" xfId="554" xr:uid="{00000000-0005-0000-0000-00001F020000}"/>
    <cellStyle name="Normal 10 7" xfId="555" xr:uid="{00000000-0005-0000-0000-000020020000}"/>
    <cellStyle name="Normal 10 7 2" xfId="556" xr:uid="{00000000-0005-0000-0000-000021020000}"/>
    <cellStyle name="Normal 10 8" xfId="557" xr:uid="{00000000-0005-0000-0000-000022020000}"/>
    <cellStyle name="Normal 10 8 2" xfId="558" xr:uid="{00000000-0005-0000-0000-000023020000}"/>
    <cellStyle name="Normal 10 9" xfId="559" xr:uid="{00000000-0005-0000-0000-000024020000}"/>
    <cellStyle name="Normal 10 9 2" xfId="560" xr:uid="{00000000-0005-0000-0000-000025020000}"/>
    <cellStyle name="Normal 11" xfId="561" xr:uid="{00000000-0005-0000-0000-000026020000}"/>
    <cellStyle name="Normal 11 10" xfId="562" xr:uid="{00000000-0005-0000-0000-000027020000}"/>
    <cellStyle name="Normal 11 10 2" xfId="563" xr:uid="{00000000-0005-0000-0000-000028020000}"/>
    <cellStyle name="Normal 11 11" xfId="564" xr:uid="{00000000-0005-0000-0000-000029020000}"/>
    <cellStyle name="Normal 11 11 2" xfId="565" xr:uid="{00000000-0005-0000-0000-00002A020000}"/>
    <cellStyle name="Normal 11 12" xfId="566" xr:uid="{00000000-0005-0000-0000-00002B020000}"/>
    <cellStyle name="Normal 11 12 2" xfId="567" xr:uid="{00000000-0005-0000-0000-00002C020000}"/>
    <cellStyle name="Normal 11 13" xfId="568" xr:uid="{00000000-0005-0000-0000-00002D020000}"/>
    <cellStyle name="Normal 11 13 2" xfId="569" xr:uid="{00000000-0005-0000-0000-00002E020000}"/>
    <cellStyle name="Normal 11 14" xfId="570" xr:uid="{00000000-0005-0000-0000-00002F020000}"/>
    <cellStyle name="Normal 11 14 2" xfId="571" xr:uid="{00000000-0005-0000-0000-000030020000}"/>
    <cellStyle name="Normal 11 15" xfId="572" xr:uid="{00000000-0005-0000-0000-000031020000}"/>
    <cellStyle name="Normal 11 15 2" xfId="573" xr:uid="{00000000-0005-0000-0000-000032020000}"/>
    <cellStyle name="Normal 11 16" xfId="574" xr:uid="{00000000-0005-0000-0000-000033020000}"/>
    <cellStyle name="Normal 11 16 2" xfId="575" xr:uid="{00000000-0005-0000-0000-000034020000}"/>
    <cellStyle name="Normal 11 17" xfId="576" xr:uid="{00000000-0005-0000-0000-000035020000}"/>
    <cellStyle name="Normal 11 17 2" xfId="577" xr:uid="{00000000-0005-0000-0000-000036020000}"/>
    <cellStyle name="Normal 11 18" xfId="578" xr:uid="{00000000-0005-0000-0000-000037020000}"/>
    <cellStyle name="Normal 11 18 2" xfId="579" xr:uid="{00000000-0005-0000-0000-000038020000}"/>
    <cellStyle name="Normal 11 2" xfId="580" xr:uid="{00000000-0005-0000-0000-000039020000}"/>
    <cellStyle name="Normal 11 2 2" xfId="581" xr:uid="{00000000-0005-0000-0000-00003A020000}"/>
    <cellStyle name="Normal 11 3" xfId="582" xr:uid="{00000000-0005-0000-0000-00003B020000}"/>
    <cellStyle name="Normal 11 3 2" xfId="583" xr:uid="{00000000-0005-0000-0000-00003C020000}"/>
    <cellStyle name="Normal 11 4" xfId="584" xr:uid="{00000000-0005-0000-0000-00003D020000}"/>
    <cellStyle name="Normal 11 4 2" xfId="585" xr:uid="{00000000-0005-0000-0000-00003E020000}"/>
    <cellStyle name="Normal 11 5" xfId="586" xr:uid="{00000000-0005-0000-0000-00003F020000}"/>
    <cellStyle name="Normal 11 5 2" xfId="587" xr:uid="{00000000-0005-0000-0000-000040020000}"/>
    <cellStyle name="Normal 11 6" xfId="588" xr:uid="{00000000-0005-0000-0000-000041020000}"/>
    <cellStyle name="Normal 11 6 2" xfId="589" xr:uid="{00000000-0005-0000-0000-000042020000}"/>
    <cellStyle name="Normal 11 7" xfId="590" xr:uid="{00000000-0005-0000-0000-000043020000}"/>
    <cellStyle name="Normal 11 7 2" xfId="591" xr:uid="{00000000-0005-0000-0000-000044020000}"/>
    <cellStyle name="Normal 11 8" xfId="592" xr:uid="{00000000-0005-0000-0000-000045020000}"/>
    <cellStyle name="Normal 11 8 2" xfId="593" xr:uid="{00000000-0005-0000-0000-000046020000}"/>
    <cellStyle name="Normal 11 9" xfId="594" xr:uid="{00000000-0005-0000-0000-000047020000}"/>
    <cellStyle name="Normal 11 9 2" xfId="595" xr:uid="{00000000-0005-0000-0000-000048020000}"/>
    <cellStyle name="Normal 12" xfId="596" xr:uid="{00000000-0005-0000-0000-000049020000}"/>
    <cellStyle name="Normal 13" xfId="597" xr:uid="{00000000-0005-0000-0000-00004A020000}"/>
    <cellStyle name="Normal 13 10" xfId="598" xr:uid="{00000000-0005-0000-0000-00004B020000}"/>
    <cellStyle name="Normal 13 10 2" xfId="599" xr:uid="{00000000-0005-0000-0000-00004C020000}"/>
    <cellStyle name="Normal 13 11" xfId="600" xr:uid="{00000000-0005-0000-0000-00004D020000}"/>
    <cellStyle name="Normal 13 11 2" xfId="601" xr:uid="{00000000-0005-0000-0000-00004E020000}"/>
    <cellStyle name="Normal 13 12" xfId="602" xr:uid="{00000000-0005-0000-0000-00004F020000}"/>
    <cellStyle name="Normal 13 12 2" xfId="603" xr:uid="{00000000-0005-0000-0000-000050020000}"/>
    <cellStyle name="Normal 13 13" xfId="604" xr:uid="{00000000-0005-0000-0000-000051020000}"/>
    <cellStyle name="Normal 13 13 2" xfId="605" xr:uid="{00000000-0005-0000-0000-000052020000}"/>
    <cellStyle name="Normal 13 14" xfId="606" xr:uid="{00000000-0005-0000-0000-000053020000}"/>
    <cellStyle name="Normal 13 14 2" xfId="607" xr:uid="{00000000-0005-0000-0000-000054020000}"/>
    <cellStyle name="Normal 13 15" xfId="608" xr:uid="{00000000-0005-0000-0000-000055020000}"/>
    <cellStyle name="Normal 13 15 2" xfId="609" xr:uid="{00000000-0005-0000-0000-000056020000}"/>
    <cellStyle name="Normal 13 16" xfId="610" xr:uid="{00000000-0005-0000-0000-000057020000}"/>
    <cellStyle name="Normal 13 16 2" xfId="611" xr:uid="{00000000-0005-0000-0000-000058020000}"/>
    <cellStyle name="Normal 13 17" xfId="612" xr:uid="{00000000-0005-0000-0000-000059020000}"/>
    <cellStyle name="Normal 13 17 2" xfId="613" xr:uid="{00000000-0005-0000-0000-00005A020000}"/>
    <cellStyle name="Normal 13 18" xfId="614" xr:uid="{00000000-0005-0000-0000-00005B020000}"/>
    <cellStyle name="Normal 13 18 2" xfId="615" xr:uid="{00000000-0005-0000-0000-00005C020000}"/>
    <cellStyle name="Normal 13 2" xfId="616" xr:uid="{00000000-0005-0000-0000-00005D020000}"/>
    <cellStyle name="Normal 13 2 2" xfId="617" xr:uid="{00000000-0005-0000-0000-00005E020000}"/>
    <cellStyle name="Normal 13 21" xfId="618" xr:uid="{00000000-0005-0000-0000-00005F020000}"/>
    <cellStyle name="Normal 13 21 2" xfId="619" xr:uid="{00000000-0005-0000-0000-000060020000}"/>
    <cellStyle name="Normal 13 22" xfId="620" xr:uid="{00000000-0005-0000-0000-000061020000}"/>
    <cellStyle name="Normal 13 22 2" xfId="621" xr:uid="{00000000-0005-0000-0000-000062020000}"/>
    <cellStyle name="Normal 13 23" xfId="622" xr:uid="{00000000-0005-0000-0000-000063020000}"/>
    <cellStyle name="Normal 13 23 2" xfId="623" xr:uid="{00000000-0005-0000-0000-000064020000}"/>
    <cellStyle name="Normal 13 3" xfId="624" xr:uid="{00000000-0005-0000-0000-000065020000}"/>
    <cellStyle name="Normal 13 3 2" xfId="625" xr:uid="{00000000-0005-0000-0000-000066020000}"/>
    <cellStyle name="Normal 13 33" xfId="626" xr:uid="{00000000-0005-0000-0000-000067020000}"/>
    <cellStyle name="Normal 13 33 2" xfId="627" xr:uid="{00000000-0005-0000-0000-000068020000}"/>
    <cellStyle name="Normal 13 34" xfId="628" xr:uid="{00000000-0005-0000-0000-000069020000}"/>
    <cellStyle name="Normal 13 34 2" xfId="629" xr:uid="{00000000-0005-0000-0000-00006A020000}"/>
    <cellStyle name="Normal 13 4" xfId="630" xr:uid="{00000000-0005-0000-0000-00006B020000}"/>
    <cellStyle name="Normal 13 4 2" xfId="631" xr:uid="{00000000-0005-0000-0000-00006C020000}"/>
    <cellStyle name="Normal 13 5" xfId="632" xr:uid="{00000000-0005-0000-0000-00006D020000}"/>
    <cellStyle name="Normal 13 5 2" xfId="633" xr:uid="{00000000-0005-0000-0000-00006E020000}"/>
    <cellStyle name="Normal 13 6" xfId="634" xr:uid="{00000000-0005-0000-0000-00006F020000}"/>
    <cellStyle name="Normal 13 6 2" xfId="635" xr:uid="{00000000-0005-0000-0000-000070020000}"/>
    <cellStyle name="Normal 13 7" xfId="636" xr:uid="{00000000-0005-0000-0000-000071020000}"/>
    <cellStyle name="Normal 13 7 2" xfId="637" xr:uid="{00000000-0005-0000-0000-000072020000}"/>
    <cellStyle name="Normal 13 8" xfId="638" xr:uid="{00000000-0005-0000-0000-000073020000}"/>
    <cellStyle name="Normal 13 8 2" xfId="639" xr:uid="{00000000-0005-0000-0000-000074020000}"/>
    <cellStyle name="Normal 13 9" xfId="640" xr:uid="{00000000-0005-0000-0000-000075020000}"/>
    <cellStyle name="Normal 13 9 2" xfId="641" xr:uid="{00000000-0005-0000-0000-000076020000}"/>
    <cellStyle name="Normal 14" xfId="642" xr:uid="{00000000-0005-0000-0000-000077020000}"/>
    <cellStyle name="Normal 14 10" xfId="643" xr:uid="{00000000-0005-0000-0000-000078020000}"/>
    <cellStyle name="Normal 14 10 2" xfId="644" xr:uid="{00000000-0005-0000-0000-000079020000}"/>
    <cellStyle name="Normal 14 11" xfId="645" xr:uid="{00000000-0005-0000-0000-00007A020000}"/>
    <cellStyle name="Normal 14 11 2" xfId="646" xr:uid="{00000000-0005-0000-0000-00007B020000}"/>
    <cellStyle name="Normal 14 12" xfId="647" xr:uid="{00000000-0005-0000-0000-00007C020000}"/>
    <cellStyle name="Normal 14 12 2" xfId="648" xr:uid="{00000000-0005-0000-0000-00007D020000}"/>
    <cellStyle name="Normal 14 13" xfId="649" xr:uid="{00000000-0005-0000-0000-00007E020000}"/>
    <cellStyle name="Normal 14 13 2" xfId="650" xr:uid="{00000000-0005-0000-0000-00007F020000}"/>
    <cellStyle name="Normal 14 14" xfId="651" xr:uid="{00000000-0005-0000-0000-000080020000}"/>
    <cellStyle name="Normal 14 14 2" xfId="652" xr:uid="{00000000-0005-0000-0000-000081020000}"/>
    <cellStyle name="Normal 14 15" xfId="653" xr:uid="{00000000-0005-0000-0000-000082020000}"/>
    <cellStyle name="Normal 14 15 2" xfId="654" xr:uid="{00000000-0005-0000-0000-000083020000}"/>
    <cellStyle name="Normal 14 16" xfId="655" xr:uid="{00000000-0005-0000-0000-000084020000}"/>
    <cellStyle name="Normal 14 16 2" xfId="656" xr:uid="{00000000-0005-0000-0000-000085020000}"/>
    <cellStyle name="Normal 14 17" xfId="657" xr:uid="{00000000-0005-0000-0000-000086020000}"/>
    <cellStyle name="Normal 14 17 2" xfId="658" xr:uid="{00000000-0005-0000-0000-000087020000}"/>
    <cellStyle name="Normal 14 18" xfId="659" xr:uid="{00000000-0005-0000-0000-000088020000}"/>
    <cellStyle name="Normal 14 18 2" xfId="660" xr:uid="{00000000-0005-0000-0000-000089020000}"/>
    <cellStyle name="Normal 14 2" xfId="661" xr:uid="{00000000-0005-0000-0000-00008A020000}"/>
    <cellStyle name="Normal 14 2 2" xfId="662" xr:uid="{00000000-0005-0000-0000-00008B020000}"/>
    <cellStyle name="Normal 14 3" xfId="663" xr:uid="{00000000-0005-0000-0000-00008C020000}"/>
    <cellStyle name="Normal 14 3 2" xfId="664" xr:uid="{00000000-0005-0000-0000-00008D020000}"/>
    <cellStyle name="Normal 14 4" xfId="665" xr:uid="{00000000-0005-0000-0000-00008E020000}"/>
    <cellStyle name="Normal 14 4 2" xfId="666" xr:uid="{00000000-0005-0000-0000-00008F020000}"/>
    <cellStyle name="Normal 14 5" xfId="667" xr:uid="{00000000-0005-0000-0000-000090020000}"/>
    <cellStyle name="Normal 14 5 2" xfId="668" xr:uid="{00000000-0005-0000-0000-000091020000}"/>
    <cellStyle name="Normal 14 6" xfId="669" xr:uid="{00000000-0005-0000-0000-000092020000}"/>
    <cellStyle name="Normal 14 6 2" xfId="670" xr:uid="{00000000-0005-0000-0000-000093020000}"/>
    <cellStyle name="Normal 14 7" xfId="671" xr:uid="{00000000-0005-0000-0000-000094020000}"/>
    <cellStyle name="Normal 14 7 2" xfId="672" xr:uid="{00000000-0005-0000-0000-000095020000}"/>
    <cellStyle name="Normal 14 8" xfId="673" xr:uid="{00000000-0005-0000-0000-000096020000}"/>
    <cellStyle name="Normal 14 8 2" xfId="674" xr:uid="{00000000-0005-0000-0000-000097020000}"/>
    <cellStyle name="Normal 14 9" xfId="675" xr:uid="{00000000-0005-0000-0000-000098020000}"/>
    <cellStyle name="Normal 14 9 2" xfId="676" xr:uid="{00000000-0005-0000-0000-000099020000}"/>
    <cellStyle name="Normal 15" xfId="677" xr:uid="{00000000-0005-0000-0000-00009A020000}"/>
    <cellStyle name="Normal 16" xfId="678" xr:uid="{00000000-0005-0000-0000-00009B020000}"/>
    <cellStyle name="Normal 17" xfId="679" xr:uid="{00000000-0005-0000-0000-00009C020000}"/>
    <cellStyle name="Normal 18" xfId="680" xr:uid="{00000000-0005-0000-0000-00009D020000}"/>
    <cellStyle name="Normal 19" xfId="681" xr:uid="{00000000-0005-0000-0000-00009E020000}"/>
    <cellStyle name="Normal 19 2" xfId="682" xr:uid="{00000000-0005-0000-0000-00009F020000}"/>
    <cellStyle name="Normal 2" xfId="19" xr:uid="{00000000-0005-0000-0000-0000A0020000}"/>
    <cellStyle name="Normal 2 10" xfId="683" xr:uid="{00000000-0005-0000-0000-0000A1020000}"/>
    <cellStyle name="Normal 2 11" xfId="684" xr:uid="{00000000-0005-0000-0000-0000A2020000}"/>
    <cellStyle name="Normal 2 12" xfId="685" xr:uid="{00000000-0005-0000-0000-0000A3020000}"/>
    <cellStyle name="Normal 2 13" xfId="686" xr:uid="{00000000-0005-0000-0000-0000A4020000}"/>
    <cellStyle name="Normal 2 14" xfId="687" xr:uid="{00000000-0005-0000-0000-0000A5020000}"/>
    <cellStyle name="Normal 2 15" xfId="688" xr:uid="{00000000-0005-0000-0000-0000A6020000}"/>
    <cellStyle name="Normal 2 16" xfId="689" xr:uid="{00000000-0005-0000-0000-0000A7020000}"/>
    <cellStyle name="Normal 2 17" xfId="690" xr:uid="{00000000-0005-0000-0000-0000A8020000}"/>
    <cellStyle name="Normal 2 18" xfId="691" xr:uid="{00000000-0005-0000-0000-0000A9020000}"/>
    <cellStyle name="Normal 2 19" xfId="692" xr:uid="{00000000-0005-0000-0000-0000AA020000}"/>
    <cellStyle name="Normal 2 19 2" xfId="693" xr:uid="{00000000-0005-0000-0000-0000AB020000}"/>
    <cellStyle name="Normal 2 2" xfId="694" xr:uid="{00000000-0005-0000-0000-0000AC020000}"/>
    <cellStyle name="Normal 2 2 10" xfId="695" xr:uid="{00000000-0005-0000-0000-0000AD020000}"/>
    <cellStyle name="Normal 2 2 10 2" xfId="696" xr:uid="{00000000-0005-0000-0000-0000AE020000}"/>
    <cellStyle name="Normal 2 2 11" xfId="697" xr:uid="{00000000-0005-0000-0000-0000AF020000}"/>
    <cellStyle name="Normal 2 2 11 2" xfId="698" xr:uid="{00000000-0005-0000-0000-0000B0020000}"/>
    <cellStyle name="Normal 2 2 12" xfId="699" xr:uid="{00000000-0005-0000-0000-0000B1020000}"/>
    <cellStyle name="Normal 2 2 12 2" xfId="700" xr:uid="{00000000-0005-0000-0000-0000B2020000}"/>
    <cellStyle name="Normal 2 2 13" xfId="701" xr:uid="{00000000-0005-0000-0000-0000B3020000}"/>
    <cellStyle name="Normal 2 2 13 2" xfId="702" xr:uid="{00000000-0005-0000-0000-0000B4020000}"/>
    <cellStyle name="Normal 2 2 14" xfId="703" xr:uid="{00000000-0005-0000-0000-0000B5020000}"/>
    <cellStyle name="Normal 2 2 15" xfId="704" xr:uid="{00000000-0005-0000-0000-0000B6020000}"/>
    <cellStyle name="Normal 2 2 2" xfId="705" xr:uid="{00000000-0005-0000-0000-0000B7020000}"/>
    <cellStyle name="Normal 2 2 2 2" xfId="706" xr:uid="{00000000-0005-0000-0000-0000B8020000}"/>
    <cellStyle name="Normal 2 2 2 3" xfId="707" xr:uid="{00000000-0005-0000-0000-0000B9020000}"/>
    <cellStyle name="Normal 2 2 3" xfId="708" xr:uid="{00000000-0005-0000-0000-0000BA020000}"/>
    <cellStyle name="Normal 2 2 3 2" xfId="709" xr:uid="{00000000-0005-0000-0000-0000BB020000}"/>
    <cellStyle name="Normal 2 2 4" xfId="710" xr:uid="{00000000-0005-0000-0000-0000BC020000}"/>
    <cellStyle name="Normal 2 2 4 2" xfId="711" xr:uid="{00000000-0005-0000-0000-0000BD020000}"/>
    <cellStyle name="Normal 2 2 5" xfId="712" xr:uid="{00000000-0005-0000-0000-0000BE020000}"/>
    <cellStyle name="Normal 2 2 5 2" xfId="713" xr:uid="{00000000-0005-0000-0000-0000BF020000}"/>
    <cellStyle name="Normal 2 2 6" xfId="714" xr:uid="{00000000-0005-0000-0000-0000C0020000}"/>
    <cellStyle name="Normal 2 2 6 2" xfId="715" xr:uid="{00000000-0005-0000-0000-0000C1020000}"/>
    <cellStyle name="Normal 2 2 7" xfId="716" xr:uid="{00000000-0005-0000-0000-0000C2020000}"/>
    <cellStyle name="Normal 2 2 7 2" xfId="717" xr:uid="{00000000-0005-0000-0000-0000C3020000}"/>
    <cellStyle name="Normal 2 2 8" xfId="718" xr:uid="{00000000-0005-0000-0000-0000C4020000}"/>
    <cellStyle name="Normal 2 2 8 2" xfId="719" xr:uid="{00000000-0005-0000-0000-0000C5020000}"/>
    <cellStyle name="Normal 2 2 9" xfId="720" xr:uid="{00000000-0005-0000-0000-0000C6020000}"/>
    <cellStyle name="Normal 2 2 9 2" xfId="721" xr:uid="{00000000-0005-0000-0000-0000C7020000}"/>
    <cellStyle name="Normal 2 2_Beauty Rest Buy Sheet" xfId="722" xr:uid="{00000000-0005-0000-0000-0000C8020000}"/>
    <cellStyle name="Normal 2 20" xfId="723" xr:uid="{00000000-0005-0000-0000-0000C9020000}"/>
    <cellStyle name="Normal 2 20 2" xfId="724" xr:uid="{00000000-0005-0000-0000-0000CA020000}"/>
    <cellStyle name="Normal 2 21" xfId="725" xr:uid="{00000000-0005-0000-0000-0000CB020000}"/>
    <cellStyle name="Normal 2 21 2" xfId="726" xr:uid="{00000000-0005-0000-0000-0000CC020000}"/>
    <cellStyle name="Normal 2 22" xfId="727" xr:uid="{00000000-0005-0000-0000-0000CD020000}"/>
    <cellStyle name="Normal 2 22 2" xfId="728" xr:uid="{00000000-0005-0000-0000-0000CE020000}"/>
    <cellStyle name="Normal 2 23" xfId="729" xr:uid="{00000000-0005-0000-0000-0000CF020000}"/>
    <cellStyle name="Normal 2 23 2" xfId="730" xr:uid="{00000000-0005-0000-0000-0000D0020000}"/>
    <cellStyle name="Normal 2 24" xfId="731" xr:uid="{00000000-0005-0000-0000-0000D1020000}"/>
    <cellStyle name="Normal 2 24 2" xfId="732" xr:uid="{00000000-0005-0000-0000-0000D2020000}"/>
    <cellStyle name="Normal 2 25" xfId="733" xr:uid="{00000000-0005-0000-0000-0000D3020000}"/>
    <cellStyle name="Normal 2 25 2" xfId="734" xr:uid="{00000000-0005-0000-0000-0000D4020000}"/>
    <cellStyle name="Normal 2 26" xfId="735" xr:uid="{00000000-0005-0000-0000-0000D5020000}"/>
    <cellStyle name="Normal 2 26 2" xfId="736" xr:uid="{00000000-0005-0000-0000-0000D6020000}"/>
    <cellStyle name="Normal 2 27" xfId="737" xr:uid="{00000000-0005-0000-0000-0000D7020000}"/>
    <cellStyle name="Normal 2 27 2" xfId="738" xr:uid="{00000000-0005-0000-0000-0000D8020000}"/>
    <cellStyle name="Normal 2 28" xfId="739" xr:uid="{00000000-0005-0000-0000-0000D9020000}"/>
    <cellStyle name="Normal 2 28 2" xfId="740" xr:uid="{00000000-0005-0000-0000-0000DA020000}"/>
    <cellStyle name="Normal 2 29" xfId="741" xr:uid="{00000000-0005-0000-0000-0000DB020000}"/>
    <cellStyle name="Normal 2 29 2" xfId="742" xr:uid="{00000000-0005-0000-0000-0000DC020000}"/>
    <cellStyle name="Normal 2 3" xfId="743" xr:uid="{00000000-0005-0000-0000-0000DD020000}"/>
    <cellStyle name="Normal 2 3 10" xfId="744" xr:uid="{00000000-0005-0000-0000-0000DE020000}"/>
    <cellStyle name="Normal 2 3 10 2" xfId="745" xr:uid="{00000000-0005-0000-0000-0000DF020000}"/>
    <cellStyle name="Normal 2 3 11" xfId="746" xr:uid="{00000000-0005-0000-0000-0000E0020000}"/>
    <cellStyle name="Normal 2 3 11 2" xfId="747" xr:uid="{00000000-0005-0000-0000-0000E1020000}"/>
    <cellStyle name="Normal 2 3 12" xfId="748" xr:uid="{00000000-0005-0000-0000-0000E2020000}"/>
    <cellStyle name="Normal 2 3 12 2" xfId="749" xr:uid="{00000000-0005-0000-0000-0000E3020000}"/>
    <cellStyle name="Normal 2 3 13" xfId="750" xr:uid="{00000000-0005-0000-0000-0000E4020000}"/>
    <cellStyle name="Normal 2 3 13 2" xfId="751" xr:uid="{00000000-0005-0000-0000-0000E5020000}"/>
    <cellStyle name="Normal 2 3 14" xfId="752" xr:uid="{00000000-0005-0000-0000-0000E6020000}"/>
    <cellStyle name="Normal 2 3 2" xfId="753" xr:uid="{00000000-0005-0000-0000-0000E7020000}"/>
    <cellStyle name="Normal 2 3 2 2" xfId="754" xr:uid="{00000000-0005-0000-0000-0000E8020000}"/>
    <cellStyle name="Normal 2 3 3" xfId="755" xr:uid="{00000000-0005-0000-0000-0000E9020000}"/>
    <cellStyle name="Normal 2 3 3 2" xfId="756" xr:uid="{00000000-0005-0000-0000-0000EA020000}"/>
    <cellStyle name="Normal 2 3 4" xfId="757" xr:uid="{00000000-0005-0000-0000-0000EB020000}"/>
    <cellStyle name="Normal 2 3 4 2" xfId="758" xr:uid="{00000000-0005-0000-0000-0000EC020000}"/>
    <cellStyle name="Normal 2 3 5" xfId="759" xr:uid="{00000000-0005-0000-0000-0000ED020000}"/>
    <cellStyle name="Normal 2 3 5 2" xfId="760" xr:uid="{00000000-0005-0000-0000-0000EE020000}"/>
    <cellStyle name="Normal 2 3 6" xfId="761" xr:uid="{00000000-0005-0000-0000-0000EF020000}"/>
    <cellStyle name="Normal 2 3 6 2" xfId="762" xr:uid="{00000000-0005-0000-0000-0000F0020000}"/>
    <cellStyle name="Normal 2 3 7" xfId="763" xr:uid="{00000000-0005-0000-0000-0000F1020000}"/>
    <cellStyle name="Normal 2 3 7 2" xfId="764" xr:uid="{00000000-0005-0000-0000-0000F2020000}"/>
    <cellStyle name="Normal 2 3 8" xfId="765" xr:uid="{00000000-0005-0000-0000-0000F3020000}"/>
    <cellStyle name="Normal 2 3 8 2" xfId="766" xr:uid="{00000000-0005-0000-0000-0000F4020000}"/>
    <cellStyle name="Normal 2 3 9" xfId="767" xr:uid="{00000000-0005-0000-0000-0000F5020000}"/>
    <cellStyle name="Normal 2 3 9 2" xfId="768" xr:uid="{00000000-0005-0000-0000-0000F6020000}"/>
    <cellStyle name="Normal 2 30" xfId="769" xr:uid="{00000000-0005-0000-0000-0000F7020000}"/>
    <cellStyle name="Normal 2 30 2" xfId="770" xr:uid="{00000000-0005-0000-0000-0000F8020000}"/>
    <cellStyle name="Normal 2 31" xfId="771" xr:uid="{00000000-0005-0000-0000-0000F9020000}"/>
    <cellStyle name="Normal 2 32" xfId="772" xr:uid="{00000000-0005-0000-0000-0000FA020000}"/>
    <cellStyle name="Normal 2 33" xfId="773" xr:uid="{00000000-0005-0000-0000-0000FB020000}"/>
    <cellStyle name="Normal 2 34" xfId="774" xr:uid="{00000000-0005-0000-0000-0000FC020000}"/>
    <cellStyle name="Normal 2 4" xfId="775" xr:uid="{00000000-0005-0000-0000-0000FD020000}"/>
    <cellStyle name="Normal 2 4 10" xfId="776" xr:uid="{00000000-0005-0000-0000-0000FE020000}"/>
    <cellStyle name="Normal 2 4 11" xfId="777" xr:uid="{00000000-0005-0000-0000-0000FF020000}"/>
    <cellStyle name="Normal 2 4 12" xfId="778" xr:uid="{00000000-0005-0000-0000-000000030000}"/>
    <cellStyle name="Normal 2 4 13" xfId="779" xr:uid="{00000000-0005-0000-0000-000001030000}"/>
    <cellStyle name="Normal 2 4 14" xfId="780" xr:uid="{00000000-0005-0000-0000-000002030000}"/>
    <cellStyle name="Normal 2 4 2" xfId="781" xr:uid="{00000000-0005-0000-0000-000003030000}"/>
    <cellStyle name="Normal 2 4 2 10" xfId="782" xr:uid="{00000000-0005-0000-0000-000004030000}"/>
    <cellStyle name="Normal 2 4 2 10 2" xfId="783" xr:uid="{00000000-0005-0000-0000-000005030000}"/>
    <cellStyle name="Normal 2 4 2 11" xfId="784" xr:uid="{00000000-0005-0000-0000-000006030000}"/>
    <cellStyle name="Normal 2 4 2 11 2" xfId="785" xr:uid="{00000000-0005-0000-0000-000007030000}"/>
    <cellStyle name="Normal 2 4 2 12" xfId="786" xr:uid="{00000000-0005-0000-0000-000008030000}"/>
    <cellStyle name="Normal 2 4 2 12 2" xfId="787" xr:uid="{00000000-0005-0000-0000-000009030000}"/>
    <cellStyle name="Normal 2 4 2 13" xfId="788" xr:uid="{00000000-0005-0000-0000-00000A030000}"/>
    <cellStyle name="Normal 2 4 2 13 2" xfId="789" xr:uid="{00000000-0005-0000-0000-00000B030000}"/>
    <cellStyle name="Normal 2 4 2 2" xfId="790" xr:uid="{00000000-0005-0000-0000-00000C030000}"/>
    <cellStyle name="Normal 2 4 2 2 2" xfId="791" xr:uid="{00000000-0005-0000-0000-00000D030000}"/>
    <cellStyle name="Normal 2 4 2 3" xfId="792" xr:uid="{00000000-0005-0000-0000-00000E030000}"/>
    <cellStyle name="Normal 2 4 2 3 2" xfId="793" xr:uid="{00000000-0005-0000-0000-00000F030000}"/>
    <cellStyle name="Normal 2 4 2 4" xfId="794" xr:uid="{00000000-0005-0000-0000-000010030000}"/>
    <cellStyle name="Normal 2 4 2 4 2" xfId="795" xr:uid="{00000000-0005-0000-0000-000011030000}"/>
    <cellStyle name="Normal 2 4 2 5" xfId="796" xr:uid="{00000000-0005-0000-0000-000012030000}"/>
    <cellStyle name="Normal 2 4 2 5 2" xfId="797" xr:uid="{00000000-0005-0000-0000-000013030000}"/>
    <cellStyle name="Normal 2 4 2 6" xfId="798" xr:uid="{00000000-0005-0000-0000-000014030000}"/>
    <cellStyle name="Normal 2 4 2 6 2" xfId="799" xr:uid="{00000000-0005-0000-0000-000015030000}"/>
    <cellStyle name="Normal 2 4 2 7" xfId="800" xr:uid="{00000000-0005-0000-0000-000016030000}"/>
    <cellStyle name="Normal 2 4 2 7 2" xfId="801" xr:uid="{00000000-0005-0000-0000-000017030000}"/>
    <cellStyle name="Normal 2 4 2 8" xfId="802" xr:uid="{00000000-0005-0000-0000-000018030000}"/>
    <cellStyle name="Normal 2 4 2 8 2" xfId="803" xr:uid="{00000000-0005-0000-0000-000019030000}"/>
    <cellStyle name="Normal 2 4 2 9" xfId="804" xr:uid="{00000000-0005-0000-0000-00001A030000}"/>
    <cellStyle name="Normal 2 4 2 9 2" xfId="805" xr:uid="{00000000-0005-0000-0000-00001B030000}"/>
    <cellStyle name="Normal 2 4 3" xfId="806" xr:uid="{00000000-0005-0000-0000-00001C030000}"/>
    <cellStyle name="Normal 2 4 4" xfId="807" xr:uid="{00000000-0005-0000-0000-00001D030000}"/>
    <cellStyle name="Normal 2 4 5" xfId="808" xr:uid="{00000000-0005-0000-0000-00001E030000}"/>
    <cellStyle name="Normal 2 4 6" xfId="809" xr:uid="{00000000-0005-0000-0000-00001F030000}"/>
    <cellStyle name="Normal 2 4 7" xfId="810" xr:uid="{00000000-0005-0000-0000-000020030000}"/>
    <cellStyle name="Normal 2 4 8" xfId="811" xr:uid="{00000000-0005-0000-0000-000021030000}"/>
    <cellStyle name="Normal 2 4 9" xfId="812" xr:uid="{00000000-0005-0000-0000-000022030000}"/>
    <cellStyle name="Normal 2 5" xfId="813" xr:uid="{00000000-0005-0000-0000-000023030000}"/>
    <cellStyle name="Normal 2 6" xfId="814" xr:uid="{00000000-0005-0000-0000-000024030000}"/>
    <cellStyle name="Normal 2 7" xfId="815" xr:uid="{00000000-0005-0000-0000-000025030000}"/>
    <cellStyle name="Normal 2 8" xfId="816" xr:uid="{00000000-0005-0000-0000-000026030000}"/>
    <cellStyle name="Normal 2 9" xfId="817" xr:uid="{00000000-0005-0000-0000-000027030000}"/>
    <cellStyle name="Normal 2_7th Avenue Textra Microfiber mini set commitment 20110614 (2)" xfId="818" xr:uid="{00000000-0005-0000-0000-000028030000}"/>
    <cellStyle name="Normal 20" xfId="819" xr:uid="{00000000-0005-0000-0000-000029030000}"/>
    <cellStyle name="Normal 20 2" xfId="820" xr:uid="{00000000-0005-0000-0000-00002A030000}"/>
    <cellStyle name="Normal 21" xfId="821" xr:uid="{00000000-0005-0000-0000-00002B030000}"/>
    <cellStyle name="Normal 22" xfId="822" xr:uid="{00000000-0005-0000-0000-00002C030000}"/>
    <cellStyle name="Normal 23" xfId="823" xr:uid="{00000000-0005-0000-0000-00002D030000}"/>
    <cellStyle name="Normal 24" xfId="824" xr:uid="{00000000-0005-0000-0000-00002E030000}"/>
    <cellStyle name="Normal 25" xfId="825" xr:uid="{00000000-0005-0000-0000-00002F030000}"/>
    <cellStyle name="Normal 26" xfId="826" xr:uid="{00000000-0005-0000-0000-000030030000}"/>
    <cellStyle name="Normal 26 18" xfId="827" xr:uid="{00000000-0005-0000-0000-000031030000}"/>
    <cellStyle name="Normal 27" xfId="828" xr:uid="{00000000-0005-0000-0000-000032030000}"/>
    <cellStyle name="Normal 28" xfId="829" xr:uid="{00000000-0005-0000-0000-000033030000}"/>
    <cellStyle name="Normal 28 4" xfId="830" xr:uid="{00000000-0005-0000-0000-000034030000}"/>
    <cellStyle name="Normal 28 6" xfId="831" xr:uid="{00000000-0005-0000-0000-000035030000}"/>
    <cellStyle name="Normal 29" xfId="832" xr:uid="{00000000-0005-0000-0000-000036030000}"/>
    <cellStyle name="Normal 3" xfId="833" xr:uid="{00000000-0005-0000-0000-000037030000}"/>
    <cellStyle name="Normal 3 10" xfId="834" xr:uid="{00000000-0005-0000-0000-000038030000}"/>
    <cellStyle name="Normal 3 11" xfId="835" xr:uid="{00000000-0005-0000-0000-000039030000}"/>
    <cellStyle name="Normal 3 12" xfId="836" xr:uid="{00000000-0005-0000-0000-00003A030000}"/>
    <cellStyle name="Normal 3 12 2" xfId="837" xr:uid="{00000000-0005-0000-0000-00003B030000}"/>
    <cellStyle name="Normal 3 13" xfId="838" xr:uid="{00000000-0005-0000-0000-00003C030000}"/>
    <cellStyle name="Normal 3 13 2" xfId="839" xr:uid="{00000000-0005-0000-0000-00003D030000}"/>
    <cellStyle name="Normal 3 14" xfId="840" xr:uid="{00000000-0005-0000-0000-00003E030000}"/>
    <cellStyle name="Normal 3 14 2" xfId="841" xr:uid="{00000000-0005-0000-0000-00003F030000}"/>
    <cellStyle name="Normal 3 15" xfId="842" xr:uid="{00000000-0005-0000-0000-000040030000}"/>
    <cellStyle name="Normal 3 15 2" xfId="843" xr:uid="{00000000-0005-0000-0000-000041030000}"/>
    <cellStyle name="Normal 3 16" xfId="844" xr:uid="{00000000-0005-0000-0000-000042030000}"/>
    <cellStyle name="Normal 3 16 2" xfId="845" xr:uid="{00000000-0005-0000-0000-000043030000}"/>
    <cellStyle name="Normal 3 17" xfId="846" xr:uid="{00000000-0005-0000-0000-000044030000}"/>
    <cellStyle name="Normal 3 17 2" xfId="847" xr:uid="{00000000-0005-0000-0000-000045030000}"/>
    <cellStyle name="Normal 3 18" xfId="848" xr:uid="{00000000-0005-0000-0000-000046030000}"/>
    <cellStyle name="Normal 3 18 2" xfId="849" xr:uid="{00000000-0005-0000-0000-000047030000}"/>
    <cellStyle name="Normal 3 19" xfId="850" xr:uid="{00000000-0005-0000-0000-000048030000}"/>
    <cellStyle name="Normal 3 19 2" xfId="851" xr:uid="{00000000-0005-0000-0000-000049030000}"/>
    <cellStyle name="Normal 3 2" xfId="852" xr:uid="{00000000-0005-0000-0000-00004A030000}"/>
    <cellStyle name="Normal 3 2 10" xfId="853" xr:uid="{00000000-0005-0000-0000-00004B030000}"/>
    <cellStyle name="Normal 3 2 10 2" xfId="854" xr:uid="{00000000-0005-0000-0000-00004C030000}"/>
    <cellStyle name="Normal 3 2 11" xfId="855" xr:uid="{00000000-0005-0000-0000-00004D030000}"/>
    <cellStyle name="Normal 3 2 11 2" xfId="856" xr:uid="{00000000-0005-0000-0000-00004E030000}"/>
    <cellStyle name="Normal 3 2 12" xfId="857" xr:uid="{00000000-0005-0000-0000-00004F030000}"/>
    <cellStyle name="Normal 3 2 12 2" xfId="858" xr:uid="{00000000-0005-0000-0000-000050030000}"/>
    <cellStyle name="Normal 3 2 13" xfId="859" xr:uid="{00000000-0005-0000-0000-000051030000}"/>
    <cellStyle name="Normal 3 2 13 2" xfId="860" xr:uid="{00000000-0005-0000-0000-000052030000}"/>
    <cellStyle name="Normal 3 2 14" xfId="861" xr:uid="{00000000-0005-0000-0000-000053030000}"/>
    <cellStyle name="Normal 3 2 2" xfId="862" xr:uid="{00000000-0005-0000-0000-000054030000}"/>
    <cellStyle name="Normal 3 2 2 2" xfId="863" xr:uid="{00000000-0005-0000-0000-000055030000}"/>
    <cellStyle name="Normal 3 2 3" xfId="864" xr:uid="{00000000-0005-0000-0000-000056030000}"/>
    <cellStyle name="Normal 3 2 3 2" xfId="865" xr:uid="{00000000-0005-0000-0000-000057030000}"/>
    <cellStyle name="Normal 3 2 4" xfId="866" xr:uid="{00000000-0005-0000-0000-000058030000}"/>
    <cellStyle name="Normal 3 2 4 2" xfId="867" xr:uid="{00000000-0005-0000-0000-000059030000}"/>
    <cellStyle name="Normal 3 2 5" xfId="868" xr:uid="{00000000-0005-0000-0000-00005A030000}"/>
    <cellStyle name="Normal 3 2 5 2" xfId="869" xr:uid="{00000000-0005-0000-0000-00005B030000}"/>
    <cellStyle name="Normal 3 2 6" xfId="870" xr:uid="{00000000-0005-0000-0000-00005C030000}"/>
    <cellStyle name="Normal 3 2 6 2" xfId="871" xr:uid="{00000000-0005-0000-0000-00005D030000}"/>
    <cellStyle name="Normal 3 2 7" xfId="872" xr:uid="{00000000-0005-0000-0000-00005E030000}"/>
    <cellStyle name="Normal 3 2 7 2" xfId="873" xr:uid="{00000000-0005-0000-0000-00005F030000}"/>
    <cellStyle name="Normal 3 2 8" xfId="874" xr:uid="{00000000-0005-0000-0000-000060030000}"/>
    <cellStyle name="Normal 3 2 8 2" xfId="875" xr:uid="{00000000-0005-0000-0000-000061030000}"/>
    <cellStyle name="Normal 3 2 9" xfId="876" xr:uid="{00000000-0005-0000-0000-000062030000}"/>
    <cellStyle name="Normal 3 2 9 2" xfId="877" xr:uid="{00000000-0005-0000-0000-000063030000}"/>
    <cellStyle name="Normal 3 2_Chairs" xfId="878" xr:uid="{00000000-0005-0000-0000-000064030000}"/>
    <cellStyle name="Normal 3 20" xfId="879" xr:uid="{00000000-0005-0000-0000-000065030000}"/>
    <cellStyle name="Normal 3 20 2" xfId="880" xr:uid="{00000000-0005-0000-0000-000066030000}"/>
    <cellStyle name="Normal 3 21" xfId="881" xr:uid="{00000000-0005-0000-0000-000067030000}"/>
    <cellStyle name="Normal 3 21 2" xfId="882" xr:uid="{00000000-0005-0000-0000-000068030000}"/>
    <cellStyle name="Normal 3 22" xfId="883" xr:uid="{00000000-0005-0000-0000-000069030000}"/>
    <cellStyle name="Normal 3 22 2" xfId="884" xr:uid="{00000000-0005-0000-0000-00006A030000}"/>
    <cellStyle name="Normal 3 23" xfId="885" xr:uid="{00000000-0005-0000-0000-00006B030000}"/>
    <cellStyle name="Normal 3 23 2" xfId="886" xr:uid="{00000000-0005-0000-0000-00006C030000}"/>
    <cellStyle name="Normal 3 24" xfId="887" xr:uid="{00000000-0005-0000-0000-00006D030000}"/>
    <cellStyle name="Normal 3 25" xfId="888" xr:uid="{00000000-0005-0000-0000-00006E030000}"/>
    <cellStyle name="Normal 3 26" xfId="889" xr:uid="{00000000-0005-0000-0000-00006F030000}"/>
    <cellStyle name="Normal 3 27" xfId="890" xr:uid="{00000000-0005-0000-0000-000070030000}"/>
    <cellStyle name="Normal 3 28" xfId="891" xr:uid="{00000000-0005-0000-0000-000071030000}"/>
    <cellStyle name="Normal 3 3" xfId="892" xr:uid="{00000000-0005-0000-0000-000072030000}"/>
    <cellStyle name="Normal 3 3 10" xfId="893" xr:uid="{00000000-0005-0000-0000-000073030000}"/>
    <cellStyle name="Normal 3 3 10 2" xfId="894" xr:uid="{00000000-0005-0000-0000-000074030000}"/>
    <cellStyle name="Normal 3 3 11" xfId="895" xr:uid="{00000000-0005-0000-0000-000075030000}"/>
    <cellStyle name="Normal 3 3 11 2" xfId="896" xr:uid="{00000000-0005-0000-0000-000076030000}"/>
    <cellStyle name="Normal 3 3 12" xfId="897" xr:uid="{00000000-0005-0000-0000-000077030000}"/>
    <cellStyle name="Normal 3 3 12 2" xfId="898" xr:uid="{00000000-0005-0000-0000-000078030000}"/>
    <cellStyle name="Normal 3 3 13" xfId="899" xr:uid="{00000000-0005-0000-0000-000079030000}"/>
    <cellStyle name="Normal 3 3 13 2" xfId="900" xr:uid="{00000000-0005-0000-0000-00007A030000}"/>
    <cellStyle name="Normal 3 3 2" xfId="901" xr:uid="{00000000-0005-0000-0000-00007B030000}"/>
    <cellStyle name="Normal 3 3 2 2" xfId="902" xr:uid="{00000000-0005-0000-0000-00007C030000}"/>
    <cellStyle name="Normal 3 3 3" xfId="903" xr:uid="{00000000-0005-0000-0000-00007D030000}"/>
    <cellStyle name="Normal 3 3 3 2" xfId="904" xr:uid="{00000000-0005-0000-0000-00007E030000}"/>
    <cellStyle name="Normal 3 3 4" xfId="905" xr:uid="{00000000-0005-0000-0000-00007F030000}"/>
    <cellStyle name="Normal 3 3 4 2" xfId="906" xr:uid="{00000000-0005-0000-0000-000080030000}"/>
    <cellStyle name="Normal 3 3 5" xfId="907" xr:uid="{00000000-0005-0000-0000-000081030000}"/>
    <cellStyle name="Normal 3 3 5 2" xfId="908" xr:uid="{00000000-0005-0000-0000-000082030000}"/>
    <cellStyle name="Normal 3 3 6" xfId="909" xr:uid="{00000000-0005-0000-0000-000083030000}"/>
    <cellStyle name="Normal 3 3 6 2" xfId="910" xr:uid="{00000000-0005-0000-0000-000084030000}"/>
    <cellStyle name="Normal 3 3 7" xfId="911" xr:uid="{00000000-0005-0000-0000-000085030000}"/>
    <cellStyle name="Normal 3 3 7 2" xfId="912" xr:uid="{00000000-0005-0000-0000-000086030000}"/>
    <cellStyle name="Normal 3 3 8" xfId="913" xr:uid="{00000000-0005-0000-0000-000087030000}"/>
    <cellStyle name="Normal 3 3 8 2" xfId="914" xr:uid="{00000000-0005-0000-0000-000088030000}"/>
    <cellStyle name="Normal 3 3 9" xfId="915" xr:uid="{00000000-0005-0000-0000-000089030000}"/>
    <cellStyle name="Normal 3 3 9 2" xfId="916" xr:uid="{00000000-0005-0000-0000-00008A030000}"/>
    <cellStyle name="Normal 3 4" xfId="917" xr:uid="{00000000-0005-0000-0000-00008B030000}"/>
    <cellStyle name="Normal 3 4 10" xfId="918" xr:uid="{00000000-0005-0000-0000-00008C030000}"/>
    <cellStyle name="Normal 3 4 10 2" xfId="919" xr:uid="{00000000-0005-0000-0000-00008D030000}"/>
    <cellStyle name="Normal 3 4 11" xfId="920" xr:uid="{00000000-0005-0000-0000-00008E030000}"/>
    <cellStyle name="Normal 3 4 11 2" xfId="921" xr:uid="{00000000-0005-0000-0000-00008F030000}"/>
    <cellStyle name="Normal 3 4 12" xfId="922" xr:uid="{00000000-0005-0000-0000-000090030000}"/>
    <cellStyle name="Normal 3 4 12 2" xfId="923" xr:uid="{00000000-0005-0000-0000-000091030000}"/>
    <cellStyle name="Normal 3 4 13" xfId="924" xr:uid="{00000000-0005-0000-0000-000092030000}"/>
    <cellStyle name="Normal 3 4 13 2" xfId="925" xr:uid="{00000000-0005-0000-0000-000093030000}"/>
    <cellStyle name="Normal 3 4 2" xfId="926" xr:uid="{00000000-0005-0000-0000-000094030000}"/>
    <cellStyle name="Normal 3 4 2 2" xfId="927" xr:uid="{00000000-0005-0000-0000-000095030000}"/>
    <cellStyle name="Normal 3 4 3" xfId="928" xr:uid="{00000000-0005-0000-0000-000096030000}"/>
    <cellStyle name="Normal 3 4 3 2" xfId="929" xr:uid="{00000000-0005-0000-0000-000097030000}"/>
    <cellStyle name="Normal 3 4 4" xfId="930" xr:uid="{00000000-0005-0000-0000-000098030000}"/>
    <cellStyle name="Normal 3 4 4 2" xfId="931" xr:uid="{00000000-0005-0000-0000-000099030000}"/>
    <cellStyle name="Normal 3 4 5" xfId="932" xr:uid="{00000000-0005-0000-0000-00009A030000}"/>
    <cellStyle name="Normal 3 4 5 2" xfId="933" xr:uid="{00000000-0005-0000-0000-00009B030000}"/>
    <cellStyle name="Normal 3 4 6" xfId="934" xr:uid="{00000000-0005-0000-0000-00009C030000}"/>
    <cellStyle name="Normal 3 4 6 2" xfId="935" xr:uid="{00000000-0005-0000-0000-00009D030000}"/>
    <cellStyle name="Normal 3 4 7" xfId="936" xr:uid="{00000000-0005-0000-0000-00009E030000}"/>
    <cellStyle name="Normal 3 4 7 2" xfId="937" xr:uid="{00000000-0005-0000-0000-00009F030000}"/>
    <cellStyle name="Normal 3 4 8" xfId="938" xr:uid="{00000000-0005-0000-0000-0000A0030000}"/>
    <cellStyle name="Normal 3 4 8 2" xfId="939" xr:uid="{00000000-0005-0000-0000-0000A1030000}"/>
    <cellStyle name="Normal 3 4 9" xfId="940" xr:uid="{00000000-0005-0000-0000-0000A2030000}"/>
    <cellStyle name="Normal 3 4 9 2" xfId="941" xr:uid="{00000000-0005-0000-0000-0000A3030000}"/>
    <cellStyle name="Normal 3 5" xfId="942" xr:uid="{00000000-0005-0000-0000-0000A4030000}"/>
    <cellStyle name="Normal 3 5 10" xfId="943" xr:uid="{00000000-0005-0000-0000-0000A5030000}"/>
    <cellStyle name="Normal 3 5 10 2" xfId="944" xr:uid="{00000000-0005-0000-0000-0000A6030000}"/>
    <cellStyle name="Normal 3 5 11" xfId="945" xr:uid="{00000000-0005-0000-0000-0000A7030000}"/>
    <cellStyle name="Normal 3 5 11 2" xfId="946" xr:uid="{00000000-0005-0000-0000-0000A8030000}"/>
    <cellStyle name="Normal 3 5 12" xfId="947" xr:uid="{00000000-0005-0000-0000-0000A9030000}"/>
    <cellStyle name="Normal 3 5 12 2" xfId="948" xr:uid="{00000000-0005-0000-0000-0000AA030000}"/>
    <cellStyle name="Normal 3 5 13" xfId="949" xr:uid="{00000000-0005-0000-0000-0000AB030000}"/>
    <cellStyle name="Normal 3 5 13 2" xfId="950" xr:uid="{00000000-0005-0000-0000-0000AC030000}"/>
    <cellStyle name="Normal 3 5 2" xfId="951" xr:uid="{00000000-0005-0000-0000-0000AD030000}"/>
    <cellStyle name="Normal 3 5 2 2" xfId="952" xr:uid="{00000000-0005-0000-0000-0000AE030000}"/>
    <cellStyle name="Normal 3 5 3" xfId="953" xr:uid="{00000000-0005-0000-0000-0000AF030000}"/>
    <cellStyle name="Normal 3 5 3 2" xfId="954" xr:uid="{00000000-0005-0000-0000-0000B0030000}"/>
    <cellStyle name="Normal 3 5 4" xfId="955" xr:uid="{00000000-0005-0000-0000-0000B1030000}"/>
    <cellStyle name="Normal 3 5 4 2" xfId="956" xr:uid="{00000000-0005-0000-0000-0000B2030000}"/>
    <cellStyle name="Normal 3 5 5" xfId="957" xr:uid="{00000000-0005-0000-0000-0000B3030000}"/>
    <cellStyle name="Normal 3 5 5 2" xfId="958" xr:uid="{00000000-0005-0000-0000-0000B4030000}"/>
    <cellStyle name="Normal 3 5 6" xfId="959" xr:uid="{00000000-0005-0000-0000-0000B5030000}"/>
    <cellStyle name="Normal 3 5 6 2" xfId="960" xr:uid="{00000000-0005-0000-0000-0000B6030000}"/>
    <cellStyle name="Normal 3 5 7" xfId="961" xr:uid="{00000000-0005-0000-0000-0000B7030000}"/>
    <cellStyle name="Normal 3 5 7 2" xfId="962" xr:uid="{00000000-0005-0000-0000-0000B8030000}"/>
    <cellStyle name="Normal 3 5 8" xfId="963" xr:uid="{00000000-0005-0000-0000-0000B9030000}"/>
    <cellStyle name="Normal 3 5 8 2" xfId="964" xr:uid="{00000000-0005-0000-0000-0000BA030000}"/>
    <cellStyle name="Normal 3 5 9" xfId="965" xr:uid="{00000000-0005-0000-0000-0000BB030000}"/>
    <cellStyle name="Normal 3 5 9 2" xfId="966" xr:uid="{00000000-0005-0000-0000-0000BC030000}"/>
    <cellStyle name="Normal 3 6" xfId="967" xr:uid="{00000000-0005-0000-0000-0000BD030000}"/>
    <cellStyle name="Normal 3 6 10" xfId="968" xr:uid="{00000000-0005-0000-0000-0000BE030000}"/>
    <cellStyle name="Normal 3 6 10 2" xfId="969" xr:uid="{00000000-0005-0000-0000-0000BF030000}"/>
    <cellStyle name="Normal 3 6 11" xfId="970" xr:uid="{00000000-0005-0000-0000-0000C0030000}"/>
    <cellStyle name="Normal 3 6 11 2" xfId="971" xr:uid="{00000000-0005-0000-0000-0000C1030000}"/>
    <cellStyle name="Normal 3 6 12" xfId="972" xr:uid="{00000000-0005-0000-0000-0000C2030000}"/>
    <cellStyle name="Normal 3 6 12 2" xfId="973" xr:uid="{00000000-0005-0000-0000-0000C3030000}"/>
    <cellStyle name="Normal 3 6 13" xfId="974" xr:uid="{00000000-0005-0000-0000-0000C4030000}"/>
    <cellStyle name="Normal 3 6 13 2" xfId="975" xr:uid="{00000000-0005-0000-0000-0000C5030000}"/>
    <cellStyle name="Normal 3 6 2" xfId="976" xr:uid="{00000000-0005-0000-0000-0000C6030000}"/>
    <cellStyle name="Normal 3 6 2 2" xfId="977" xr:uid="{00000000-0005-0000-0000-0000C7030000}"/>
    <cellStyle name="Normal 3 6 3" xfId="978" xr:uid="{00000000-0005-0000-0000-0000C8030000}"/>
    <cellStyle name="Normal 3 6 3 2" xfId="979" xr:uid="{00000000-0005-0000-0000-0000C9030000}"/>
    <cellStyle name="Normal 3 6 4" xfId="980" xr:uid="{00000000-0005-0000-0000-0000CA030000}"/>
    <cellStyle name="Normal 3 6 4 2" xfId="981" xr:uid="{00000000-0005-0000-0000-0000CB030000}"/>
    <cellStyle name="Normal 3 6 5" xfId="982" xr:uid="{00000000-0005-0000-0000-0000CC030000}"/>
    <cellStyle name="Normal 3 6 5 2" xfId="983" xr:uid="{00000000-0005-0000-0000-0000CD030000}"/>
    <cellStyle name="Normal 3 6 6" xfId="984" xr:uid="{00000000-0005-0000-0000-0000CE030000}"/>
    <cellStyle name="Normal 3 6 6 2" xfId="985" xr:uid="{00000000-0005-0000-0000-0000CF030000}"/>
    <cellStyle name="Normal 3 6 7" xfId="986" xr:uid="{00000000-0005-0000-0000-0000D0030000}"/>
    <cellStyle name="Normal 3 6 7 2" xfId="987" xr:uid="{00000000-0005-0000-0000-0000D1030000}"/>
    <cellStyle name="Normal 3 6 8" xfId="988" xr:uid="{00000000-0005-0000-0000-0000D2030000}"/>
    <cellStyle name="Normal 3 6 8 2" xfId="989" xr:uid="{00000000-0005-0000-0000-0000D3030000}"/>
    <cellStyle name="Normal 3 6 9" xfId="990" xr:uid="{00000000-0005-0000-0000-0000D4030000}"/>
    <cellStyle name="Normal 3 6 9 2" xfId="991" xr:uid="{00000000-0005-0000-0000-0000D5030000}"/>
    <cellStyle name="Normal 3 7" xfId="992" xr:uid="{00000000-0005-0000-0000-0000D6030000}"/>
    <cellStyle name="Normal 3 7 10" xfId="993" xr:uid="{00000000-0005-0000-0000-0000D7030000}"/>
    <cellStyle name="Normal 3 7 10 2" xfId="994" xr:uid="{00000000-0005-0000-0000-0000D8030000}"/>
    <cellStyle name="Normal 3 7 11" xfId="995" xr:uid="{00000000-0005-0000-0000-0000D9030000}"/>
    <cellStyle name="Normal 3 7 11 2" xfId="996" xr:uid="{00000000-0005-0000-0000-0000DA030000}"/>
    <cellStyle name="Normal 3 7 12" xfId="997" xr:uid="{00000000-0005-0000-0000-0000DB030000}"/>
    <cellStyle name="Normal 3 7 12 2" xfId="998" xr:uid="{00000000-0005-0000-0000-0000DC030000}"/>
    <cellStyle name="Normal 3 7 13" xfId="999" xr:uid="{00000000-0005-0000-0000-0000DD030000}"/>
    <cellStyle name="Normal 3 7 13 2" xfId="1000" xr:uid="{00000000-0005-0000-0000-0000DE030000}"/>
    <cellStyle name="Normal 3 7 2" xfId="1001" xr:uid="{00000000-0005-0000-0000-0000DF030000}"/>
    <cellStyle name="Normal 3 7 2 2" xfId="1002" xr:uid="{00000000-0005-0000-0000-0000E0030000}"/>
    <cellStyle name="Normal 3 7 3" xfId="1003" xr:uid="{00000000-0005-0000-0000-0000E1030000}"/>
    <cellStyle name="Normal 3 7 3 2" xfId="1004" xr:uid="{00000000-0005-0000-0000-0000E2030000}"/>
    <cellStyle name="Normal 3 7 4" xfId="1005" xr:uid="{00000000-0005-0000-0000-0000E3030000}"/>
    <cellStyle name="Normal 3 7 4 2" xfId="1006" xr:uid="{00000000-0005-0000-0000-0000E4030000}"/>
    <cellStyle name="Normal 3 7 5" xfId="1007" xr:uid="{00000000-0005-0000-0000-0000E5030000}"/>
    <cellStyle name="Normal 3 7 5 2" xfId="1008" xr:uid="{00000000-0005-0000-0000-0000E6030000}"/>
    <cellStyle name="Normal 3 7 6" xfId="1009" xr:uid="{00000000-0005-0000-0000-0000E7030000}"/>
    <cellStyle name="Normal 3 7 6 2" xfId="1010" xr:uid="{00000000-0005-0000-0000-0000E8030000}"/>
    <cellStyle name="Normal 3 7 7" xfId="1011" xr:uid="{00000000-0005-0000-0000-0000E9030000}"/>
    <cellStyle name="Normal 3 7 7 2" xfId="1012" xr:uid="{00000000-0005-0000-0000-0000EA030000}"/>
    <cellStyle name="Normal 3 7 8" xfId="1013" xr:uid="{00000000-0005-0000-0000-0000EB030000}"/>
    <cellStyle name="Normal 3 7 8 2" xfId="1014" xr:uid="{00000000-0005-0000-0000-0000EC030000}"/>
    <cellStyle name="Normal 3 7 9" xfId="1015" xr:uid="{00000000-0005-0000-0000-0000ED030000}"/>
    <cellStyle name="Normal 3 7 9 2" xfId="1016" xr:uid="{00000000-0005-0000-0000-0000EE030000}"/>
    <cellStyle name="Normal 3 8" xfId="1017" xr:uid="{00000000-0005-0000-0000-0000EF030000}"/>
    <cellStyle name="Normal 3 9" xfId="1018" xr:uid="{00000000-0005-0000-0000-0000F0030000}"/>
    <cellStyle name="Normal 3_Beauty Rest Buy Sheet" xfId="1019" xr:uid="{00000000-0005-0000-0000-0000F1030000}"/>
    <cellStyle name="Normal 30" xfId="1020" xr:uid="{00000000-0005-0000-0000-0000F2030000}"/>
    <cellStyle name="Normal 31" xfId="1021" xr:uid="{00000000-0005-0000-0000-0000F3030000}"/>
    <cellStyle name="Normal 32" xfId="1022" xr:uid="{00000000-0005-0000-0000-0000F4030000}"/>
    <cellStyle name="Normal 33" xfId="1023" xr:uid="{00000000-0005-0000-0000-0000F5030000}"/>
    <cellStyle name="Normal 34" xfId="1024" xr:uid="{00000000-0005-0000-0000-0000F6030000}"/>
    <cellStyle name="Normal 35" xfId="1025" xr:uid="{00000000-0005-0000-0000-0000F7030000}"/>
    <cellStyle name="Normal 36" xfId="1026" xr:uid="{00000000-0005-0000-0000-0000F8030000}"/>
    <cellStyle name="Normal 37" xfId="1027" xr:uid="{00000000-0005-0000-0000-0000F9030000}"/>
    <cellStyle name="Normal 4" xfId="1028" xr:uid="{00000000-0005-0000-0000-0000FA030000}"/>
    <cellStyle name="Normal 4 10" xfId="1029" xr:uid="{00000000-0005-0000-0000-0000FB030000}"/>
    <cellStyle name="Normal 4 10 2" xfId="1030" xr:uid="{00000000-0005-0000-0000-0000FC030000}"/>
    <cellStyle name="Normal 4 11" xfId="1031" xr:uid="{00000000-0005-0000-0000-0000FD030000}"/>
    <cellStyle name="Normal 4 11 2" xfId="1032" xr:uid="{00000000-0005-0000-0000-0000FE030000}"/>
    <cellStyle name="Normal 4 12" xfId="1033" xr:uid="{00000000-0005-0000-0000-0000FF030000}"/>
    <cellStyle name="Normal 4 12 2" xfId="1034" xr:uid="{00000000-0005-0000-0000-000000040000}"/>
    <cellStyle name="Normal 4 13" xfId="1035" xr:uid="{00000000-0005-0000-0000-000001040000}"/>
    <cellStyle name="Normal 4 13 2" xfId="1036" xr:uid="{00000000-0005-0000-0000-000002040000}"/>
    <cellStyle name="Normal 4 14" xfId="1037" xr:uid="{00000000-0005-0000-0000-000003040000}"/>
    <cellStyle name="Normal 4 14 2" xfId="1038" xr:uid="{00000000-0005-0000-0000-000004040000}"/>
    <cellStyle name="Normal 4 15" xfId="1039" xr:uid="{00000000-0005-0000-0000-000005040000}"/>
    <cellStyle name="Normal 4 15 2" xfId="1040" xr:uid="{00000000-0005-0000-0000-000006040000}"/>
    <cellStyle name="Normal 4 16" xfId="1041" xr:uid="{00000000-0005-0000-0000-000007040000}"/>
    <cellStyle name="Normal 4 16 2" xfId="1042" xr:uid="{00000000-0005-0000-0000-000008040000}"/>
    <cellStyle name="Normal 4 17" xfId="1043" xr:uid="{00000000-0005-0000-0000-000009040000}"/>
    <cellStyle name="Normal 4 17 2" xfId="1044" xr:uid="{00000000-0005-0000-0000-00000A040000}"/>
    <cellStyle name="Normal 4 18" xfId="1045" xr:uid="{00000000-0005-0000-0000-00000B040000}"/>
    <cellStyle name="Normal 4 18 2" xfId="1046" xr:uid="{00000000-0005-0000-0000-00000C040000}"/>
    <cellStyle name="Normal 4 19" xfId="1047" xr:uid="{00000000-0005-0000-0000-00000D040000}"/>
    <cellStyle name="Normal 4 2" xfId="1048" xr:uid="{00000000-0005-0000-0000-00000E040000}"/>
    <cellStyle name="Normal 4 2 2" xfId="1049" xr:uid="{00000000-0005-0000-0000-00000F040000}"/>
    <cellStyle name="Normal 4 2 3" xfId="1050" xr:uid="{00000000-0005-0000-0000-000010040000}"/>
    <cellStyle name="Normal 4 20" xfId="1051" xr:uid="{00000000-0005-0000-0000-000011040000}"/>
    <cellStyle name="Normal 4 3" xfId="1052" xr:uid="{00000000-0005-0000-0000-000012040000}"/>
    <cellStyle name="Normal 4 3 2" xfId="1053" xr:uid="{00000000-0005-0000-0000-000013040000}"/>
    <cellStyle name="Normal 4 4" xfId="1054" xr:uid="{00000000-0005-0000-0000-000014040000}"/>
    <cellStyle name="Normal 4 4 2" xfId="1055" xr:uid="{00000000-0005-0000-0000-000015040000}"/>
    <cellStyle name="Normal 4 5" xfId="1056" xr:uid="{00000000-0005-0000-0000-000016040000}"/>
    <cellStyle name="Normal 4 5 2" xfId="1057" xr:uid="{00000000-0005-0000-0000-000017040000}"/>
    <cellStyle name="Normal 4 6" xfId="1058" xr:uid="{00000000-0005-0000-0000-000018040000}"/>
    <cellStyle name="Normal 4 6 2" xfId="1059" xr:uid="{00000000-0005-0000-0000-000019040000}"/>
    <cellStyle name="Normal 4 7" xfId="1060" xr:uid="{00000000-0005-0000-0000-00001A040000}"/>
    <cellStyle name="Normal 4 7 2" xfId="1061" xr:uid="{00000000-0005-0000-0000-00001B040000}"/>
    <cellStyle name="Normal 4 8" xfId="1062" xr:uid="{00000000-0005-0000-0000-00001C040000}"/>
    <cellStyle name="Normal 4 8 2" xfId="1063" xr:uid="{00000000-0005-0000-0000-00001D040000}"/>
    <cellStyle name="Normal 4 9" xfId="1064" xr:uid="{00000000-0005-0000-0000-00001E040000}"/>
    <cellStyle name="Normal 4 9 2" xfId="1065" xr:uid="{00000000-0005-0000-0000-00001F040000}"/>
    <cellStyle name="Normal 4_Beauty Rest Buy Sheet" xfId="1066" xr:uid="{00000000-0005-0000-0000-000020040000}"/>
    <cellStyle name="Normal 41" xfId="1067" xr:uid="{00000000-0005-0000-0000-000021040000}"/>
    <cellStyle name="Normal 46" xfId="1068" xr:uid="{00000000-0005-0000-0000-000022040000}"/>
    <cellStyle name="Normal 47" xfId="1069" xr:uid="{00000000-0005-0000-0000-000023040000}"/>
    <cellStyle name="Normal 48" xfId="1070" xr:uid="{00000000-0005-0000-0000-000024040000}"/>
    <cellStyle name="Normal 49 2" xfId="1071" xr:uid="{00000000-0005-0000-0000-000025040000}"/>
    <cellStyle name="Normal 49 3" xfId="1072" xr:uid="{00000000-0005-0000-0000-000026040000}"/>
    <cellStyle name="Normal 5" xfId="1073" xr:uid="{00000000-0005-0000-0000-000027040000}"/>
    <cellStyle name="Normal 5 10" xfId="1074" xr:uid="{00000000-0005-0000-0000-000028040000}"/>
    <cellStyle name="Normal 5 10 2" xfId="1075" xr:uid="{00000000-0005-0000-0000-000029040000}"/>
    <cellStyle name="Normal 5 11" xfId="1076" xr:uid="{00000000-0005-0000-0000-00002A040000}"/>
    <cellStyle name="Normal 5 11 2" xfId="1077" xr:uid="{00000000-0005-0000-0000-00002B040000}"/>
    <cellStyle name="Normal 5 12" xfId="1078" xr:uid="{00000000-0005-0000-0000-00002C040000}"/>
    <cellStyle name="Normal 5 12 2" xfId="1079" xr:uid="{00000000-0005-0000-0000-00002D040000}"/>
    <cellStyle name="Normal 5 13" xfId="1080" xr:uid="{00000000-0005-0000-0000-00002E040000}"/>
    <cellStyle name="Normal 5 13 2" xfId="1081" xr:uid="{00000000-0005-0000-0000-00002F040000}"/>
    <cellStyle name="Normal 5 14" xfId="1082" xr:uid="{00000000-0005-0000-0000-000030040000}"/>
    <cellStyle name="Normal 5 14 2" xfId="1083" xr:uid="{00000000-0005-0000-0000-000031040000}"/>
    <cellStyle name="Normal 5 15" xfId="1084" xr:uid="{00000000-0005-0000-0000-000032040000}"/>
    <cellStyle name="Normal 5 15 2" xfId="1085" xr:uid="{00000000-0005-0000-0000-000033040000}"/>
    <cellStyle name="Normal 5 16" xfId="1086" xr:uid="{00000000-0005-0000-0000-000034040000}"/>
    <cellStyle name="Normal 5 16 2" xfId="1087" xr:uid="{00000000-0005-0000-0000-000035040000}"/>
    <cellStyle name="Normal 5 17" xfId="1088" xr:uid="{00000000-0005-0000-0000-000036040000}"/>
    <cellStyle name="Normal 5 17 2" xfId="1089" xr:uid="{00000000-0005-0000-0000-000037040000}"/>
    <cellStyle name="Normal 5 18" xfId="1090" xr:uid="{00000000-0005-0000-0000-000038040000}"/>
    <cellStyle name="Normal 5 18 2" xfId="1091" xr:uid="{00000000-0005-0000-0000-000039040000}"/>
    <cellStyle name="Normal 5 2" xfId="1092" xr:uid="{00000000-0005-0000-0000-00003A040000}"/>
    <cellStyle name="Normal 5 2 2" xfId="1093" xr:uid="{00000000-0005-0000-0000-00003B040000}"/>
    <cellStyle name="Normal 5 3" xfId="1094" xr:uid="{00000000-0005-0000-0000-00003C040000}"/>
    <cellStyle name="Normal 5 3 2" xfId="1095" xr:uid="{00000000-0005-0000-0000-00003D040000}"/>
    <cellStyle name="Normal 5 4" xfId="1096" xr:uid="{00000000-0005-0000-0000-00003E040000}"/>
    <cellStyle name="Normal 5 4 2" xfId="1097" xr:uid="{00000000-0005-0000-0000-00003F040000}"/>
    <cellStyle name="Normal 5 5" xfId="1098" xr:uid="{00000000-0005-0000-0000-000040040000}"/>
    <cellStyle name="Normal 5 5 2" xfId="1099" xr:uid="{00000000-0005-0000-0000-000041040000}"/>
    <cellStyle name="Normal 5 6" xfId="1100" xr:uid="{00000000-0005-0000-0000-000042040000}"/>
    <cellStyle name="Normal 5 6 2" xfId="1101" xr:uid="{00000000-0005-0000-0000-000043040000}"/>
    <cellStyle name="Normal 5 7" xfId="1102" xr:uid="{00000000-0005-0000-0000-000044040000}"/>
    <cellStyle name="Normal 5 7 2" xfId="1103" xr:uid="{00000000-0005-0000-0000-000045040000}"/>
    <cellStyle name="Normal 5 8" xfId="1104" xr:uid="{00000000-0005-0000-0000-000046040000}"/>
    <cellStyle name="Normal 5 8 2" xfId="1105" xr:uid="{00000000-0005-0000-0000-000047040000}"/>
    <cellStyle name="Normal 5 9" xfId="1106" xr:uid="{00000000-0005-0000-0000-000048040000}"/>
    <cellStyle name="Normal 5 9 2" xfId="1107" xr:uid="{00000000-0005-0000-0000-000049040000}"/>
    <cellStyle name="Normal 5_Chairs" xfId="1108" xr:uid="{00000000-0005-0000-0000-00004A040000}"/>
    <cellStyle name="Normal 50 2" xfId="1109" xr:uid="{00000000-0005-0000-0000-00004B040000}"/>
    <cellStyle name="Normal 50 3" xfId="1110" xr:uid="{00000000-0005-0000-0000-00004C040000}"/>
    <cellStyle name="Normal 51 2" xfId="1111" xr:uid="{00000000-0005-0000-0000-00004D040000}"/>
    <cellStyle name="Normal 51 3" xfId="1112" xr:uid="{00000000-0005-0000-0000-00004E040000}"/>
    <cellStyle name="Normal 52 2" xfId="1113" xr:uid="{00000000-0005-0000-0000-00004F040000}"/>
    <cellStyle name="Normal 52 3" xfId="1114" xr:uid="{00000000-0005-0000-0000-000050040000}"/>
    <cellStyle name="Normal 53 2" xfId="1115" xr:uid="{00000000-0005-0000-0000-000051040000}"/>
    <cellStyle name="Normal 53 3" xfId="1116" xr:uid="{00000000-0005-0000-0000-000052040000}"/>
    <cellStyle name="Normal 54 2" xfId="1117" xr:uid="{00000000-0005-0000-0000-000053040000}"/>
    <cellStyle name="Normal 54 3" xfId="1118" xr:uid="{00000000-0005-0000-0000-000054040000}"/>
    <cellStyle name="Normal 55 2" xfId="1119" xr:uid="{00000000-0005-0000-0000-000055040000}"/>
    <cellStyle name="Normal 55 3" xfId="1120" xr:uid="{00000000-0005-0000-0000-000056040000}"/>
    <cellStyle name="Normal 56 2" xfId="1121" xr:uid="{00000000-0005-0000-0000-000057040000}"/>
    <cellStyle name="Normal 56 3" xfId="1122" xr:uid="{00000000-0005-0000-0000-000058040000}"/>
    <cellStyle name="Normal 57 2" xfId="1123" xr:uid="{00000000-0005-0000-0000-000059040000}"/>
    <cellStyle name="Normal 57 3" xfId="1124" xr:uid="{00000000-0005-0000-0000-00005A040000}"/>
    <cellStyle name="Normal 58 2" xfId="1125" xr:uid="{00000000-0005-0000-0000-00005B040000}"/>
    <cellStyle name="Normal 58 3" xfId="1126" xr:uid="{00000000-0005-0000-0000-00005C040000}"/>
    <cellStyle name="Normal 59 2" xfId="1127" xr:uid="{00000000-0005-0000-0000-00005D040000}"/>
    <cellStyle name="Normal 59 3" xfId="1128" xr:uid="{00000000-0005-0000-0000-00005E040000}"/>
    <cellStyle name="Normal 6" xfId="1129" xr:uid="{00000000-0005-0000-0000-00005F040000}"/>
    <cellStyle name="Normal 6 2" xfId="1130" xr:uid="{00000000-0005-0000-0000-000060040000}"/>
    <cellStyle name="Normal 60 2" xfId="1131" xr:uid="{00000000-0005-0000-0000-000061040000}"/>
    <cellStyle name="Normal 60 3" xfId="1132" xr:uid="{00000000-0005-0000-0000-000062040000}"/>
    <cellStyle name="Normal 61 2" xfId="1133" xr:uid="{00000000-0005-0000-0000-000063040000}"/>
    <cellStyle name="Normal 61 3" xfId="1134" xr:uid="{00000000-0005-0000-0000-000064040000}"/>
    <cellStyle name="Normal 62 2" xfId="1135" xr:uid="{00000000-0005-0000-0000-000065040000}"/>
    <cellStyle name="Normal 62 3" xfId="1136" xr:uid="{00000000-0005-0000-0000-000066040000}"/>
    <cellStyle name="Normal 63 2" xfId="1137" xr:uid="{00000000-0005-0000-0000-000067040000}"/>
    <cellStyle name="Normal 63 3" xfId="1138" xr:uid="{00000000-0005-0000-0000-000068040000}"/>
    <cellStyle name="Normal 64 2" xfId="1139" xr:uid="{00000000-0005-0000-0000-000069040000}"/>
    <cellStyle name="Normal 64 3" xfId="1140" xr:uid="{00000000-0005-0000-0000-00006A040000}"/>
    <cellStyle name="Normal 65 2" xfId="1141" xr:uid="{00000000-0005-0000-0000-00006B040000}"/>
    <cellStyle name="Normal 65 3" xfId="1142" xr:uid="{00000000-0005-0000-0000-00006C040000}"/>
    <cellStyle name="Normal 66 2" xfId="1143" xr:uid="{00000000-0005-0000-0000-00006D040000}"/>
    <cellStyle name="Normal 66 3" xfId="1144" xr:uid="{00000000-0005-0000-0000-00006E040000}"/>
    <cellStyle name="Normal 67 2" xfId="1145" xr:uid="{00000000-0005-0000-0000-00006F040000}"/>
    <cellStyle name="Normal 67 3" xfId="1146" xr:uid="{00000000-0005-0000-0000-000070040000}"/>
    <cellStyle name="Normal 68 2" xfId="1147" xr:uid="{00000000-0005-0000-0000-000071040000}"/>
    <cellStyle name="Normal 68 3" xfId="1148" xr:uid="{00000000-0005-0000-0000-000072040000}"/>
    <cellStyle name="Normal 69 2" xfId="1149" xr:uid="{00000000-0005-0000-0000-000073040000}"/>
    <cellStyle name="Normal 69 3" xfId="1150" xr:uid="{00000000-0005-0000-0000-000074040000}"/>
    <cellStyle name="Normal 7" xfId="1151" xr:uid="{00000000-0005-0000-0000-000075040000}"/>
    <cellStyle name="Normal 7 10" xfId="1152" xr:uid="{00000000-0005-0000-0000-000076040000}"/>
    <cellStyle name="Normal 7 10 2" xfId="1153" xr:uid="{00000000-0005-0000-0000-000077040000}"/>
    <cellStyle name="Normal 7 11" xfId="1154" xr:uid="{00000000-0005-0000-0000-000078040000}"/>
    <cellStyle name="Normal 7 11 2" xfId="1155" xr:uid="{00000000-0005-0000-0000-000079040000}"/>
    <cellStyle name="Normal 7 12" xfId="1156" xr:uid="{00000000-0005-0000-0000-00007A040000}"/>
    <cellStyle name="Normal 7 12 2" xfId="1157" xr:uid="{00000000-0005-0000-0000-00007B040000}"/>
    <cellStyle name="Normal 7 13" xfId="1158" xr:uid="{00000000-0005-0000-0000-00007C040000}"/>
    <cellStyle name="Normal 7 13 2" xfId="1159" xr:uid="{00000000-0005-0000-0000-00007D040000}"/>
    <cellStyle name="Normal 7 14" xfId="1160" xr:uid="{00000000-0005-0000-0000-00007E040000}"/>
    <cellStyle name="Normal 7 14 2" xfId="1161" xr:uid="{00000000-0005-0000-0000-00007F040000}"/>
    <cellStyle name="Normal 7 15" xfId="1162" xr:uid="{00000000-0005-0000-0000-000080040000}"/>
    <cellStyle name="Normal 7 15 2" xfId="1163" xr:uid="{00000000-0005-0000-0000-000081040000}"/>
    <cellStyle name="Normal 7 16" xfId="1164" xr:uid="{00000000-0005-0000-0000-000082040000}"/>
    <cellStyle name="Normal 7 16 2" xfId="1165" xr:uid="{00000000-0005-0000-0000-000083040000}"/>
    <cellStyle name="Normal 7 17" xfId="1166" xr:uid="{00000000-0005-0000-0000-000084040000}"/>
    <cellStyle name="Normal 7 17 2" xfId="1167" xr:uid="{00000000-0005-0000-0000-000085040000}"/>
    <cellStyle name="Normal 7 18" xfId="1168" xr:uid="{00000000-0005-0000-0000-000086040000}"/>
    <cellStyle name="Normal 7 18 2" xfId="1169" xr:uid="{00000000-0005-0000-0000-000087040000}"/>
    <cellStyle name="Normal 7 2" xfId="1170" xr:uid="{00000000-0005-0000-0000-000088040000}"/>
    <cellStyle name="Normal 7 2 2" xfId="1171" xr:uid="{00000000-0005-0000-0000-000089040000}"/>
    <cellStyle name="Normal 7 2 3" xfId="1172" xr:uid="{00000000-0005-0000-0000-00008A040000}"/>
    <cellStyle name="Normal 7 3" xfId="1173" xr:uid="{00000000-0005-0000-0000-00008B040000}"/>
    <cellStyle name="Normal 7 3 2" xfId="1174" xr:uid="{00000000-0005-0000-0000-00008C040000}"/>
    <cellStyle name="Normal 7 4" xfId="1175" xr:uid="{00000000-0005-0000-0000-00008D040000}"/>
    <cellStyle name="Normal 7 4 2" xfId="1176" xr:uid="{00000000-0005-0000-0000-00008E040000}"/>
    <cellStyle name="Normal 7 5" xfId="1177" xr:uid="{00000000-0005-0000-0000-00008F040000}"/>
    <cellStyle name="Normal 7 5 2" xfId="1178" xr:uid="{00000000-0005-0000-0000-000090040000}"/>
    <cellStyle name="Normal 7 6" xfId="1179" xr:uid="{00000000-0005-0000-0000-000091040000}"/>
    <cellStyle name="Normal 7 6 2" xfId="1180" xr:uid="{00000000-0005-0000-0000-000092040000}"/>
    <cellStyle name="Normal 7 7" xfId="1181" xr:uid="{00000000-0005-0000-0000-000093040000}"/>
    <cellStyle name="Normal 7 7 2" xfId="1182" xr:uid="{00000000-0005-0000-0000-000094040000}"/>
    <cellStyle name="Normal 7 8" xfId="1183" xr:uid="{00000000-0005-0000-0000-000095040000}"/>
    <cellStyle name="Normal 7 8 2" xfId="1184" xr:uid="{00000000-0005-0000-0000-000096040000}"/>
    <cellStyle name="Normal 7 9" xfId="1185" xr:uid="{00000000-0005-0000-0000-000097040000}"/>
    <cellStyle name="Normal 7 9 2" xfId="1186" xr:uid="{00000000-0005-0000-0000-000098040000}"/>
    <cellStyle name="Normal 70 2" xfId="1187" xr:uid="{00000000-0005-0000-0000-000099040000}"/>
    <cellStyle name="Normal 70 3" xfId="1188" xr:uid="{00000000-0005-0000-0000-00009A040000}"/>
    <cellStyle name="Normal 71 2" xfId="1189" xr:uid="{00000000-0005-0000-0000-00009B040000}"/>
    <cellStyle name="Normal 71 3" xfId="1190" xr:uid="{00000000-0005-0000-0000-00009C040000}"/>
    <cellStyle name="Normal 72 2" xfId="1191" xr:uid="{00000000-0005-0000-0000-00009D040000}"/>
    <cellStyle name="Normal 72 3" xfId="1192" xr:uid="{00000000-0005-0000-0000-00009E040000}"/>
    <cellStyle name="Normal 73 2" xfId="1193" xr:uid="{00000000-0005-0000-0000-00009F040000}"/>
    <cellStyle name="Normal 73 3" xfId="1194" xr:uid="{00000000-0005-0000-0000-0000A0040000}"/>
    <cellStyle name="Normal 74 2" xfId="1195" xr:uid="{00000000-0005-0000-0000-0000A1040000}"/>
    <cellStyle name="Normal 74 3" xfId="1196" xr:uid="{00000000-0005-0000-0000-0000A2040000}"/>
    <cellStyle name="Normal 75 2" xfId="1197" xr:uid="{00000000-0005-0000-0000-0000A3040000}"/>
    <cellStyle name="Normal 75 3" xfId="1198" xr:uid="{00000000-0005-0000-0000-0000A4040000}"/>
    <cellStyle name="Normal 76 2" xfId="1199" xr:uid="{00000000-0005-0000-0000-0000A5040000}"/>
    <cellStyle name="Normal 76 3" xfId="1200" xr:uid="{00000000-0005-0000-0000-0000A6040000}"/>
    <cellStyle name="Normal 77 2" xfId="1201" xr:uid="{00000000-0005-0000-0000-0000A7040000}"/>
    <cellStyle name="Normal 77 3" xfId="1202" xr:uid="{00000000-0005-0000-0000-0000A8040000}"/>
    <cellStyle name="Normal 78 2" xfId="1203" xr:uid="{00000000-0005-0000-0000-0000A9040000}"/>
    <cellStyle name="Normal 78 3" xfId="1204" xr:uid="{00000000-0005-0000-0000-0000AA040000}"/>
    <cellStyle name="Normal 79" xfId="1205" xr:uid="{00000000-0005-0000-0000-0000AB040000}"/>
    <cellStyle name="Normal 79 2" xfId="1206" xr:uid="{00000000-0005-0000-0000-0000AC040000}"/>
    <cellStyle name="Normal 79 2 2" xfId="1207" xr:uid="{00000000-0005-0000-0000-0000AD040000}"/>
    <cellStyle name="Normal 79 3" xfId="1208" xr:uid="{00000000-0005-0000-0000-0000AE040000}"/>
    <cellStyle name="Normal 79 3 2" xfId="1209" xr:uid="{00000000-0005-0000-0000-0000AF040000}"/>
    <cellStyle name="Normal 79 4" xfId="1210" xr:uid="{00000000-0005-0000-0000-0000B0040000}"/>
    <cellStyle name="Normal 8" xfId="1211" xr:uid="{00000000-0005-0000-0000-0000B1040000}"/>
    <cellStyle name="Normal 8 2" xfId="1212" xr:uid="{00000000-0005-0000-0000-0000B2040000}"/>
    <cellStyle name="Normal 8 2 2" xfId="1213" xr:uid="{00000000-0005-0000-0000-0000B3040000}"/>
    <cellStyle name="Normal 8 3" xfId="1214" xr:uid="{00000000-0005-0000-0000-0000B4040000}"/>
    <cellStyle name="Normal 8 3 2" xfId="1215" xr:uid="{00000000-0005-0000-0000-0000B5040000}"/>
    <cellStyle name="Normal 8 4" xfId="1216" xr:uid="{00000000-0005-0000-0000-0000B6040000}"/>
    <cellStyle name="Normal 8 4 2" xfId="1217" xr:uid="{00000000-0005-0000-0000-0000B7040000}"/>
    <cellStyle name="Normal 8 5" xfId="1218" xr:uid="{00000000-0005-0000-0000-0000B8040000}"/>
    <cellStyle name="Normal 8 5 2" xfId="1219" xr:uid="{00000000-0005-0000-0000-0000B9040000}"/>
    <cellStyle name="Normal 80" xfId="1220" xr:uid="{00000000-0005-0000-0000-0000BA040000}"/>
    <cellStyle name="Normal 80 2" xfId="1221" xr:uid="{00000000-0005-0000-0000-0000BB040000}"/>
    <cellStyle name="Normal 80 2 2" xfId="1222" xr:uid="{00000000-0005-0000-0000-0000BC040000}"/>
    <cellStyle name="Normal 80 3" xfId="1223" xr:uid="{00000000-0005-0000-0000-0000BD040000}"/>
    <cellStyle name="Normal 80 3 2" xfId="1224" xr:uid="{00000000-0005-0000-0000-0000BE040000}"/>
    <cellStyle name="Normal 80 4" xfId="1225" xr:uid="{00000000-0005-0000-0000-0000BF040000}"/>
    <cellStyle name="Normal 81" xfId="1226" xr:uid="{00000000-0005-0000-0000-0000C0040000}"/>
    <cellStyle name="Normal 81 2" xfId="1227" xr:uid="{00000000-0005-0000-0000-0000C1040000}"/>
    <cellStyle name="Normal 81 3" xfId="1228" xr:uid="{00000000-0005-0000-0000-0000C2040000}"/>
    <cellStyle name="Normal 82" xfId="1229" xr:uid="{00000000-0005-0000-0000-0000C3040000}"/>
    <cellStyle name="Normal 82 2" xfId="1230" xr:uid="{00000000-0005-0000-0000-0000C4040000}"/>
    <cellStyle name="Normal 82 3" xfId="1231" xr:uid="{00000000-0005-0000-0000-0000C5040000}"/>
    <cellStyle name="Normal 83" xfId="1232" xr:uid="{00000000-0005-0000-0000-0000C6040000}"/>
    <cellStyle name="Normal 83 2" xfId="1233" xr:uid="{00000000-0005-0000-0000-0000C7040000}"/>
    <cellStyle name="Normal 83 3" xfId="1234" xr:uid="{00000000-0005-0000-0000-0000C8040000}"/>
    <cellStyle name="Normal 84" xfId="1235" xr:uid="{00000000-0005-0000-0000-0000C9040000}"/>
    <cellStyle name="Normal 84 2" xfId="1236" xr:uid="{00000000-0005-0000-0000-0000CA040000}"/>
    <cellStyle name="Normal 84 3" xfId="1237" xr:uid="{00000000-0005-0000-0000-0000CB040000}"/>
    <cellStyle name="Normal 85" xfId="1238" xr:uid="{00000000-0005-0000-0000-0000CC040000}"/>
    <cellStyle name="Normal 85 2" xfId="1239" xr:uid="{00000000-0005-0000-0000-0000CD040000}"/>
    <cellStyle name="Normal 85 3" xfId="1240" xr:uid="{00000000-0005-0000-0000-0000CE040000}"/>
    <cellStyle name="Normal 86" xfId="1241" xr:uid="{00000000-0005-0000-0000-0000CF040000}"/>
    <cellStyle name="Normal 86 2" xfId="1242" xr:uid="{00000000-0005-0000-0000-0000D0040000}"/>
    <cellStyle name="Normal 86 3" xfId="1243" xr:uid="{00000000-0005-0000-0000-0000D1040000}"/>
    <cellStyle name="Normal 87" xfId="1244" xr:uid="{00000000-0005-0000-0000-0000D2040000}"/>
    <cellStyle name="Normal 87 2" xfId="1245" xr:uid="{00000000-0005-0000-0000-0000D3040000}"/>
    <cellStyle name="Normal 87 3" xfId="1246" xr:uid="{00000000-0005-0000-0000-0000D4040000}"/>
    <cellStyle name="Normal 88" xfId="1247" xr:uid="{00000000-0005-0000-0000-0000D5040000}"/>
    <cellStyle name="Normal 88 2" xfId="1248" xr:uid="{00000000-0005-0000-0000-0000D6040000}"/>
    <cellStyle name="Normal 88 3" xfId="1249" xr:uid="{00000000-0005-0000-0000-0000D7040000}"/>
    <cellStyle name="Normal 89" xfId="1250" xr:uid="{00000000-0005-0000-0000-0000D8040000}"/>
    <cellStyle name="Normal 89 2" xfId="1251" xr:uid="{00000000-0005-0000-0000-0000D9040000}"/>
    <cellStyle name="Normal 89 3" xfId="1252" xr:uid="{00000000-0005-0000-0000-0000DA040000}"/>
    <cellStyle name="Normal 9" xfId="1253" xr:uid="{00000000-0005-0000-0000-0000DB040000}"/>
    <cellStyle name="Normal 9 2" xfId="1254" xr:uid="{00000000-0005-0000-0000-0000DC040000}"/>
    <cellStyle name="Normal 9 2 2" xfId="1255" xr:uid="{00000000-0005-0000-0000-0000DD040000}"/>
    <cellStyle name="Normal 9 3" xfId="1256" xr:uid="{00000000-0005-0000-0000-0000DE040000}"/>
    <cellStyle name="Normal 9 3 2" xfId="1257" xr:uid="{00000000-0005-0000-0000-0000DF040000}"/>
    <cellStyle name="Normal 9 4" xfId="1258" xr:uid="{00000000-0005-0000-0000-0000E0040000}"/>
    <cellStyle name="Normal 9 4 2" xfId="1259" xr:uid="{00000000-0005-0000-0000-0000E1040000}"/>
    <cellStyle name="Normal 9 5" xfId="1260" xr:uid="{00000000-0005-0000-0000-0000E2040000}"/>
    <cellStyle name="Normal 9 5 2" xfId="1261" xr:uid="{00000000-0005-0000-0000-0000E3040000}"/>
    <cellStyle name="Normal 90" xfId="1262" xr:uid="{00000000-0005-0000-0000-0000E4040000}"/>
    <cellStyle name="Normal 90 2" xfId="1263" xr:uid="{00000000-0005-0000-0000-0000E5040000}"/>
    <cellStyle name="Normal 90 3" xfId="1264" xr:uid="{00000000-0005-0000-0000-0000E6040000}"/>
    <cellStyle name="Normal 91" xfId="1265" xr:uid="{00000000-0005-0000-0000-0000E7040000}"/>
    <cellStyle name="Normal 91 2" xfId="1266" xr:uid="{00000000-0005-0000-0000-0000E8040000}"/>
    <cellStyle name="Normal 91 3" xfId="1267" xr:uid="{00000000-0005-0000-0000-0000E9040000}"/>
    <cellStyle name="Normal 92" xfId="1268" xr:uid="{00000000-0005-0000-0000-0000EA040000}"/>
    <cellStyle name="Normal 92 2" xfId="1269" xr:uid="{00000000-0005-0000-0000-0000EB040000}"/>
    <cellStyle name="Normal 92 3" xfId="1270" xr:uid="{00000000-0005-0000-0000-0000EC040000}"/>
    <cellStyle name="Normal 93" xfId="1271" xr:uid="{00000000-0005-0000-0000-0000ED040000}"/>
    <cellStyle name="Normal 93 2" xfId="1272" xr:uid="{00000000-0005-0000-0000-0000EE040000}"/>
    <cellStyle name="Normal 93 3" xfId="1273" xr:uid="{00000000-0005-0000-0000-0000EF040000}"/>
    <cellStyle name="Normal 94" xfId="1274" xr:uid="{00000000-0005-0000-0000-0000F0040000}"/>
    <cellStyle name="Normal 94 2" xfId="1275" xr:uid="{00000000-0005-0000-0000-0000F1040000}"/>
    <cellStyle name="Normal 94 3" xfId="1276" xr:uid="{00000000-0005-0000-0000-0000F2040000}"/>
    <cellStyle name="Normal 95" xfId="1277" xr:uid="{00000000-0005-0000-0000-0000F3040000}"/>
    <cellStyle name="Normal 95 2" xfId="1278" xr:uid="{00000000-0005-0000-0000-0000F4040000}"/>
    <cellStyle name="Normal 95 3" xfId="1279" xr:uid="{00000000-0005-0000-0000-0000F5040000}"/>
    <cellStyle name="Normal 96" xfId="1280" xr:uid="{00000000-0005-0000-0000-0000F6040000}"/>
    <cellStyle name="Normal 96 2" xfId="1281" xr:uid="{00000000-0005-0000-0000-0000F7040000}"/>
    <cellStyle name="Normal 96 2 2" xfId="1282" xr:uid="{00000000-0005-0000-0000-0000F8040000}"/>
    <cellStyle name="Normal 96 3" xfId="1283" xr:uid="{00000000-0005-0000-0000-0000F9040000}"/>
    <cellStyle name="Normal 97" xfId="1284" xr:uid="{00000000-0005-0000-0000-0000FA040000}"/>
    <cellStyle name="Normal 97 2" xfId="1285" xr:uid="{00000000-0005-0000-0000-0000FB040000}"/>
    <cellStyle name="Normal_2010 NY-showroom sheet set for JCP 0330" xfId="16" xr:uid="{00000000-0005-0000-0000-0000FC040000}"/>
    <cellStyle name="Normal_2010 NY-showroom sheet set for JCP 0330 2" xfId="1641" xr:uid="{00000000-0005-0000-0000-0000FD040000}"/>
    <cellStyle name="Normal_2010 NY-showroom sheet set for JCP 0330 2 2" xfId="1644" xr:uid="{00000000-0005-0000-0000-0000FE040000}"/>
    <cellStyle name="Normal_HE micro fiber Sheets 08252010" xfId="21" xr:uid="{00000000-0005-0000-0000-0000FF040000}"/>
    <cellStyle name="Normal_jcp duet sheet and reversible sheet 09-27-2010" xfId="1642" xr:uid="{00000000-0005-0000-0000-000000050000}"/>
    <cellStyle name="Normal_Kohl's 600TC sheets price requote Oct 30 09" xfId="22" xr:uid="{00000000-0005-0000-0000-000001050000}"/>
    <cellStyle name="Normal_March 2011 Macys market quote" xfId="15" xr:uid="{00000000-0005-0000-0000-000002050000}"/>
    <cellStyle name="Normal_Quote sheet of  E-Commerce   sheet updated 11-30-2010" xfId="20" xr:uid="{00000000-0005-0000-0000-000003050000}"/>
    <cellStyle name="Normal_Sheet1" xfId="12" xr:uid="{00000000-0005-0000-0000-000004050000}"/>
    <cellStyle name="Normal_Sheet1 2" xfId="1639" xr:uid="{00000000-0005-0000-0000-000005050000}"/>
    <cellStyle name="Normal_Sheet1 2 2" xfId="1643" xr:uid="{00000000-0005-0000-0000-000006050000}"/>
    <cellStyle name="Normal1" xfId="1286" xr:uid="{00000000-0005-0000-0000-000007050000}"/>
    <cellStyle name="Note 10" xfId="1288" xr:uid="{00000000-0005-0000-0000-000008050000}"/>
    <cellStyle name="Note 10 2" xfId="1289" xr:uid="{00000000-0005-0000-0000-000009050000}"/>
    <cellStyle name="Note 10 3" xfId="1290" xr:uid="{00000000-0005-0000-0000-00000A050000}"/>
    <cellStyle name="Note 10 4" xfId="1291" xr:uid="{00000000-0005-0000-0000-00000B050000}"/>
    <cellStyle name="Note 10 5" xfId="1292" xr:uid="{00000000-0005-0000-0000-00000C050000}"/>
    <cellStyle name="Note 10 6" xfId="1293" xr:uid="{00000000-0005-0000-0000-00000D050000}"/>
    <cellStyle name="Note 10 7" xfId="1294" xr:uid="{00000000-0005-0000-0000-00000E050000}"/>
    <cellStyle name="Note 10_Jersey" xfId="1295" xr:uid="{00000000-0005-0000-0000-00000F050000}"/>
    <cellStyle name="Note 11" xfId="1296" xr:uid="{00000000-0005-0000-0000-000010050000}"/>
    <cellStyle name="Note 11 2" xfId="1297" xr:uid="{00000000-0005-0000-0000-000011050000}"/>
    <cellStyle name="Note 11 3" xfId="1298" xr:uid="{00000000-0005-0000-0000-000012050000}"/>
    <cellStyle name="Note 11 4" xfId="1299" xr:uid="{00000000-0005-0000-0000-000013050000}"/>
    <cellStyle name="Note 11 5" xfId="1300" xr:uid="{00000000-0005-0000-0000-000014050000}"/>
    <cellStyle name="Note 11 6" xfId="1301" xr:uid="{00000000-0005-0000-0000-000015050000}"/>
    <cellStyle name="Note 11 7" xfId="1302" xr:uid="{00000000-0005-0000-0000-000016050000}"/>
    <cellStyle name="Note 11_Jersey" xfId="1303" xr:uid="{00000000-0005-0000-0000-000017050000}"/>
    <cellStyle name="Note 12" xfId="1304" xr:uid="{00000000-0005-0000-0000-000018050000}"/>
    <cellStyle name="Note 12 2" xfId="1305" xr:uid="{00000000-0005-0000-0000-000019050000}"/>
    <cellStyle name="Note 12 3" xfId="1306" xr:uid="{00000000-0005-0000-0000-00001A050000}"/>
    <cellStyle name="Note 12 4" xfId="1307" xr:uid="{00000000-0005-0000-0000-00001B050000}"/>
    <cellStyle name="Note 12 5" xfId="1308" xr:uid="{00000000-0005-0000-0000-00001C050000}"/>
    <cellStyle name="Note 12 6" xfId="1309" xr:uid="{00000000-0005-0000-0000-00001D050000}"/>
    <cellStyle name="Note 12 7" xfId="1310" xr:uid="{00000000-0005-0000-0000-00001E050000}"/>
    <cellStyle name="Note 12_Jersey" xfId="1311" xr:uid="{00000000-0005-0000-0000-00001F050000}"/>
    <cellStyle name="Note 13" xfId="1312" xr:uid="{00000000-0005-0000-0000-000020050000}"/>
    <cellStyle name="Note 13 2" xfId="1313" xr:uid="{00000000-0005-0000-0000-000021050000}"/>
    <cellStyle name="Note 13 3" xfId="1314" xr:uid="{00000000-0005-0000-0000-000022050000}"/>
    <cellStyle name="Note 13 4" xfId="1315" xr:uid="{00000000-0005-0000-0000-000023050000}"/>
    <cellStyle name="Note 13 5" xfId="1316" xr:uid="{00000000-0005-0000-0000-000024050000}"/>
    <cellStyle name="Note 13 6" xfId="1317" xr:uid="{00000000-0005-0000-0000-000025050000}"/>
    <cellStyle name="Note 13 7" xfId="1318" xr:uid="{00000000-0005-0000-0000-000026050000}"/>
    <cellStyle name="Note 13_Jersey" xfId="1319" xr:uid="{00000000-0005-0000-0000-000027050000}"/>
    <cellStyle name="Note 14" xfId="1320" xr:uid="{00000000-0005-0000-0000-000028050000}"/>
    <cellStyle name="Note 14 2" xfId="1321" xr:uid="{00000000-0005-0000-0000-000029050000}"/>
    <cellStyle name="Note 14 3" xfId="1322" xr:uid="{00000000-0005-0000-0000-00002A050000}"/>
    <cellStyle name="Note 14 4" xfId="1323" xr:uid="{00000000-0005-0000-0000-00002B050000}"/>
    <cellStyle name="Note 14 5" xfId="1324" xr:uid="{00000000-0005-0000-0000-00002C050000}"/>
    <cellStyle name="Note 14 6" xfId="1325" xr:uid="{00000000-0005-0000-0000-00002D050000}"/>
    <cellStyle name="Note 14 7" xfId="1326" xr:uid="{00000000-0005-0000-0000-00002E050000}"/>
    <cellStyle name="Note 14_Jersey" xfId="1327" xr:uid="{00000000-0005-0000-0000-00002F050000}"/>
    <cellStyle name="Note 15" xfId="1328" xr:uid="{00000000-0005-0000-0000-000030050000}"/>
    <cellStyle name="Note 15 2" xfId="1329" xr:uid="{00000000-0005-0000-0000-000031050000}"/>
    <cellStyle name="Note 15 3" xfId="1330" xr:uid="{00000000-0005-0000-0000-000032050000}"/>
    <cellStyle name="Note 15_Jersey" xfId="1331" xr:uid="{00000000-0005-0000-0000-000033050000}"/>
    <cellStyle name="Note 16" xfId="1332" xr:uid="{00000000-0005-0000-0000-000034050000}"/>
    <cellStyle name="Note 16 2" xfId="1333" xr:uid="{00000000-0005-0000-0000-000035050000}"/>
    <cellStyle name="Note 16 3" xfId="1334" xr:uid="{00000000-0005-0000-0000-000036050000}"/>
    <cellStyle name="Note 16_Jersey" xfId="1335" xr:uid="{00000000-0005-0000-0000-000037050000}"/>
    <cellStyle name="Note 17" xfId="1336" xr:uid="{00000000-0005-0000-0000-000038050000}"/>
    <cellStyle name="Note 18" xfId="1337" xr:uid="{00000000-0005-0000-0000-000039050000}"/>
    <cellStyle name="Note 19" xfId="1287" xr:uid="{00000000-0005-0000-0000-00003A050000}"/>
    <cellStyle name="Note 2" xfId="1338" xr:uid="{00000000-0005-0000-0000-00003B050000}"/>
    <cellStyle name="Note 2 2" xfId="1339" xr:uid="{00000000-0005-0000-0000-00003C050000}"/>
    <cellStyle name="Note 2 3" xfId="1340" xr:uid="{00000000-0005-0000-0000-00003D050000}"/>
    <cellStyle name="Note 2 4" xfId="1341" xr:uid="{00000000-0005-0000-0000-00003E050000}"/>
    <cellStyle name="Note 2 5" xfId="1342" xr:uid="{00000000-0005-0000-0000-00003F050000}"/>
    <cellStyle name="Note 2 6" xfId="1343" xr:uid="{00000000-0005-0000-0000-000040050000}"/>
    <cellStyle name="Note 2 7" xfId="1344" xr:uid="{00000000-0005-0000-0000-000041050000}"/>
    <cellStyle name="Note 2 8" xfId="1345" xr:uid="{00000000-0005-0000-0000-000042050000}"/>
    <cellStyle name="Note 2_Jersey" xfId="1346" xr:uid="{00000000-0005-0000-0000-000043050000}"/>
    <cellStyle name="Note 3" xfId="1347" xr:uid="{00000000-0005-0000-0000-000044050000}"/>
    <cellStyle name="Note 3 2" xfId="1348" xr:uid="{00000000-0005-0000-0000-000045050000}"/>
    <cellStyle name="Note 3 3" xfId="1349" xr:uid="{00000000-0005-0000-0000-000046050000}"/>
    <cellStyle name="Note 3 4" xfId="1350" xr:uid="{00000000-0005-0000-0000-000047050000}"/>
    <cellStyle name="Note 3 5" xfId="1351" xr:uid="{00000000-0005-0000-0000-000048050000}"/>
    <cellStyle name="Note 3 6" xfId="1352" xr:uid="{00000000-0005-0000-0000-000049050000}"/>
    <cellStyle name="Note 3 7" xfId="1353" xr:uid="{00000000-0005-0000-0000-00004A050000}"/>
    <cellStyle name="Note 3_Jersey" xfId="1354" xr:uid="{00000000-0005-0000-0000-00004B050000}"/>
    <cellStyle name="Note 4" xfId="1355" xr:uid="{00000000-0005-0000-0000-00004C050000}"/>
    <cellStyle name="Note 4 2" xfId="1356" xr:uid="{00000000-0005-0000-0000-00004D050000}"/>
    <cellStyle name="Note 4 3" xfId="1357" xr:uid="{00000000-0005-0000-0000-00004E050000}"/>
    <cellStyle name="Note 4 4" xfId="1358" xr:uid="{00000000-0005-0000-0000-00004F050000}"/>
    <cellStyle name="Note 4 5" xfId="1359" xr:uid="{00000000-0005-0000-0000-000050050000}"/>
    <cellStyle name="Note 4 6" xfId="1360" xr:uid="{00000000-0005-0000-0000-000051050000}"/>
    <cellStyle name="Note 4 7" xfId="1361" xr:uid="{00000000-0005-0000-0000-000052050000}"/>
    <cellStyle name="Note 4_Jersey" xfId="1362" xr:uid="{00000000-0005-0000-0000-000053050000}"/>
    <cellStyle name="Note 5" xfId="1363" xr:uid="{00000000-0005-0000-0000-000054050000}"/>
    <cellStyle name="Note 5 2" xfId="1364" xr:uid="{00000000-0005-0000-0000-000055050000}"/>
    <cellStyle name="Note 5 3" xfId="1365" xr:uid="{00000000-0005-0000-0000-000056050000}"/>
    <cellStyle name="Note 5 4" xfId="1366" xr:uid="{00000000-0005-0000-0000-000057050000}"/>
    <cellStyle name="Note 5 5" xfId="1367" xr:uid="{00000000-0005-0000-0000-000058050000}"/>
    <cellStyle name="Note 5 6" xfId="1368" xr:uid="{00000000-0005-0000-0000-000059050000}"/>
    <cellStyle name="Note 5 7" xfId="1369" xr:uid="{00000000-0005-0000-0000-00005A050000}"/>
    <cellStyle name="Note 5_Jersey" xfId="1370" xr:uid="{00000000-0005-0000-0000-00005B050000}"/>
    <cellStyle name="Note 6" xfId="1371" xr:uid="{00000000-0005-0000-0000-00005C050000}"/>
    <cellStyle name="Note 6 2" xfId="1372" xr:uid="{00000000-0005-0000-0000-00005D050000}"/>
    <cellStyle name="Note 6 3" xfId="1373" xr:uid="{00000000-0005-0000-0000-00005E050000}"/>
    <cellStyle name="Note 6 4" xfId="1374" xr:uid="{00000000-0005-0000-0000-00005F050000}"/>
    <cellStyle name="Note 6 5" xfId="1375" xr:uid="{00000000-0005-0000-0000-000060050000}"/>
    <cellStyle name="Note 6 6" xfId="1376" xr:uid="{00000000-0005-0000-0000-000061050000}"/>
    <cellStyle name="Note 6 7" xfId="1377" xr:uid="{00000000-0005-0000-0000-000062050000}"/>
    <cellStyle name="Note 6_Jersey" xfId="1378" xr:uid="{00000000-0005-0000-0000-000063050000}"/>
    <cellStyle name="Note 7" xfId="1379" xr:uid="{00000000-0005-0000-0000-000064050000}"/>
    <cellStyle name="Note 7 2" xfId="1380" xr:uid="{00000000-0005-0000-0000-000065050000}"/>
    <cellStyle name="Note 7 3" xfId="1381" xr:uid="{00000000-0005-0000-0000-000066050000}"/>
    <cellStyle name="Note 7 4" xfId="1382" xr:uid="{00000000-0005-0000-0000-000067050000}"/>
    <cellStyle name="Note 7 5" xfId="1383" xr:uid="{00000000-0005-0000-0000-000068050000}"/>
    <cellStyle name="Note 7 6" xfId="1384" xr:uid="{00000000-0005-0000-0000-000069050000}"/>
    <cellStyle name="Note 7 7" xfId="1385" xr:uid="{00000000-0005-0000-0000-00006A050000}"/>
    <cellStyle name="Note 7_Jersey" xfId="1386" xr:uid="{00000000-0005-0000-0000-00006B050000}"/>
    <cellStyle name="Note 8" xfId="1387" xr:uid="{00000000-0005-0000-0000-00006C050000}"/>
    <cellStyle name="Note 8 2" xfId="1388" xr:uid="{00000000-0005-0000-0000-00006D050000}"/>
    <cellStyle name="Note 8 3" xfId="1389" xr:uid="{00000000-0005-0000-0000-00006E050000}"/>
    <cellStyle name="Note 8 4" xfId="1390" xr:uid="{00000000-0005-0000-0000-00006F050000}"/>
    <cellStyle name="Note 8 5" xfId="1391" xr:uid="{00000000-0005-0000-0000-000070050000}"/>
    <cellStyle name="Note 8 6" xfId="1392" xr:uid="{00000000-0005-0000-0000-000071050000}"/>
    <cellStyle name="Note 8 7" xfId="1393" xr:uid="{00000000-0005-0000-0000-000072050000}"/>
    <cellStyle name="Note 8_Jersey" xfId="1394" xr:uid="{00000000-0005-0000-0000-000073050000}"/>
    <cellStyle name="Note 9" xfId="1395" xr:uid="{00000000-0005-0000-0000-000074050000}"/>
    <cellStyle name="Note 9 2" xfId="1396" xr:uid="{00000000-0005-0000-0000-000075050000}"/>
    <cellStyle name="Note 9 3" xfId="1397" xr:uid="{00000000-0005-0000-0000-000076050000}"/>
    <cellStyle name="Note 9 4" xfId="1398" xr:uid="{00000000-0005-0000-0000-000077050000}"/>
    <cellStyle name="Note 9 5" xfId="1399" xr:uid="{00000000-0005-0000-0000-000078050000}"/>
    <cellStyle name="Note 9 6" xfId="1400" xr:uid="{00000000-0005-0000-0000-000079050000}"/>
    <cellStyle name="Note 9 7" xfId="1401" xr:uid="{00000000-0005-0000-0000-00007A050000}"/>
    <cellStyle name="Note 9_Jersey" xfId="1402" xr:uid="{00000000-0005-0000-0000-00007B050000}"/>
    <cellStyle name="Output 2" xfId="1404" xr:uid="{00000000-0005-0000-0000-00007C050000}"/>
    <cellStyle name="Output 3" xfId="1405" xr:uid="{00000000-0005-0000-0000-00007D050000}"/>
    <cellStyle name="Output 4" xfId="1406" xr:uid="{00000000-0005-0000-0000-00007E050000}"/>
    <cellStyle name="Output 5" xfId="1403" xr:uid="{00000000-0005-0000-0000-00007F050000}"/>
    <cellStyle name="Percent 2" xfId="23" xr:uid="{00000000-0005-0000-0000-000080050000}"/>
    <cellStyle name="Percent 2 2" xfId="1407" xr:uid="{00000000-0005-0000-0000-000081050000}"/>
    <cellStyle name="Percent 2 3" xfId="1408" xr:uid="{00000000-0005-0000-0000-000082050000}"/>
    <cellStyle name="Percent 2 4" xfId="1409" xr:uid="{00000000-0005-0000-0000-000083050000}"/>
    <cellStyle name="Percent 2 5" xfId="1410" xr:uid="{00000000-0005-0000-0000-000084050000}"/>
    <cellStyle name="Percent 3" xfId="1411" xr:uid="{00000000-0005-0000-0000-000085050000}"/>
    <cellStyle name="Percent 3 2" xfId="1412" xr:uid="{00000000-0005-0000-0000-000086050000}"/>
    <cellStyle name="Percent 4" xfId="1413" xr:uid="{00000000-0005-0000-0000-000087050000}"/>
    <cellStyle name="Percent 5" xfId="1414" xr:uid="{00000000-0005-0000-0000-000088050000}"/>
    <cellStyle name="Percent 6" xfId="1415" xr:uid="{00000000-0005-0000-0000-000089050000}"/>
    <cellStyle name="Style 1" xfId="1416" xr:uid="{00000000-0005-0000-0000-00008A050000}"/>
    <cellStyle name="Style 1 2" xfId="1417" xr:uid="{00000000-0005-0000-0000-00008B050000}"/>
    <cellStyle name="Style 1 3" xfId="1418" xr:uid="{00000000-0005-0000-0000-00008C050000}"/>
    <cellStyle name="Style 1_Chairs" xfId="1419" xr:uid="{00000000-0005-0000-0000-00008D050000}"/>
    <cellStyle name="TextStyle" xfId="1420" xr:uid="{00000000-0005-0000-0000-00008E050000}"/>
    <cellStyle name="Title 2" xfId="1422" xr:uid="{00000000-0005-0000-0000-00008F050000}"/>
    <cellStyle name="Title 3" xfId="1423" xr:uid="{00000000-0005-0000-0000-000090050000}"/>
    <cellStyle name="Title 4" xfId="1424" xr:uid="{00000000-0005-0000-0000-000091050000}"/>
    <cellStyle name="Title 5" xfId="1421" xr:uid="{00000000-0005-0000-0000-000092050000}"/>
    <cellStyle name="Total 2" xfId="1426" xr:uid="{00000000-0005-0000-0000-000093050000}"/>
    <cellStyle name="Total 3" xfId="1427" xr:uid="{00000000-0005-0000-0000-000094050000}"/>
    <cellStyle name="Total 4" xfId="1428" xr:uid="{00000000-0005-0000-0000-000095050000}"/>
    <cellStyle name="Total 5" xfId="1425" xr:uid="{00000000-0005-0000-0000-000096050000}"/>
    <cellStyle name="Warning Text 2" xfId="1430" xr:uid="{00000000-0005-0000-0000-000097050000}"/>
    <cellStyle name="Warning Text 3" xfId="1431" xr:uid="{00000000-0005-0000-0000-000098050000}"/>
    <cellStyle name="Warning Text 4" xfId="1432" xr:uid="{00000000-0005-0000-0000-000099050000}"/>
    <cellStyle name="Warning Text 5" xfId="1429" xr:uid="{00000000-0005-0000-0000-00009A050000}"/>
    <cellStyle name="百分比 2" xfId="1612" xr:uid="{00000000-0005-0000-0000-00009B050000}"/>
    <cellStyle name="百分比 2 2" xfId="1613" xr:uid="{00000000-0005-0000-0000-00009C050000}"/>
    <cellStyle name="标题" xfId="1582" xr:uid="{00000000-0005-0000-0000-00009D050000}"/>
    <cellStyle name="标题 1" xfId="1583" xr:uid="{00000000-0005-0000-0000-00009E050000}"/>
    <cellStyle name="标题 1 2" xfId="1584" xr:uid="{00000000-0005-0000-0000-00009F050000}"/>
    <cellStyle name="标题 1 3" xfId="1585" xr:uid="{00000000-0005-0000-0000-0000A0050000}"/>
    <cellStyle name="标题 2" xfId="1586" xr:uid="{00000000-0005-0000-0000-0000A1050000}"/>
    <cellStyle name="标题 2 2" xfId="1587" xr:uid="{00000000-0005-0000-0000-0000A2050000}"/>
    <cellStyle name="标题 2 3" xfId="1588" xr:uid="{00000000-0005-0000-0000-0000A3050000}"/>
    <cellStyle name="标题 3" xfId="1589" xr:uid="{00000000-0005-0000-0000-0000A4050000}"/>
    <cellStyle name="标题 3 2" xfId="1590" xr:uid="{00000000-0005-0000-0000-0000A5050000}"/>
    <cellStyle name="标题 3 3" xfId="1591" xr:uid="{00000000-0005-0000-0000-0000A6050000}"/>
    <cellStyle name="标题 4" xfId="1592" xr:uid="{00000000-0005-0000-0000-0000A7050000}"/>
    <cellStyle name="标题 4 2" xfId="1593" xr:uid="{00000000-0005-0000-0000-0000A8050000}"/>
    <cellStyle name="标题 4 3" xfId="1594" xr:uid="{00000000-0005-0000-0000-0000A9050000}"/>
    <cellStyle name="标题 5" xfId="1595" xr:uid="{00000000-0005-0000-0000-0000AA050000}"/>
    <cellStyle name="标题 6" xfId="1596" xr:uid="{00000000-0005-0000-0000-0000AB050000}"/>
    <cellStyle name="差" xfId="1489" xr:uid="{00000000-0005-0000-0000-0000AC050000}"/>
    <cellStyle name="差 2" xfId="1490" xr:uid="{00000000-0005-0000-0000-0000AD050000}"/>
    <cellStyle name="差 3" xfId="1491" xr:uid="{00000000-0005-0000-0000-0000AE050000}"/>
    <cellStyle name="差_Book1" xfId="1492" xr:uid="{00000000-0005-0000-0000-0000AF050000}"/>
    <cellStyle name="差_BW quote sheet for HP samples _09202012" xfId="1493" xr:uid="{00000000-0005-0000-0000-0000B0050000}"/>
    <cellStyle name="差_Cellular Blanket prices- Faze3" xfId="1494" xr:uid="{00000000-0005-0000-0000-0000B1050000}"/>
    <cellStyle name="差_EE Furniture Quotation of HH samples-20100906" xfId="1495" xr:uid="{00000000-0005-0000-0000-0000B2050000}"/>
    <cellStyle name="差_Folding Chair Quote Sheet - 23 May 2013" xfId="1496" xr:uid="{00000000-0005-0000-0000-0000B3050000}"/>
    <cellStyle name="差_HP quota sheet from kaifa 2011-9-8" xfId="1497" xr:uid="{00000000-0005-0000-0000-0000B4050000}"/>
    <cellStyle name="差_HS quote sheet for HP samples _09192012" xfId="1498" xr:uid="{00000000-0005-0000-0000-0000B5050000}"/>
    <cellStyle name="差_JZJ quote sheet for HP samples _09152012" xfId="1499" xr:uid="{00000000-0005-0000-0000-0000B6050000}"/>
    <cellStyle name="差_KF quote sheet for HP samples _09152012" xfId="1500" xr:uid="{00000000-0005-0000-0000-0000B7050000}"/>
    <cellStyle name="差_Master quote sheet for HP samples _09202012" xfId="1501" xr:uid="{00000000-0005-0000-0000-0000B8050000}"/>
    <cellStyle name="差_Meiyi quote sheet for showroom samples _09192012 update" xfId="1502" xr:uid="{00000000-0005-0000-0000-0000B9050000}"/>
    <cellStyle name="差_Minxing Haojiang TA quote sheet for HP 3-14-2013 " xfId="1503" xr:uid="{00000000-0005-0000-0000-0000BA050000}"/>
    <cellStyle name="差_MY quote sheet for HP samples _09152012" xfId="1504" xr:uid="{00000000-0005-0000-0000-0000BB050000}"/>
    <cellStyle name="差_Overstock Ottoman quotation-master-20110928" xfId="1505" xr:uid="{00000000-0005-0000-0000-0000BC050000}"/>
    <cellStyle name="差_Quotation sheet for HP sample from TC 2011-08-29 (3)" xfId="1506" xr:uid="{00000000-0005-0000-0000-0000BD050000}"/>
    <cellStyle name="差_quote sheet for JCP  _08022012 (2)" xfId="1507" xr:uid="{00000000-0005-0000-0000-0000BE050000}"/>
    <cellStyle name="差_quote sheet for Overstock _09062012" xfId="1508" xr:uid="{00000000-0005-0000-0000-0000BF050000}"/>
    <cellStyle name="差_quote sheet for two tables for Overstock 5-17-2013 (2)" xfId="1509" xr:uid="{00000000-0005-0000-0000-0000C0050000}"/>
    <cellStyle name="差_TA-JLA April 2012 Sample Order (3)" xfId="1510" xr:uid="{00000000-0005-0000-0000-0000C1050000}"/>
    <cellStyle name="差_Total quote sheet for 201304 HP chairs" xfId="1511" xr:uid="{00000000-0005-0000-0000-0000C2050000}"/>
    <cellStyle name="差_Total quote sheet for 201304 HP samples _updated on 3-25-2013 (3)" xfId="1512" xr:uid="{00000000-0005-0000-0000-0000C3050000}"/>
    <cellStyle name="差_Total quote sheet for 201304 HP samples _updated on 3-26-2013 (2)" xfId="1513" xr:uid="{00000000-0005-0000-0000-0000C4050000}"/>
    <cellStyle name="差_Total quote sheet for 201304 HP samples 3-15-2013" xfId="1514" xr:uid="{00000000-0005-0000-0000-0000C5050000}"/>
    <cellStyle name="差_Total quote sheet for 201304 HP samples 3-18-2013" xfId="1515" xr:uid="{00000000-0005-0000-0000-0000C6050000}"/>
    <cellStyle name="差_total quote sheet for Overstock 2-25-2013" xfId="1516" xr:uid="{00000000-0005-0000-0000-0000C7050000}"/>
    <cellStyle name="差_TW Home Quotation sheet for JCP _07162012 (2)" xfId="1517" xr:uid="{00000000-0005-0000-0000-0000C8050000}"/>
    <cellStyle name="差_TW Home Quotation sheet for JCP _07182012" xfId="1518" xr:uid="{00000000-0005-0000-0000-0000C9050000}"/>
    <cellStyle name="差_TW Home Quotation sheet for JCP _07192012 - KD none KD (2)" xfId="1519" xr:uid="{00000000-0005-0000-0000-0000CA050000}"/>
    <cellStyle name="差_TW Home Quotation sheet HeYuan HP Show 2012-2-19" xfId="1520" xr:uid="{00000000-0005-0000-0000-0000CB050000}"/>
    <cellStyle name="差_TW Home Quotation sheet Hongsheng HP Show 2012-2-29" xfId="1521" xr:uid="{00000000-0005-0000-0000-0000CC050000}"/>
    <cellStyle name="差_TW Home Quotation sheet Jinzheng HP Show 2012-2-29" xfId="1522" xr:uid="{00000000-0005-0000-0000-0000CD050000}"/>
    <cellStyle name="差_TW Home Quotation sheet Meiyuan HP Show 2012-2-29" xfId="1523" xr:uid="{00000000-0005-0000-0000-0000CE050000}"/>
    <cellStyle name="差_TW Home Quotation sheet- south items for HP from HS 2012-03-22" xfId="1524" xr:uid="{00000000-0005-0000-0000-0000CF050000}"/>
    <cellStyle name="差_TW Home Quotation sheet-07022012update (2)" xfId="1525" xr:uid="{00000000-0005-0000-0000-0000D0050000}"/>
    <cellStyle name="差_TW Home Quotation sheet--120323" xfId="1526" xr:uid="{00000000-0005-0000-0000-0000D1050000}"/>
    <cellStyle name="差_TW Home Quotation sheet-120611HEYUAN  (2)" xfId="1527" xr:uid="{00000000-0005-0000-0000-0000D2050000}"/>
    <cellStyle name="差_TW Home Quotation sheet-120618 update (2)" xfId="1528" xr:uid="{00000000-0005-0000-0000-0000D3050000}"/>
    <cellStyle name="差_TW Home Quotation sheet-BW 2012-3-13" xfId="1529" xr:uid="{00000000-0005-0000-0000-0000D4050000}"/>
    <cellStyle name="差_TW Home Quotation sheet-BW items from MY" xfId="1530" xr:uid="{00000000-0005-0000-0000-0000D5050000}"/>
    <cellStyle name="差_TW Home Quotation sheet-KAIFAI 2012-2-20" xfId="1531" xr:uid="{00000000-0005-0000-0000-0000D6050000}"/>
    <cellStyle name="差_TW_Home_Quotation_sheet of HP samples-chairone-20100907" xfId="1532" xr:uid="{00000000-0005-0000-0000-0000D7050000}"/>
    <cellStyle name="差_TW_Home_Quotation_sheet of HP samples-chairone-20100907 (3)" xfId="1533" xr:uid="{00000000-0005-0000-0000-0000D8050000}"/>
    <cellStyle name="差_Winsun quote sheet for HP samples _09192012" xfId="1534" xr:uid="{00000000-0005-0000-0000-0000D9050000}"/>
    <cellStyle name="常规" xfId="0" builtinId="0"/>
    <cellStyle name="常规 10" xfId="1535" xr:uid="{00000000-0005-0000-0000-0000DB050000}"/>
    <cellStyle name="常规 11" xfId="1536" xr:uid="{00000000-0005-0000-0000-0000DC050000}"/>
    <cellStyle name="常规 12" xfId="1537" xr:uid="{00000000-0005-0000-0000-0000DD050000}"/>
    <cellStyle name="常规 13" xfId="1538" xr:uid="{00000000-0005-0000-0000-0000DE050000}"/>
    <cellStyle name="常规 14" xfId="1539" xr:uid="{00000000-0005-0000-0000-0000DF050000}"/>
    <cellStyle name="常规 15" xfId="1540" xr:uid="{00000000-0005-0000-0000-0000E0050000}"/>
    <cellStyle name="常规 16" xfId="1647" xr:uid="{00000000-0005-0000-0000-0000E1050000}"/>
    <cellStyle name="常规 17" xfId="1648" xr:uid="{00000000-0005-0000-0000-0000E2050000}"/>
    <cellStyle name="常规 18" xfId="1650" xr:uid="{00000000-0005-0000-0000-0000E3050000}"/>
    <cellStyle name="常规 19" xfId="1651" xr:uid="{00000000-0005-0000-0000-0000E4050000}"/>
    <cellStyle name="常规 2" xfId="1541" xr:uid="{00000000-0005-0000-0000-0000E5050000}"/>
    <cellStyle name="常规 2 14" xfId="1542" xr:uid="{00000000-0005-0000-0000-0000E6050000}"/>
    <cellStyle name="常规 2 17" xfId="1543" xr:uid="{00000000-0005-0000-0000-0000E7050000}"/>
    <cellStyle name="常规 2 18" xfId="1544" xr:uid="{00000000-0005-0000-0000-0000E8050000}"/>
    <cellStyle name="常规 2 2" xfId="1545" xr:uid="{00000000-0005-0000-0000-0000E9050000}"/>
    <cellStyle name="常规 2 22" xfId="1546" xr:uid="{00000000-0005-0000-0000-0000EA050000}"/>
    <cellStyle name="常规 2 28" xfId="1547" xr:uid="{00000000-0005-0000-0000-0000EB050000}"/>
    <cellStyle name="常规 2 3" xfId="1548" xr:uid="{00000000-0005-0000-0000-0000EC050000}"/>
    <cellStyle name="常规 2 4" xfId="1549" xr:uid="{00000000-0005-0000-0000-0000ED050000}"/>
    <cellStyle name="常规 2 49" xfId="1550" xr:uid="{00000000-0005-0000-0000-0000EE050000}"/>
    <cellStyle name="常规 2 53" xfId="1551" xr:uid="{00000000-0005-0000-0000-0000EF050000}"/>
    <cellStyle name="常规 2_ALL items" xfId="1552" xr:uid="{00000000-0005-0000-0000-0000F0050000}"/>
    <cellStyle name="常规 3" xfId="1553" xr:uid="{00000000-0005-0000-0000-0000F1050000}"/>
    <cellStyle name="常规 4" xfId="1554" xr:uid="{00000000-0005-0000-0000-0000F2050000}"/>
    <cellStyle name="常规 5" xfId="1555" xr:uid="{00000000-0005-0000-0000-0000F3050000}"/>
    <cellStyle name="常规 6" xfId="1556" xr:uid="{00000000-0005-0000-0000-0000F4050000}"/>
    <cellStyle name="常规 6 2" xfId="1557" xr:uid="{00000000-0005-0000-0000-0000F5050000}"/>
    <cellStyle name="常规 6_Basic bedding commitment March Market--130506" xfId="1558" xr:uid="{00000000-0005-0000-0000-0000F6050000}"/>
    <cellStyle name="常规 7" xfId="1559" xr:uid="{00000000-0005-0000-0000-0000F7050000}"/>
    <cellStyle name="常规 8" xfId="1560" xr:uid="{00000000-0005-0000-0000-0000F8050000}"/>
    <cellStyle name="常规 8 2" xfId="1561" xr:uid="{00000000-0005-0000-0000-0000F9050000}"/>
    <cellStyle name="常规 9" xfId="1562" xr:uid="{00000000-0005-0000-0000-0000FA050000}"/>
    <cellStyle name="常规_Sheet1 2" xfId="1640" xr:uid="{00000000-0005-0000-0000-0000FB050000}"/>
    <cellStyle name="常规_Sheet1 2 2" xfId="1645" xr:uid="{00000000-0005-0000-0000-0000FC050000}"/>
    <cellStyle name="好" xfId="1443" xr:uid="{00000000-0005-0000-0000-0000FD050000}"/>
    <cellStyle name="好 2" xfId="1444" xr:uid="{00000000-0005-0000-0000-0000FE050000}"/>
    <cellStyle name="好 3" xfId="1445" xr:uid="{00000000-0005-0000-0000-0000FF050000}"/>
    <cellStyle name="好_Book1" xfId="1446" xr:uid="{00000000-0005-0000-0000-000000060000}"/>
    <cellStyle name="好_BW quote sheet for HP samples _09202012" xfId="1447" xr:uid="{00000000-0005-0000-0000-000001060000}"/>
    <cellStyle name="好_Cellular Blanket prices- Faze3" xfId="1448" xr:uid="{00000000-0005-0000-0000-000002060000}"/>
    <cellStyle name="好_EE Furniture Quotation of HH samples-20100906" xfId="1449" xr:uid="{00000000-0005-0000-0000-000003060000}"/>
    <cellStyle name="好_Folding Chair Quote Sheet - 23 May 2013" xfId="1450" xr:uid="{00000000-0005-0000-0000-000004060000}"/>
    <cellStyle name="好_HP quota sheet from kaifa 2011-9-8" xfId="1451" xr:uid="{00000000-0005-0000-0000-000005060000}"/>
    <cellStyle name="好_HS quote sheet for HP samples _09192012" xfId="1452" xr:uid="{00000000-0005-0000-0000-000006060000}"/>
    <cellStyle name="好_JZJ quote sheet for HP samples _09152012" xfId="1453" xr:uid="{00000000-0005-0000-0000-000007060000}"/>
    <cellStyle name="好_KF quote sheet for HP samples _09152012" xfId="1454" xr:uid="{00000000-0005-0000-0000-000008060000}"/>
    <cellStyle name="好_Master quote sheet for HP samples _09202012" xfId="1455" xr:uid="{00000000-0005-0000-0000-000009060000}"/>
    <cellStyle name="好_Meiyi quote sheet for showroom samples _09192012 update" xfId="1456" xr:uid="{00000000-0005-0000-0000-00000A060000}"/>
    <cellStyle name="好_Minxing Haojiang TA quote sheet for HP 3-14-2013 " xfId="1457" xr:uid="{00000000-0005-0000-0000-00000B060000}"/>
    <cellStyle name="好_MY quote sheet for HP samples _09152012" xfId="1458" xr:uid="{00000000-0005-0000-0000-00000C060000}"/>
    <cellStyle name="好_Overstock Ottoman quotation-master-20110928" xfId="1459" xr:uid="{00000000-0005-0000-0000-00000D060000}"/>
    <cellStyle name="好_Quotation sheet for HP sample from TC 2011-08-29 (3)" xfId="1460" xr:uid="{00000000-0005-0000-0000-00000E060000}"/>
    <cellStyle name="好_quote sheet for JCP  _08022012 (2)" xfId="1461" xr:uid="{00000000-0005-0000-0000-00000F060000}"/>
    <cellStyle name="好_quote sheet for Overstock _09062012" xfId="1462" xr:uid="{00000000-0005-0000-0000-000010060000}"/>
    <cellStyle name="好_quote sheet for two tables for Overstock 5-17-2013 (2)" xfId="1463" xr:uid="{00000000-0005-0000-0000-000011060000}"/>
    <cellStyle name="好_TA-JLA April 2012 Sample Order (3)" xfId="1464" xr:uid="{00000000-0005-0000-0000-000012060000}"/>
    <cellStyle name="好_Total quote sheet for 201304 HP chairs" xfId="1465" xr:uid="{00000000-0005-0000-0000-000013060000}"/>
    <cellStyle name="好_Total quote sheet for 201304 HP samples _updated on 3-25-2013 (3)" xfId="1466" xr:uid="{00000000-0005-0000-0000-000014060000}"/>
    <cellStyle name="好_Total quote sheet for 201304 HP samples _updated on 3-26-2013 (2)" xfId="1467" xr:uid="{00000000-0005-0000-0000-000015060000}"/>
    <cellStyle name="好_Total quote sheet for 201304 HP samples 3-15-2013" xfId="1468" xr:uid="{00000000-0005-0000-0000-000016060000}"/>
    <cellStyle name="好_Total quote sheet for 201304 HP samples 3-18-2013" xfId="1469" xr:uid="{00000000-0005-0000-0000-000017060000}"/>
    <cellStyle name="好_total quote sheet for Overstock 2-25-2013" xfId="1470" xr:uid="{00000000-0005-0000-0000-000018060000}"/>
    <cellStyle name="好_TW Home Quotation sheet for JCP _07162012 (2)" xfId="1471" xr:uid="{00000000-0005-0000-0000-000019060000}"/>
    <cellStyle name="好_TW Home Quotation sheet for JCP _07182012" xfId="1472" xr:uid="{00000000-0005-0000-0000-00001A060000}"/>
    <cellStyle name="好_TW Home Quotation sheet for JCP _07192012 - KD none KD (2)" xfId="1473" xr:uid="{00000000-0005-0000-0000-00001B060000}"/>
    <cellStyle name="好_TW Home Quotation sheet HeYuan HP Show 2012-2-19" xfId="1474" xr:uid="{00000000-0005-0000-0000-00001C060000}"/>
    <cellStyle name="好_TW Home Quotation sheet Hongsheng HP Show 2012-2-29" xfId="1475" xr:uid="{00000000-0005-0000-0000-00001D060000}"/>
    <cellStyle name="好_TW Home Quotation sheet Jinzheng HP Show 2012-2-29" xfId="1476" xr:uid="{00000000-0005-0000-0000-00001E060000}"/>
    <cellStyle name="好_TW Home Quotation sheet Meiyuan HP Show 2012-2-29" xfId="1477" xr:uid="{00000000-0005-0000-0000-00001F060000}"/>
    <cellStyle name="好_TW Home Quotation sheet- south items for HP from HS 2012-03-22" xfId="1478" xr:uid="{00000000-0005-0000-0000-000020060000}"/>
    <cellStyle name="好_TW Home Quotation sheet-07022012update (2)" xfId="1479" xr:uid="{00000000-0005-0000-0000-000021060000}"/>
    <cellStyle name="好_TW Home Quotation sheet--120323" xfId="1480" xr:uid="{00000000-0005-0000-0000-000022060000}"/>
    <cellStyle name="好_TW Home Quotation sheet-120611HEYUAN  (2)" xfId="1481" xr:uid="{00000000-0005-0000-0000-000023060000}"/>
    <cellStyle name="好_TW Home Quotation sheet-120618 update (2)" xfId="1482" xr:uid="{00000000-0005-0000-0000-000024060000}"/>
    <cellStyle name="好_TW Home Quotation sheet-BW 2012-3-13" xfId="1483" xr:uid="{00000000-0005-0000-0000-000025060000}"/>
    <cellStyle name="好_TW Home Quotation sheet-BW items from MY" xfId="1484" xr:uid="{00000000-0005-0000-0000-000026060000}"/>
    <cellStyle name="好_TW Home Quotation sheet-KAIFAI 2012-2-20" xfId="1485" xr:uid="{00000000-0005-0000-0000-000027060000}"/>
    <cellStyle name="好_TW_Home_Quotation_sheet of HP samples-chairone-20100907" xfId="1486" xr:uid="{00000000-0005-0000-0000-000028060000}"/>
    <cellStyle name="好_TW_Home_Quotation_sheet of HP samples-chairone-20100907 (3)" xfId="1487" xr:uid="{00000000-0005-0000-0000-000029060000}"/>
    <cellStyle name="好_Winsun quote sheet for HP samples _09192012" xfId="1488" xr:uid="{00000000-0005-0000-0000-00002A060000}"/>
    <cellStyle name="汇总" xfId="1604" xr:uid="{00000000-0005-0000-0000-00002B060000}"/>
    <cellStyle name="汇总 2" xfId="1605" xr:uid="{00000000-0005-0000-0000-00002C060000}"/>
    <cellStyle name="汇总 3" xfId="1606" xr:uid="{00000000-0005-0000-0000-00002D060000}"/>
    <cellStyle name="货币" xfId="14" builtinId="4"/>
    <cellStyle name="货币 2" xfId="1649" xr:uid="{00000000-0005-0000-0000-00002F060000}"/>
    <cellStyle name="货币 2 30" xfId="1623" xr:uid="{00000000-0005-0000-0000-000030060000}"/>
    <cellStyle name="计算" xfId="1620" xr:uid="{00000000-0005-0000-0000-000031060000}"/>
    <cellStyle name="计算 2" xfId="1621" xr:uid="{00000000-0005-0000-0000-000032060000}"/>
    <cellStyle name="计算 3" xfId="1622" xr:uid="{00000000-0005-0000-0000-000033060000}"/>
    <cellStyle name="检查单元格" xfId="1600" xr:uid="{00000000-0005-0000-0000-000034060000}"/>
    <cellStyle name="检查单元格 2" xfId="1601" xr:uid="{00000000-0005-0000-0000-000035060000}"/>
    <cellStyle name="检查单元格 3" xfId="1602" xr:uid="{00000000-0005-0000-0000-000036060000}"/>
    <cellStyle name="解释性文本" xfId="1614" xr:uid="{00000000-0005-0000-0000-000037060000}"/>
    <cellStyle name="解释性文本 2" xfId="1615" xr:uid="{00000000-0005-0000-0000-000038060000}"/>
    <cellStyle name="解释性文本 3" xfId="1616" xr:uid="{00000000-0005-0000-0000-000039060000}"/>
    <cellStyle name="警告文本" xfId="1617" xr:uid="{00000000-0005-0000-0000-00003A060000}"/>
    <cellStyle name="警告文本 2" xfId="1618" xr:uid="{00000000-0005-0000-0000-00003B060000}"/>
    <cellStyle name="警告文本 3" xfId="1619" xr:uid="{00000000-0005-0000-0000-00003C060000}"/>
    <cellStyle name="链接单元格" xfId="1634" xr:uid="{00000000-0005-0000-0000-00003D060000}"/>
    <cellStyle name="链接单元格 2" xfId="1635" xr:uid="{00000000-0005-0000-0000-00003E060000}"/>
    <cellStyle name="链接单元格 3" xfId="1636" xr:uid="{00000000-0005-0000-0000-00003F060000}"/>
    <cellStyle name="霓付 [0]_97MBO" xfId="1637" xr:uid="{00000000-0005-0000-0000-000040060000}"/>
    <cellStyle name="霓付_97MBO" xfId="1638" xr:uid="{00000000-0005-0000-0000-000041060000}"/>
    <cellStyle name="烹拳 [0]_97MBO" xfId="1610" xr:uid="{00000000-0005-0000-0000-000042060000}"/>
    <cellStyle name="烹拳_97MBO" xfId="1611" xr:uid="{00000000-0005-0000-0000-000043060000}"/>
    <cellStyle name="普通_ 白土" xfId="1581" xr:uid="{00000000-0005-0000-0000-000044060000}"/>
    <cellStyle name="千分位[0]_ 白土" xfId="1441" xr:uid="{00000000-0005-0000-0000-000045060000}"/>
    <cellStyle name="千分位_ 白土" xfId="1442" xr:uid="{00000000-0005-0000-0000-000046060000}"/>
    <cellStyle name="千位[0]_laroux" xfId="1439" xr:uid="{00000000-0005-0000-0000-000047060000}"/>
    <cellStyle name="千位_laroux" xfId="1440" xr:uid="{00000000-0005-0000-0000-000048060000}"/>
    <cellStyle name="千位分隔 2" xfId="1646" xr:uid="{00000000-0005-0000-0000-000049060000}"/>
    <cellStyle name="钎霖_laroux" xfId="1633" xr:uid="{00000000-0005-0000-0000-00004A060000}"/>
    <cellStyle name="强调文字颜色 1" xfId="1563" xr:uid="{00000000-0005-0000-0000-00004B060000}"/>
    <cellStyle name="强调文字颜色 1 2" xfId="1564" xr:uid="{00000000-0005-0000-0000-00004C060000}"/>
    <cellStyle name="强调文字颜色 1 3" xfId="1565" xr:uid="{00000000-0005-0000-0000-00004D060000}"/>
    <cellStyle name="强调文字颜色 2" xfId="1566" xr:uid="{00000000-0005-0000-0000-00004E060000}"/>
    <cellStyle name="强调文字颜色 2 2" xfId="1567" xr:uid="{00000000-0005-0000-0000-00004F060000}"/>
    <cellStyle name="强调文字颜色 2 3" xfId="1568" xr:uid="{00000000-0005-0000-0000-000050060000}"/>
    <cellStyle name="强调文字颜色 3" xfId="1569" xr:uid="{00000000-0005-0000-0000-000051060000}"/>
    <cellStyle name="强调文字颜色 3 2" xfId="1570" xr:uid="{00000000-0005-0000-0000-000052060000}"/>
    <cellStyle name="强调文字颜色 3 3" xfId="1571" xr:uid="{00000000-0005-0000-0000-000053060000}"/>
    <cellStyle name="强调文字颜色 4" xfId="1572" xr:uid="{00000000-0005-0000-0000-000054060000}"/>
    <cellStyle name="强调文字颜色 4 2" xfId="1573" xr:uid="{00000000-0005-0000-0000-000055060000}"/>
    <cellStyle name="强调文字颜色 4 3" xfId="1574" xr:uid="{00000000-0005-0000-0000-000056060000}"/>
    <cellStyle name="强调文字颜色 5" xfId="1575" xr:uid="{00000000-0005-0000-0000-000057060000}"/>
    <cellStyle name="强调文字颜色 5 2" xfId="1576" xr:uid="{00000000-0005-0000-0000-000058060000}"/>
    <cellStyle name="强调文字颜色 5 3" xfId="1577" xr:uid="{00000000-0005-0000-0000-000059060000}"/>
    <cellStyle name="强调文字颜色 6" xfId="1578" xr:uid="{00000000-0005-0000-0000-00005A060000}"/>
    <cellStyle name="强调文字颜色 6 2" xfId="1579" xr:uid="{00000000-0005-0000-0000-00005B060000}"/>
    <cellStyle name="强调文字颜色 6 3" xfId="1580" xr:uid="{00000000-0005-0000-0000-00005C060000}"/>
    <cellStyle name="适中" xfId="1630" xr:uid="{00000000-0005-0000-0000-00005D060000}"/>
    <cellStyle name="适中 2" xfId="1631" xr:uid="{00000000-0005-0000-0000-00005E060000}"/>
    <cellStyle name="适中 3" xfId="1632" xr:uid="{00000000-0005-0000-0000-00005F060000}"/>
    <cellStyle name="输出" xfId="1627" xr:uid="{00000000-0005-0000-0000-000060060000}"/>
    <cellStyle name="输出 2" xfId="1628" xr:uid="{00000000-0005-0000-0000-000061060000}"/>
    <cellStyle name="输出 3" xfId="1629" xr:uid="{00000000-0005-0000-0000-000062060000}"/>
    <cellStyle name="输入" xfId="1624" xr:uid="{00000000-0005-0000-0000-000063060000}"/>
    <cellStyle name="输入 2" xfId="1625" xr:uid="{00000000-0005-0000-0000-000064060000}"/>
    <cellStyle name="输入 3" xfId="1626" xr:uid="{00000000-0005-0000-0000-000065060000}"/>
    <cellStyle name="样式 1" xfId="13" xr:uid="{00000000-0005-0000-0000-000066060000}"/>
    <cellStyle name="样式 1 2" xfId="1597" xr:uid="{00000000-0005-0000-0000-000067060000}"/>
    <cellStyle name="样式 1 3" xfId="1598" xr:uid="{00000000-0005-0000-0000-000068060000}"/>
    <cellStyle name="样式 1_Fall 12 BBB Woolrich Quote Sheet - Heather" xfId="1599" xr:uid="{00000000-0005-0000-0000-000069060000}"/>
    <cellStyle name="樣式 1" xfId="1603" xr:uid="{00000000-0005-0000-0000-00006A060000}"/>
    <cellStyle name="一般_PRICE3" xfId="1438" xr:uid="{00000000-0005-0000-0000-00006B060000}"/>
    <cellStyle name="注释" xfId="1607" xr:uid="{00000000-0005-0000-0000-00006C060000}"/>
    <cellStyle name="注释 2" xfId="1608" xr:uid="{00000000-0005-0000-0000-00006D060000}"/>
    <cellStyle name="注释 3" xfId="1609" xr:uid="{00000000-0005-0000-0000-00006E060000}"/>
    <cellStyle name="콤마 [0]_BOILER-CO1" xfId="1433" xr:uid="{00000000-0005-0000-0000-00006F060000}"/>
    <cellStyle name="콤마_BOILER-CO1" xfId="1434" xr:uid="{00000000-0005-0000-0000-000070060000}"/>
    <cellStyle name="통화 [0]_BOILER-CO1" xfId="1435" xr:uid="{00000000-0005-0000-0000-000071060000}"/>
    <cellStyle name="통화_BOILER-CO1" xfId="1436" xr:uid="{00000000-0005-0000-0000-000072060000}"/>
    <cellStyle name="표준_0N-HANDLING " xfId="1437" xr:uid="{00000000-0005-0000-0000-000073060000}"/>
  </cellStyles>
  <dxfs count="0"/>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theme" Target="theme/theme1.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9.jpeg"/><Relationship Id="rId7" Type="http://schemas.openxmlformats.org/officeDocument/2006/relationships/image" Target="../media/image13.jpeg"/><Relationship Id="rId2" Type="http://schemas.openxmlformats.org/officeDocument/2006/relationships/image" Target="../media/image8.jpeg"/><Relationship Id="rId1" Type="http://schemas.openxmlformats.org/officeDocument/2006/relationships/image" Target="../media/image7.jpeg"/><Relationship Id="rId6" Type="http://schemas.openxmlformats.org/officeDocument/2006/relationships/image" Target="../media/image12.jpeg"/><Relationship Id="rId5" Type="http://schemas.openxmlformats.org/officeDocument/2006/relationships/image" Target="../media/image11.jpeg"/><Relationship Id="rId4" Type="http://schemas.openxmlformats.org/officeDocument/2006/relationships/image" Target="../media/image10.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oneCellAnchor>
    <xdr:from>
      <xdr:col>0</xdr:col>
      <xdr:colOff>9525</xdr:colOff>
      <xdr:row>18</xdr:row>
      <xdr:rowOff>29210</xdr:rowOff>
    </xdr:from>
    <xdr:ext cx="2089150" cy="1385570"/>
    <xdr:pic>
      <xdr:nvPicPr>
        <xdr:cNvPr id="2" name="Picture 1" descr="New Image">
          <a:extLst>
            <a:ext uri="{FF2B5EF4-FFF2-40B4-BE49-F238E27FC236}">
              <a16:creationId xmlns:a16="http://schemas.microsoft.com/office/drawing/2014/main" id="{B1F34BE4-2C2C-4ACC-9E9C-6125C0D803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9525" y="2886710"/>
          <a:ext cx="2089150" cy="1385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8890</xdr:colOff>
      <xdr:row>21</xdr:row>
      <xdr:rowOff>50800</xdr:rowOff>
    </xdr:from>
    <xdr:ext cx="5557520" cy="1901825"/>
    <xdr:pic>
      <xdr:nvPicPr>
        <xdr:cNvPr id="3" name="图片 1">
          <a:extLst>
            <a:ext uri="{FF2B5EF4-FFF2-40B4-BE49-F238E27FC236}">
              <a16:creationId xmlns:a16="http://schemas.microsoft.com/office/drawing/2014/main" id="{19516748-82D4-4341-B7B1-0AD9366B14E2}"/>
            </a:ext>
          </a:extLst>
        </xdr:cNvPr>
        <xdr:cNvPicPr>
          <a:picLocks noChangeAspect="1"/>
        </xdr:cNvPicPr>
      </xdr:nvPicPr>
      <xdr:blipFill>
        <a:blip xmlns:r="http://schemas.openxmlformats.org/officeDocument/2006/relationships" r:embed="rId2"/>
        <a:stretch>
          <a:fillRect/>
        </a:stretch>
      </xdr:blipFill>
      <xdr:spPr>
        <a:xfrm>
          <a:off x="1894840" y="3384550"/>
          <a:ext cx="5557520" cy="1901825"/>
        </a:xfrm>
        <a:prstGeom prst="rect">
          <a:avLst/>
        </a:prstGeom>
        <a:noFill/>
        <a:ln w="9525">
          <a:noFill/>
        </a:ln>
      </xdr:spPr>
    </xdr:pic>
    <xdr:clientData/>
  </xdr:oneCellAnchor>
  <xdr:oneCellAnchor>
    <xdr:from>
      <xdr:col>3</xdr:col>
      <xdr:colOff>9525</xdr:colOff>
      <xdr:row>34</xdr:row>
      <xdr:rowOff>38100</xdr:rowOff>
    </xdr:from>
    <xdr:ext cx="3689985" cy="2530475"/>
    <xdr:pic>
      <xdr:nvPicPr>
        <xdr:cNvPr id="4" name="图片 5">
          <a:extLst>
            <a:ext uri="{FF2B5EF4-FFF2-40B4-BE49-F238E27FC236}">
              <a16:creationId xmlns:a16="http://schemas.microsoft.com/office/drawing/2014/main" id="{04E4671B-CEC4-4CBA-848A-4C4C812DA61B}"/>
            </a:ext>
          </a:extLst>
        </xdr:cNvPr>
        <xdr:cNvPicPr>
          <a:picLocks noChangeAspect="1"/>
        </xdr:cNvPicPr>
      </xdr:nvPicPr>
      <xdr:blipFill>
        <a:blip xmlns:r="http://schemas.openxmlformats.org/officeDocument/2006/relationships" r:embed="rId3"/>
        <a:stretch>
          <a:fillRect/>
        </a:stretch>
      </xdr:blipFill>
      <xdr:spPr>
        <a:xfrm>
          <a:off x="1895475" y="5435600"/>
          <a:ext cx="3689985" cy="2530475"/>
        </a:xfrm>
        <a:prstGeom prst="rect">
          <a:avLst/>
        </a:prstGeom>
        <a:noFill/>
        <a:ln w="9525">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18</xdr:row>
      <xdr:rowOff>29210</xdr:rowOff>
    </xdr:from>
    <xdr:to>
      <xdr:col>2</xdr:col>
      <xdr:colOff>403225</xdr:colOff>
      <xdr:row>26</xdr:row>
      <xdr:rowOff>149225</xdr:rowOff>
    </xdr:to>
    <xdr:pic>
      <xdr:nvPicPr>
        <xdr:cNvPr id="2" name="Picture 1" descr="New Image">
          <a:extLst>
            <a:ext uri="{FF2B5EF4-FFF2-40B4-BE49-F238E27FC236}">
              <a16:creationId xmlns:a16="http://schemas.microsoft.com/office/drawing/2014/main" id="{2597E1A7-769B-4FB1-BE66-2C10D2821737}"/>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a:xfrm>
          <a:off x="9525" y="3277235"/>
          <a:ext cx="1984375" cy="1443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38100</xdr:colOff>
      <xdr:row>22</xdr:row>
      <xdr:rowOff>44450</xdr:rowOff>
    </xdr:from>
    <xdr:to>
      <xdr:col>4</xdr:col>
      <xdr:colOff>1022350</xdr:colOff>
      <xdr:row>35</xdr:row>
      <xdr:rowOff>111125</xdr:rowOff>
    </xdr:to>
    <xdr:pic>
      <xdr:nvPicPr>
        <xdr:cNvPr id="3" name="图片 2">
          <a:extLst>
            <a:ext uri="{FF2B5EF4-FFF2-40B4-BE49-F238E27FC236}">
              <a16:creationId xmlns:a16="http://schemas.microsoft.com/office/drawing/2014/main" id="{200EB4B0-D69A-4F2F-9FF5-4FE238257EC2}"/>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3438525" y="3968750"/>
          <a:ext cx="2184400" cy="2171700"/>
        </a:xfrm>
        <a:prstGeom prst="rect">
          <a:avLst/>
        </a:prstGeom>
        <a:noFill/>
        <a:ln w="9525">
          <a:noFill/>
        </a:ln>
      </xdr:spPr>
    </xdr:pic>
    <xdr:clientData/>
  </xdr:twoCellAnchor>
  <xdr:twoCellAnchor editAs="oneCell">
    <xdr:from>
      <xdr:col>4</xdr:col>
      <xdr:colOff>1207135</xdr:colOff>
      <xdr:row>22</xdr:row>
      <xdr:rowOff>47625</xdr:rowOff>
    </xdr:from>
    <xdr:to>
      <xdr:col>5</xdr:col>
      <xdr:colOff>95250</xdr:colOff>
      <xdr:row>35</xdr:row>
      <xdr:rowOff>72390</xdr:rowOff>
    </xdr:to>
    <xdr:pic>
      <xdr:nvPicPr>
        <xdr:cNvPr id="4" name="图片 4">
          <a:extLst>
            <a:ext uri="{FF2B5EF4-FFF2-40B4-BE49-F238E27FC236}">
              <a16:creationId xmlns:a16="http://schemas.microsoft.com/office/drawing/2014/main" id="{FB8D76A1-D3B2-429D-89A2-3982F8900566}"/>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5807710" y="3971925"/>
          <a:ext cx="878840" cy="2129790"/>
        </a:xfrm>
        <a:prstGeom prst="rect">
          <a:avLst/>
        </a:prstGeom>
        <a:noFill/>
        <a:ln w="9525">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36</xdr:row>
      <xdr:rowOff>48260</xdr:rowOff>
    </xdr:from>
    <xdr:to>
      <xdr:col>2</xdr:col>
      <xdr:colOff>466090</xdr:colOff>
      <xdr:row>44</xdr:row>
      <xdr:rowOff>116840</xdr:rowOff>
    </xdr:to>
    <xdr:pic>
      <xdr:nvPicPr>
        <xdr:cNvPr id="2" name="Picture 1" descr="New Image">
          <a:extLst>
            <a:ext uri="{FF2B5EF4-FFF2-40B4-BE49-F238E27FC236}">
              <a16:creationId xmlns:a16="http://schemas.microsoft.com/office/drawing/2014/main" id="{4EF52D92-72C2-47A7-95C6-854167BEF2EE}"/>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a:xfrm>
          <a:off x="57150" y="6991985"/>
          <a:ext cx="1999615" cy="1392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76200</xdr:colOff>
      <xdr:row>38</xdr:row>
      <xdr:rowOff>47625</xdr:rowOff>
    </xdr:from>
    <xdr:to>
      <xdr:col>4</xdr:col>
      <xdr:colOff>440055</xdr:colOff>
      <xdr:row>50</xdr:row>
      <xdr:rowOff>125730</xdr:rowOff>
    </xdr:to>
    <xdr:pic>
      <xdr:nvPicPr>
        <xdr:cNvPr id="3" name="图片 6">
          <a:extLst>
            <a:ext uri="{FF2B5EF4-FFF2-40B4-BE49-F238E27FC236}">
              <a16:creationId xmlns:a16="http://schemas.microsoft.com/office/drawing/2014/main" id="{CB8E88D8-08F0-43DB-A246-E24253B697F4}"/>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3476625" y="7343775"/>
          <a:ext cx="1573530" cy="2021205"/>
        </a:xfrm>
        <a:prstGeom prst="rect">
          <a:avLst/>
        </a:prstGeom>
        <a:noFill/>
        <a:ln w="9525">
          <a:noFill/>
        </a:ln>
      </xdr:spPr>
    </xdr:pic>
    <xdr:clientData/>
  </xdr:twoCellAnchor>
  <xdr:twoCellAnchor editAs="oneCell">
    <xdr:from>
      <xdr:col>4</xdr:col>
      <xdr:colOff>523875</xdr:colOff>
      <xdr:row>38</xdr:row>
      <xdr:rowOff>13970</xdr:rowOff>
    </xdr:from>
    <xdr:to>
      <xdr:col>5</xdr:col>
      <xdr:colOff>129540</xdr:colOff>
      <xdr:row>50</xdr:row>
      <xdr:rowOff>153035</xdr:rowOff>
    </xdr:to>
    <xdr:pic>
      <xdr:nvPicPr>
        <xdr:cNvPr id="4" name="图片 7">
          <a:extLst>
            <a:ext uri="{FF2B5EF4-FFF2-40B4-BE49-F238E27FC236}">
              <a16:creationId xmlns:a16="http://schemas.microsoft.com/office/drawing/2014/main" id="{171EBEE5-EDBB-4CF3-B4B2-0CAEF9B7FAB3}"/>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5133975" y="7310120"/>
          <a:ext cx="1596390" cy="2082165"/>
        </a:xfrm>
        <a:prstGeom prst="rect">
          <a:avLst/>
        </a:prstGeom>
        <a:noFill/>
        <a:ln w="9525">
          <a:noFill/>
        </a:ln>
      </xdr:spPr>
    </xdr:pic>
    <xdr:clientData/>
  </xdr:twoCellAnchor>
  <xdr:twoCellAnchor editAs="oneCell">
    <xdr:from>
      <xdr:col>3</xdr:col>
      <xdr:colOff>43497</xdr:colOff>
      <xdr:row>53</xdr:row>
      <xdr:rowOff>47942</xdr:rowOff>
    </xdr:from>
    <xdr:to>
      <xdr:col>4</xdr:col>
      <xdr:colOff>1531302</xdr:colOff>
      <xdr:row>65</xdr:row>
      <xdr:rowOff>54927</xdr:rowOff>
    </xdr:to>
    <xdr:pic>
      <xdr:nvPicPr>
        <xdr:cNvPr id="5" name="Picture 4">
          <a:extLst>
            <a:ext uri="{FF2B5EF4-FFF2-40B4-BE49-F238E27FC236}">
              <a16:creationId xmlns:a16="http://schemas.microsoft.com/office/drawing/2014/main" id="{2E914ED0-8647-4CEA-B56C-913CB3FA6234}"/>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rot="5400000">
          <a:off x="3817619" y="9399270"/>
          <a:ext cx="1950085" cy="2697480"/>
        </a:xfrm>
        <a:prstGeom prst="rect">
          <a:avLst/>
        </a:prstGeom>
      </xdr:spPr>
    </xdr:pic>
    <xdr:clientData/>
  </xdr:twoCellAnchor>
  <xdr:twoCellAnchor editAs="oneCell">
    <xdr:from>
      <xdr:col>4</xdr:col>
      <xdr:colOff>1834832</xdr:colOff>
      <xdr:row>53</xdr:row>
      <xdr:rowOff>43497</xdr:rowOff>
    </xdr:from>
    <xdr:to>
      <xdr:col>9</xdr:col>
      <xdr:colOff>458152</xdr:colOff>
      <xdr:row>65</xdr:row>
      <xdr:rowOff>16827</xdr:rowOff>
    </xdr:to>
    <xdr:pic>
      <xdr:nvPicPr>
        <xdr:cNvPr id="6" name="Picture 5">
          <a:extLst>
            <a:ext uri="{FF2B5EF4-FFF2-40B4-BE49-F238E27FC236}">
              <a16:creationId xmlns:a16="http://schemas.microsoft.com/office/drawing/2014/main" id="{29A32BB6-B44E-41FB-A217-E5E9748D4ECE}"/>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rot="5400000">
          <a:off x="6755765" y="9457689"/>
          <a:ext cx="1916430" cy="2538095"/>
        </a:xfrm>
        <a:prstGeom prst="rect">
          <a:avLst/>
        </a:prstGeom>
      </xdr:spPr>
    </xdr:pic>
    <xdr:clientData/>
  </xdr:twoCellAnchor>
  <xdr:twoCellAnchor editAs="oneCell">
    <xdr:from>
      <xdr:col>6</xdr:col>
      <xdr:colOff>28575</xdr:colOff>
      <xdr:row>38</xdr:row>
      <xdr:rowOff>44450</xdr:rowOff>
    </xdr:from>
    <xdr:to>
      <xdr:col>10</xdr:col>
      <xdr:colOff>323215</xdr:colOff>
      <xdr:row>51</xdr:row>
      <xdr:rowOff>69215</xdr:rowOff>
    </xdr:to>
    <xdr:pic>
      <xdr:nvPicPr>
        <xdr:cNvPr id="7" name="图片 2">
          <a:extLst>
            <a:ext uri="{FF2B5EF4-FFF2-40B4-BE49-F238E27FC236}">
              <a16:creationId xmlns:a16="http://schemas.microsoft.com/office/drawing/2014/main" id="{035CFB8F-1108-4F03-8B6B-B3157E383451}"/>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7239000" y="7340600"/>
          <a:ext cx="2209165" cy="2129790"/>
        </a:xfrm>
        <a:prstGeom prst="rect">
          <a:avLst/>
        </a:prstGeom>
        <a:noFill/>
        <a:ln w="9525">
          <a:noFill/>
        </a:ln>
      </xdr:spPr>
    </xdr:pic>
    <xdr:clientData/>
  </xdr:twoCellAnchor>
  <xdr:twoCellAnchor editAs="oneCell">
    <xdr:from>
      <xdr:col>10</xdr:col>
      <xdr:colOff>588010</xdr:colOff>
      <xdr:row>38</xdr:row>
      <xdr:rowOff>28575</xdr:rowOff>
    </xdr:from>
    <xdr:to>
      <xdr:col>12</xdr:col>
      <xdr:colOff>266700</xdr:colOff>
      <xdr:row>51</xdr:row>
      <xdr:rowOff>28575</xdr:rowOff>
    </xdr:to>
    <xdr:pic>
      <xdr:nvPicPr>
        <xdr:cNvPr id="8" name="图片 4">
          <a:extLst>
            <a:ext uri="{FF2B5EF4-FFF2-40B4-BE49-F238E27FC236}">
              <a16:creationId xmlns:a16="http://schemas.microsoft.com/office/drawing/2014/main" id="{96D8EAB2-AC38-4BB8-B6E2-58E63DCC94EE}"/>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9712960" y="7324725"/>
          <a:ext cx="878840" cy="2105025"/>
        </a:xfrm>
        <a:prstGeom prst="rect">
          <a:avLst/>
        </a:prstGeom>
        <a:noFill/>
        <a:ln w="9525">
          <a:noFill/>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28</xdr:col>
      <xdr:colOff>0</xdr:colOff>
      <xdr:row>3</xdr:row>
      <xdr:rowOff>0</xdr:rowOff>
    </xdr:from>
    <xdr:ext cx="5715" cy="0"/>
    <xdr:pic>
      <xdr:nvPicPr>
        <xdr:cNvPr id="2" name="Picture 1" descr="Tao_Color Logo">
          <a:extLst>
            <a:ext uri="{FF2B5EF4-FFF2-40B4-BE49-F238E27FC236}">
              <a16:creationId xmlns:a16="http://schemas.microsoft.com/office/drawing/2014/main" id="{A720790A-E714-4424-A9E7-2377AB5E6C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495520" y="502920"/>
          <a:ext cx="571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1181100</xdr:colOff>
      <xdr:row>10</xdr:row>
      <xdr:rowOff>161925</xdr:rowOff>
    </xdr:from>
    <xdr:ext cx="4566285" cy="3427095"/>
    <xdr:pic>
      <xdr:nvPicPr>
        <xdr:cNvPr id="2" name="图片 2">
          <a:extLst>
            <a:ext uri="{FF2B5EF4-FFF2-40B4-BE49-F238E27FC236}">
              <a16:creationId xmlns:a16="http://schemas.microsoft.com/office/drawing/2014/main" id="{7377D6E8-B635-46E3-A4F7-D51A7A6BED5A}"/>
            </a:ext>
          </a:extLst>
        </xdr:cNvPr>
        <xdr:cNvPicPr>
          <a:picLocks noChangeAspect="1"/>
        </xdr:cNvPicPr>
      </xdr:nvPicPr>
      <xdr:blipFill>
        <a:blip xmlns:r="http://schemas.openxmlformats.org/officeDocument/2006/relationships" r:embed="rId1"/>
        <a:stretch>
          <a:fillRect/>
        </a:stretch>
      </xdr:blipFill>
      <xdr:spPr>
        <a:xfrm>
          <a:off x="1851660" y="1838325"/>
          <a:ext cx="4566285" cy="3427095"/>
        </a:xfrm>
        <a:prstGeom prst="rect">
          <a:avLst/>
        </a:prstGeom>
        <a:noFill/>
        <a:ln w="9525">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ing.gu/AppData/Local/Microsoft/Windows/Temporary%20Internet%20Files/OLK784B/tex%20fleece%204-17-12%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20.8\beyond%20basic\Costing\Wal-Mart\WOW%20Sheeting\May%2024,%202012\WOW%20-%20120524%20-%205K%20-%20FOB%20-%2060x60-172x116%20-%20Sateen%20Weave%20-%20Cotton.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NM%20CHATEAU%20PLUM%20%20SHEER%20VENDOR%20SETUP%2010%2008%20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20.8\&#28041;&#22806;&#32452;\Users\sarah.chen\AppData\Local\Microsoft\Windows\Temporary%20Internet%20Files\Content.Outlook\RBUPAN03\Window%20Panel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jlahome1-my.sharepoint.com/Documents%20and%20Settings/dingxiaoping/Local%20Settings/Temporary%20Internet%20Files/Content.IE5/K9AN0PEF/files/TARGET/FORMS/TARGET%20QUOTE%20SHEET%20FORMA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SLard%20-%20Design/Customs%20Memo/Master%20Copy%20Quote%20Sheet%2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sfs05\data1\Documents%20and%20Settings\tm50891\Local%20Settings\Temporary%20Internet%20Files\OLK106\Levolor%203%2025%2007%20Proforma%203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guyinghua/Local%20Settings/Temporary%20Internet%20Files/OLK97/Copy%20of%20JLA%20-%20SEPT$%20NEW%20SILK%20ESSENCE%20BLNKTS%205%2003%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20.8\Beyond%20Basic\Documents%20and%20Settings\chenlihui\Local%20Settings\Temporary%20Internet%20Files\OLK9A\Import%20Product%20Data%20Sheet%204%2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jlahome1.sharepoint.com/Documents%20and%20Settings/zhangqing/&#26700;&#38754;/BBB/item%20set%20up/Final/BBB_Bombay_Cambay_Item%20Set%20Up_201110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20.8\&#28041;&#22806;&#32452;\Documents%20and%20Settings\chrissys\Local%20Settings\Temporary%20Internet%20Files\Content.Outlook\N7IN4LHD\PO%20Worksheet%20Matrix%20with%20Attribute%20Ta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Documents%20and%20Settings\chenlihui\Local%20Settings\Temporary%20Internet%20Files\OLK9A\Import%20Product%20Data%20Sheet%204%2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kathy/Local%20Settings/Temporary%20Internet%20Files/Content.Outlook/JH9RZ0WZ/Final%20External%20Quote%20Sheet%20-Micro%20Mink%20DA%20Throw%20solid%20back-1309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jlahome1.sharepoint.com/Documents%20and%20Settings/qianyueyun/Local%20Settings/Temporary%20Internet%20Files/Content.Outlook/S0EW6CGV/BBB%20VENDOR%20SET%20UP%20%20ROVERTALLEN%20CHARLESTON%206%2015%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row r="4">
          <cell r="A4" t="str">
            <v>Supplier</v>
          </cell>
        </row>
        <row r="5">
          <cell r="A5" t="str">
            <v>Supplier</v>
          </cell>
        </row>
        <row r="6">
          <cell r="A6" t="str">
            <v>Allstate Floral</v>
          </cell>
        </row>
        <row r="7">
          <cell r="A7" t="str">
            <v>Allure</v>
          </cell>
        </row>
        <row r="8">
          <cell r="A8" t="str">
            <v>Alok</v>
          </cell>
        </row>
        <row r="9">
          <cell r="A9" t="str">
            <v>Alpha</v>
          </cell>
        </row>
        <row r="10">
          <cell r="A10" t="str">
            <v>Aman Imports</v>
          </cell>
        </row>
        <row r="11">
          <cell r="A11" t="str">
            <v>AMERICAN DAWN</v>
          </cell>
        </row>
        <row r="12">
          <cell r="A12" t="str">
            <v>American Textiles</v>
          </cell>
        </row>
        <row r="13">
          <cell r="A13" t="str">
            <v>Anchor Home Textiles</v>
          </cell>
        </row>
        <row r="14">
          <cell r="A14" t="str">
            <v>ASD Living</v>
          </cell>
        </row>
        <row r="15">
          <cell r="A15" t="str">
            <v>Avanti</v>
          </cell>
        </row>
        <row r="16">
          <cell r="A16" t="str">
            <v>Bardwil</v>
          </cell>
        </row>
        <row r="17">
          <cell r="A17" t="str">
            <v xml:space="preserve">Beatrice </v>
          </cell>
        </row>
        <row r="18">
          <cell r="A18" t="str">
            <v>Benson Mills</v>
          </cell>
        </row>
        <row r="19">
          <cell r="A19" t="str">
            <v>Blonder Home</v>
          </cell>
        </row>
        <row r="20">
          <cell r="A20" t="str">
            <v>Boston Warehouse</v>
          </cell>
        </row>
        <row r="21">
          <cell r="A21" t="str">
            <v>Brentwood Orignals</v>
          </cell>
        </row>
        <row r="22">
          <cell r="A22" t="str">
            <v>Chesapeake Rugs</v>
          </cell>
        </row>
        <row r="23">
          <cell r="A23" t="str">
            <v>Conker Trading</v>
          </cell>
        </row>
        <row r="24">
          <cell r="A24" t="str">
            <v>Counter Art</v>
          </cell>
        </row>
        <row r="25">
          <cell r="A25" t="str">
            <v>Creative Bath</v>
          </cell>
        </row>
        <row r="26">
          <cell r="A26" t="str">
            <v>Croscill</v>
          </cell>
        </row>
        <row r="27">
          <cell r="A27" t="str">
            <v>CSS Marketing</v>
          </cell>
        </row>
        <row r="28">
          <cell r="A28" t="str">
            <v>Dalyn Rugs</v>
          </cell>
        </row>
        <row r="29">
          <cell r="A29" t="str">
            <v>Devgiri Exports</v>
          </cell>
        </row>
        <row r="30">
          <cell r="A30" t="str">
            <v>DII</v>
          </cell>
        </row>
        <row r="31">
          <cell r="A31" t="str">
            <v>Direct Home Textiles</v>
          </cell>
        </row>
        <row r="32">
          <cell r="A32" t="str">
            <v>Domay</v>
          </cell>
        </row>
        <row r="33">
          <cell r="A33" t="str">
            <v>Ellison First Asia</v>
          </cell>
        </row>
        <row r="34">
          <cell r="A34" t="str">
            <v>Elrene</v>
          </cell>
        </row>
        <row r="35">
          <cell r="A35" t="str">
            <v>ER Carpenter</v>
          </cell>
        </row>
        <row r="36">
          <cell r="A36" t="str">
            <v>Evergreen</v>
          </cell>
        </row>
        <row r="37">
          <cell r="A37" t="str">
            <v>Fallani &amp; Cohn</v>
          </cell>
        </row>
        <row r="38">
          <cell r="A38" t="str">
            <v>Feizy Rugs</v>
          </cell>
        </row>
        <row r="39">
          <cell r="A39" t="str">
            <v>Foreston Trends</v>
          </cell>
        </row>
        <row r="40">
          <cell r="A40" t="str">
            <v>Ginsey</v>
          </cell>
        </row>
        <row r="41">
          <cell r="A41" t="str">
            <v>Global Eagle</v>
          </cell>
        </row>
        <row r="42">
          <cell r="A42" t="str">
            <v>Harman</v>
          </cell>
        </row>
        <row r="43">
          <cell r="A43" t="str">
            <v>Hollander</v>
          </cell>
        </row>
        <row r="44">
          <cell r="A44" t="str">
            <v>Home Dynamix</v>
          </cell>
        </row>
        <row r="45">
          <cell r="A45" t="str">
            <v>India Connection</v>
          </cell>
        </row>
        <row r="46">
          <cell r="A46" t="str">
            <v>India Ink</v>
          </cell>
        </row>
        <row r="47">
          <cell r="A47" t="str">
            <v>Ivy Hill Home</v>
          </cell>
        </row>
        <row r="48">
          <cell r="A48" t="str">
            <v>Jabara</v>
          </cell>
        </row>
        <row r="49">
          <cell r="A49" t="str">
            <v>JLA Home</v>
          </cell>
        </row>
        <row r="50">
          <cell r="A50" t="str">
            <v>John Ritzenthaler Co</v>
          </cell>
        </row>
        <row r="51">
          <cell r="A51" t="str">
            <v>KAS Rugs</v>
          </cell>
        </row>
        <row r="52">
          <cell r="A52" t="str">
            <v>Kassatex Towels</v>
          </cell>
        </row>
        <row r="53">
          <cell r="A53" t="str">
            <v>Kay Dee Designs</v>
          </cell>
        </row>
        <row r="54">
          <cell r="A54" t="str">
            <v>Kemp &amp; Beatly</v>
          </cell>
        </row>
        <row r="55">
          <cell r="A55" t="str">
            <v>Kennedy</v>
          </cell>
        </row>
        <row r="56">
          <cell r="A56" t="str">
            <v>Kenney Mfgr</v>
          </cell>
        </row>
        <row r="57">
          <cell r="A57" t="str">
            <v>Lamont Limited</v>
          </cell>
        </row>
        <row r="58">
          <cell r="A58" t="str">
            <v>Leila's Linens</v>
          </cell>
        </row>
        <row r="59">
          <cell r="A59" t="str">
            <v>Lintex Linens</v>
          </cell>
        </row>
        <row r="60">
          <cell r="A60" t="str">
            <v>Louisville Bedding</v>
          </cell>
        </row>
        <row r="61">
          <cell r="A61" t="str">
            <v>Mahogany (RA Home Inc)</v>
          </cell>
        </row>
        <row r="62">
          <cell r="A62" t="str">
            <v>Manual Woodworkers</v>
          </cell>
        </row>
        <row r="63">
          <cell r="A63" t="str">
            <v>MOD Lifestyles</v>
          </cell>
        </row>
        <row r="64">
          <cell r="A64" t="str">
            <v>Mohawk</v>
          </cell>
        </row>
        <row r="65">
          <cell r="A65" t="str">
            <v>M-Style</v>
          </cell>
        </row>
        <row r="66">
          <cell r="A66" t="str">
            <v>Murval</v>
          </cell>
        </row>
        <row r="67">
          <cell r="A67" t="str">
            <v>MVP/Stein Mart Imports</v>
          </cell>
        </row>
        <row r="68">
          <cell r="A68" t="str">
            <v>Nap</v>
          </cell>
        </row>
        <row r="69">
          <cell r="A69" t="str">
            <v>Newport Layton</v>
          </cell>
        </row>
        <row r="70">
          <cell r="A70" t="str">
            <v>Nourison</v>
          </cell>
        </row>
        <row r="71">
          <cell r="A71" t="str">
            <v>Ovation Ind</v>
          </cell>
        </row>
        <row r="72">
          <cell r="A72" t="str">
            <v>Pacific Merchants</v>
          </cell>
        </row>
        <row r="73">
          <cell r="A73" t="str">
            <v>Park B. Smith</v>
          </cell>
        </row>
        <row r="74">
          <cell r="A74" t="str">
            <v>Peking Hanidcrafts</v>
          </cell>
        </row>
        <row r="75">
          <cell r="A75" t="str">
            <v>Planet Home</v>
          </cell>
        </row>
        <row r="76">
          <cell r="A76" t="str">
            <v>Rasa Home</v>
          </cell>
        </row>
        <row r="77">
          <cell r="A77" t="str">
            <v>Regence Home</v>
          </cell>
        </row>
        <row r="78">
          <cell r="A78" t="str">
            <v>Revere Mills</v>
          </cell>
        </row>
        <row r="79">
          <cell r="A79" t="str">
            <v>Rose Tree</v>
          </cell>
        </row>
        <row r="80">
          <cell r="A80" t="str">
            <v>S2 Resources</v>
          </cell>
        </row>
        <row r="81">
          <cell r="A81" t="str">
            <v>Sam Hedaya/HomeWear</v>
          </cell>
        </row>
        <row r="82">
          <cell r="A82" t="str">
            <v>Saparna</v>
          </cell>
        </row>
        <row r="83">
          <cell r="A83" t="str">
            <v>Saturday Knight</v>
          </cell>
        </row>
        <row r="84">
          <cell r="A84" t="str">
            <v>Scent-sation</v>
          </cell>
        </row>
        <row r="85">
          <cell r="A85" t="str">
            <v>Sherry Kline/Pacific Coast</v>
          </cell>
        </row>
        <row r="86">
          <cell r="A86" t="str">
            <v>Sleep Studio</v>
          </cell>
        </row>
        <row r="87">
          <cell r="A87" t="str">
            <v>SNA Textiles</v>
          </cell>
        </row>
        <row r="88">
          <cell r="A88" t="str">
            <v>Sunham</v>
          </cell>
        </row>
        <row r="89">
          <cell r="A89" t="str">
            <v>Suntex</v>
          </cell>
        </row>
        <row r="90">
          <cell r="A90" t="str">
            <v>Taymor</v>
          </cell>
        </row>
        <row r="91">
          <cell r="A91" t="str">
            <v>Thro</v>
          </cell>
        </row>
        <row r="92">
          <cell r="A92" t="str">
            <v>Town &amp; Country</v>
          </cell>
        </row>
        <row r="93">
          <cell r="A93" t="str">
            <v>Tradewinds Imports</v>
          </cell>
        </row>
        <row r="94">
          <cell r="A94" t="str">
            <v>Trendex</v>
          </cell>
        </row>
        <row r="95">
          <cell r="A95" t="str">
            <v>Tripar</v>
          </cell>
        </row>
        <row r="96">
          <cell r="A96" t="str">
            <v>Vantage</v>
          </cell>
        </row>
        <row r="97">
          <cell r="A97" t="str">
            <v>Venus</v>
          </cell>
        </row>
        <row r="98">
          <cell r="A98" t="str">
            <v>Warehouse 104/Coynes</v>
          </cell>
        </row>
        <row r="99">
          <cell r="A99" t="str">
            <v>Welcome Ind</v>
          </cell>
        </row>
        <row r="100">
          <cell r="A100" t="str">
            <v>West Point Stevens</v>
          </cell>
        </row>
        <row r="101">
          <cell r="A101" t="str">
            <v>Westgate</v>
          </cell>
        </row>
        <row r="399">
          <cell r="A399" t="str">
            <v>supplier</v>
          </cell>
        </row>
        <row r="400">
          <cell r="A400" t="str">
            <v>x</v>
          </cell>
        </row>
      </sheetData>
      <sheetData sheetId="4">
        <row r="3">
          <cell r="B3" t="str">
            <v>NO</v>
          </cell>
          <cell r="G3" t="str">
            <v>VIEW TICKET TYPES</v>
          </cell>
        </row>
        <row r="4">
          <cell r="B4" t="str">
            <v>HD</v>
          </cell>
          <cell r="G4" t="str">
            <v>HD-HOME DÉCOR</v>
          </cell>
        </row>
        <row r="5">
          <cell r="B5" t="str">
            <v>HT</v>
          </cell>
          <cell r="G5" t="str">
            <v>HT-HANG TAG</v>
          </cell>
        </row>
        <row r="6">
          <cell r="B6" t="str">
            <v>HU</v>
          </cell>
          <cell r="G6" t="str">
            <v>HU-HOME USE UPC</v>
          </cell>
        </row>
        <row r="7">
          <cell r="B7" t="str">
            <v>LB</v>
          </cell>
          <cell r="G7" t="str">
            <v>LB-LABEL</v>
          </cell>
        </row>
        <row r="8">
          <cell r="B8" t="str">
            <v>ML</v>
          </cell>
          <cell r="G8" t="str">
            <v>ML-MINI LABEL</v>
          </cell>
        </row>
        <row r="9">
          <cell r="B9" t="str">
            <v>MT</v>
          </cell>
          <cell r="G9" t="str">
            <v>MT-MINI TAG</v>
          </cell>
        </row>
        <row r="10">
          <cell r="G10" t="str">
            <v>NR- NOT REQUIRED</v>
          </cell>
        </row>
        <row r="27">
          <cell r="B27" t="str">
            <v>x</v>
          </cell>
          <cell r="G27" t="str">
            <v>x</v>
          </cell>
        </row>
      </sheetData>
      <sheetData sheetId="5">
        <row r="3">
          <cell r="B3">
            <v>479</v>
          </cell>
          <cell r="G3" t="str">
            <v xml:space="preserve"> VIEW HANGERS</v>
          </cell>
        </row>
        <row r="4">
          <cell r="B4">
            <v>484</v>
          </cell>
          <cell r="G4" t="str">
            <v>3329 17"COAT</v>
          </cell>
        </row>
        <row r="5">
          <cell r="B5">
            <v>485</v>
          </cell>
          <cell r="G5" t="str">
            <v>3329 19"COAT</v>
          </cell>
        </row>
        <row r="6">
          <cell r="B6">
            <v>498</v>
          </cell>
          <cell r="G6" t="str">
            <v>3T- 3 tiered -Bali</v>
          </cell>
        </row>
        <row r="7">
          <cell r="B7">
            <v>584</v>
          </cell>
          <cell r="G7" t="str">
            <v>479 BIG N TALL TOP</v>
          </cell>
        </row>
        <row r="8">
          <cell r="B8">
            <v>951</v>
          </cell>
          <cell r="G8" t="str">
            <v>484 ADULT TOP/DRESS</v>
          </cell>
        </row>
        <row r="9">
          <cell r="B9">
            <v>959</v>
          </cell>
          <cell r="G9" t="str">
            <v>484/6012 COMBO</v>
          </cell>
        </row>
        <row r="10">
          <cell r="B10">
            <v>3329</v>
          </cell>
          <cell r="G10" t="str">
            <v>485 CHILD TOP/DRESS</v>
          </cell>
        </row>
        <row r="11">
          <cell r="B11">
            <v>6008</v>
          </cell>
          <cell r="G11" t="str">
            <v>485/1100 CHILDREN</v>
          </cell>
        </row>
        <row r="12">
          <cell r="B12">
            <v>6010</v>
          </cell>
          <cell r="G12" t="str">
            <v>498 INFANT TOP/DRESS</v>
          </cell>
        </row>
        <row r="13">
          <cell r="B13">
            <v>6012</v>
          </cell>
          <cell r="G13" t="str">
            <v>498/1004 INFANT COMBO</v>
          </cell>
        </row>
        <row r="14">
          <cell r="B14">
            <v>6014</v>
          </cell>
          <cell r="G14" t="str">
            <v>498/1100 TODDLER</v>
          </cell>
        </row>
        <row r="15">
          <cell r="B15" t="str">
            <v>3 tier</v>
          </cell>
          <cell r="G15" t="str">
            <v>584 SWEATER</v>
          </cell>
        </row>
        <row r="16">
          <cell r="B16" t="str">
            <v>484/6012</v>
          </cell>
          <cell r="G16" t="str">
            <v>6008 INFANT BOTT</v>
          </cell>
        </row>
        <row r="17">
          <cell r="B17" t="str">
            <v>485/1100</v>
          </cell>
          <cell r="G17" t="str">
            <v>6010 CHILD BOTT</v>
          </cell>
        </row>
        <row r="18">
          <cell r="B18" t="str">
            <v>498/1004</v>
          </cell>
          <cell r="G18" t="str">
            <v>6012 ADULT BOTT</v>
          </cell>
        </row>
        <row r="19">
          <cell r="B19" t="str">
            <v>498/1100</v>
          </cell>
          <cell r="G19" t="str">
            <v>6014 BIG N TALL BOTT</v>
          </cell>
        </row>
        <row r="20">
          <cell r="B20" t="str">
            <v>GS 19</v>
          </cell>
          <cell r="G20" t="str">
            <v>951 INFANT 1 HANGER SET</v>
          </cell>
        </row>
        <row r="21">
          <cell r="B21" t="str">
            <v>J</v>
          </cell>
          <cell r="G21" t="str">
            <v>959 TODDLER 1 HANGER SET</v>
          </cell>
        </row>
        <row r="22">
          <cell r="B22" t="str">
            <v>NO</v>
          </cell>
          <cell r="G22" t="str">
            <v>GS19 BRA/PANTY</v>
          </cell>
        </row>
        <row r="23">
          <cell r="B23" t="str">
            <v>PLSTC SUIT</v>
          </cell>
          <cell r="G23" t="str">
            <v>J HANGERS-Thermals</v>
          </cell>
        </row>
        <row r="24">
          <cell r="B24" t="str">
            <v>VP 277</v>
          </cell>
          <cell r="G24" t="str">
            <v>NO</v>
          </cell>
        </row>
        <row r="25">
          <cell r="B25">
            <v>999</v>
          </cell>
          <cell r="G25" t="str">
            <v>PLASTIC SUIT</v>
          </cell>
        </row>
        <row r="26">
          <cell r="G26" t="str">
            <v>VP277 ADULT PADDED TOP</v>
          </cell>
        </row>
        <row r="27">
          <cell r="G27" t="str">
            <v>999 VENDOR SPECIALTY</v>
          </cell>
        </row>
        <row r="42">
          <cell r="B42" t="str">
            <v>X</v>
          </cell>
          <cell r="G42" t="str">
            <v>x</v>
          </cell>
        </row>
      </sheetData>
      <sheetData sheetId="6">
        <row r="3">
          <cell r="B3" t="str">
            <v>ADVERTISED</v>
          </cell>
        </row>
        <row r="4">
          <cell r="B4" t="str">
            <v>FABULOUS FIND</v>
          </cell>
        </row>
        <row r="5">
          <cell r="B5" t="str">
            <v>20% CHARGEBACK IF NOT SHIPPED COMPLETE WITHIN SHIP WINDOW.</v>
          </cell>
        </row>
        <row r="6">
          <cell r="B6" t="str">
            <v>ANIMAL</v>
          </cell>
        </row>
        <row r="7">
          <cell r="B7" t="str">
            <v>BLACK/WHITE/RED</v>
          </cell>
        </row>
        <row r="8">
          <cell r="B8" t="str">
            <v>BOUTIQUE ESSENTIAL LABELS</v>
          </cell>
        </row>
        <row r="9">
          <cell r="B9" t="str">
            <v>DO NOT EDI BULK</v>
          </cell>
        </row>
        <row r="10">
          <cell r="B10" t="str">
            <v>DO NOT PACK TO STORE BKDWNS</v>
          </cell>
        </row>
        <row r="11">
          <cell r="B11" t="str">
            <v>FABULOUS FIND</v>
          </cell>
        </row>
        <row r="12">
          <cell r="B12" t="str">
            <v>FLAT PACK</v>
          </cell>
        </row>
        <row r="13">
          <cell r="B13" t="str">
            <v>GOLD</v>
          </cell>
        </row>
        <row r="14">
          <cell r="B14" t="str">
            <v>HANDBAGS MUST BE STUFFED</v>
          </cell>
        </row>
        <row r="15">
          <cell r="B15" t="str">
            <v>HOLD OFF FLOOR</v>
          </cell>
        </row>
        <row r="16">
          <cell r="B16" t="str">
            <v>MUST BE 18"  PLUS 3" EXTENDOR</v>
          </cell>
        </row>
        <row r="17">
          <cell r="B17" t="str">
            <v>MUST BE ON HANGERS</v>
          </cell>
        </row>
        <row r="18">
          <cell r="B18" t="str">
            <v>MUST BE PRETICKETED</v>
          </cell>
        </row>
        <row r="19">
          <cell r="B19" t="str">
            <v>MUST COME IN AN INDIV APPROV BOX</v>
          </cell>
        </row>
        <row r="20">
          <cell r="B20" t="str">
            <v>MUST HAVE ALAN FLUSSER LABELING</v>
          </cell>
        </row>
        <row r="21">
          <cell r="B21" t="str">
            <v>NEW STORE</v>
          </cell>
        </row>
        <row r="22">
          <cell r="B22" t="str">
            <v>PEARL</v>
          </cell>
        </row>
        <row r="23">
          <cell r="B23" t="str">
            <v>PECK N PECK LABEL</v>
          </cell>
        </row>
        <row r="24">
          <cell r="B24" t="str">
            <v>PENDING APPROVAL OF TOP SAMPLE</v>
          </cell>
        </row>
        <row r="25">
          <cell r="B25" t="str">
            <v>RUSH</v>
          </cell>
        </row>
        <row r="26">
          <cell r="B26" t="str">
            <v>SEASONAL COLOR</v>
          </cell>
        </row>
        <row r="27">
          <cell r="B27" t="str">
            <v>SILVER</v>
          </cell>
        </row>
        <row r="28">
          <cell r="B28" t="str">
            <v>SPECIAL ORDER FOR:</v>
          </cell>
        </row>
        <row r="29">
          <cell r="B29" t="str">
            <v>STUFF WITH PAPER</v>
          </cell>
        </row>
        <row r="30">
          <cell r="B30" t="str">
            <v>TOC</v>
          </cell>
        </row>
        <row r="31">
          <cell r="B31" t="str">
            <v>TOWER</v>
          </cell>
        </row>
        <row r="32">
          <cell r="B32" t="str">
            <v>UNNEST LUGGAGE</v>
          </cell>
        </row>
        <row r="33">
          <cell r="B33" t="str">
            <v>ALL NECKS MUST BE 18" PLUS 3" EXTENDER</v>
          </cell>
        </row>
        <row r="34">
          <cell r="B34" t="str">
            <v>SEED HANGERS</v>
          </cell>
        </row>
        <row r="35">
          <cell r="B35" t="str">
            <v>DIFF TYPE  1</v>
          </cell>
        </row>
        <row r="36">
          <cell r="B36" t="str">
            <v>DIFF TYPE  2</v>
          </cell>
        </row>
        <row r="37">
          <cell r="B37" t="str">
            <v>DIFF TYPE  3</v>
          </cell>
        </row>
        <row r="38">
          <cell r="B38" t="str">
            <v>DIFF TYPE  4</v>
          </cell>
        </row>
        <row r="39">
          <cell r="B39" t="str">
            <v>x</v>
          </cell>
        </row>
        <row r="40">
          <cell r="B40" t="str">
            <v>x</v>
          </cell>
        </row>
        <row r="41">
          <cell r="B41" t="str">
            <v>x</v>
          </cell>
        </row>
        <row r="42">
          <cell r="B42" t="str">
            <v>x</v>
          </cell>
        </row>
        <row r="43">
          <cell r="B43" t="str">
            <v>x</v>
          </cell>
        </row>
        <row r="44">
          <cell r="B44" t="str">
            <v>x</v>
          </cell>
        </row>
        <row r="45">
          <cell r="B45" t="str">
            <v>X</v>
          </cell>
        </row>
        <row r="46">
          <cell r="B46" t="str">
            <v>X</v>
          </cell>
        </row>
        <row r="47">
          <cell r="B47" t="str">
            <v>X</v>
          </cell>
        </row>
        <row r="48">
          <cell r="B48" t="str">
            <v>X</v>
          </cell>
        </row>
        <row r="49">
          <cell r="B49" t="str">
            <v>X</v>
          </cell>
        </row>
        <row r="50">
          <cell r="B50" t="str">
            <v>X</v>
          </cell>
        </row>
        <row r="51">
          <cell r="B51" t="str">
            <v>X</v>
          </cell>
        </row>
        <row r="52">
          <cell r="B52" t="str">
            <v>X</v>
          </cell>
        </row>
        <row r="53">
          <cell r="B53" t="str">
            <v>X</v>
          </cell>
        </row>
        <row r="54">
          <cell r="B54" t="str">
            <v>x</v>
          </cell>
        </row>
      </sheetData>
      <sheetData sheetId="7">
        <row r="2">
          <cell r="B2" t="str">
            <v>10% CHARGEBACK IF NOT SHIPPED COMPLETE WITHIN SHIP WINDOW.</v>
          </cell>
          <cell r="K2" t="str">
            <v>National Brand</v>
          </cell>
          <cell r="P2" t="str">
            <v>NET 15</v>
          </cell>
          <cell r="R2" t="str">
            <v>PICK</v>
          </cell>
          <cell r="T2" t="str">
            <v>YES</v>
          </cell>
          <cell r="AF2" t="str">
            <v>COLOR</v>
          </cell>
          <cell r="AH2" t="str">
            <v>UCC 12 (12 digit UPC)</v>
          </cell>
          <cell r="AK2" t="str">
            <v>TOP</v>
          </cell>
          <cell r="AN2" t="str">
            <v>PICK</v>
          </cell>
          <cell r="AQ2" t="str">
            <v>PICK</v>
          </cell>
          <cell r="AS2" t="str">
            <v>PICK</v>
          </cell>
          <cell r="AU2" t="str">
            <v>OPTIONAL</v>
          </cell>
          <cell r="AY2">
            <v>1401</v>
          </cell>
          <cell r="AZ2" t="str">
            <v>1-GOOD</v>
          </cell>
          <cell r="BB2" t="str">
            <v>YES</v>
          </cell>
          <cell r="BD2" t="str">
            <v>UPC</v>
          </cell>
          <cell r="BF2" t="str">
            <v>ATTACHED</v>
          </cell>
          <cell r="BG2">
            <v>1</v>
          </cell>
          <cell r="BI2">
            <v>1</v>
          </cell>
          <cell r="BL2">
            <v>952</v>
          </cell>
          <cell r="BN2" t="str">
            <v>W'HOUSE</v>
          </cell>
          <cell r="BR2" t="str">
            <v>YES</v>
          </cell>
        </row>
        <row r="3">
          <cell r="B3" t="str">
            <v>15% CHARGEBACK IF NOT SHIPPED COMPLETE WITHIN SHIP WINDOW.</v>
          </cell>
          <cell r="I3" t="str">
            <v>AF Afghanistan</v>
          </cell>
          <cell r="K3" t="str">
            <v>Non-Branded</v>
          </cell>
          <cell r="P3" t="str">
            <v>NET 30</v>
          </cell>
          <cell r="R3" t="str">
            <v>JAN</v>
          </cell>
          <cell r="T3" t="str">
            <v>NO</v>
          </cell>
          <cell r="AC3" t="str">
            <v>1 Prepaid Freight - Destination</v>
          </cell>
          <cell r="AF3" t="str">
            <v>SIZE</v>
          </cell>
          <cell r="AH3" t="str">
            <v>UCC 14 (14 digit UPC)</v>
          </cell>
          <cell r="AK3" t="str">
            <v>BTM</v>
          </cell>
          <cell r="AN3" t="str">
            <v>NB</v>
          </cell>
          <cell r="AQ3">
            <v>100</v>
          </cell>
          <cell r="AS3">
            <v>1</v>
          </cell>
          <cell r="AU3" t="str">
            <v>CLO  Close Out</v>
          </cell>
          <cell r="AY3" t="str">
            <v>X</v>
          </cell>
          <cell r="AZ3" t="str">
            <v>2-BETTER</v>
          </cell>
          <cell r="BB3" t="str">
            <v>NO</v>
          </cell>
          <cell r="BD3" t="str">
            <v>VEND MDL</v>
          </cell>
          <cell r="BF3" t="str">
            <v>INOVIS</v>
          </cell>
          <cell r="BG3">
            <v>2</v>
          </cell>
          <cell r="BI3">
            <v>2</v>
          </cell>
          <cell r="BL3">
            <v>9521</v>
          </cell>
          <cell r="BN3" t="str">
            <v>STORE</v>
          </cell>
          <cell r="BR3" t="str">
            <v>NO</v>
          </cell>
        </row>
        <row r="4">
          <cell r="B4" t="str">
            <v>20% CHARGEBACK IF NOT SHIPPED COMPLETE WITHIN SHIP WINDOW.</v>
          </cell>
          <cell r="I4" t="str">
            <v>AL Albania</v>
          </cell>
          <cell r="K4" t="str">
            <v>2 A Tee</v>
          </cell>
          <cell r="P4" t="str">
            <v>NET 45</v>
          </cell>
          <cell r="R4" t="str">
            <v>FEB</v>
          </cell>
          <cell r="AC4" t="str">
            <v>2 Prepaid and Add - Destination</v>
          </cell>
          <cell r="AF4" t="str">
            <v>SCHOOLS</v>
          </cell>
          <cell r="AH4" t="str">
            <v>EAN (13 digit)</v>
          </cell>
          <cell r="AK4" t="str">
            <v>JKT</v>
          </cell>
          <cell r="AN4" t="str">
            <v>ARB</v>
          </cell>
          <cell r="AQ4">
            <v>101</v>
          </cell>
          <cell r="AS4">
            <v>2</v>
          </cell>
          <cell r="AU4" t="str">
            <v>CSP  Customer Service</v>
          </cell>
          <cell r="AZ4" t="str">
            <v>3-BEST</v>
          </cell>
          <cell r="BB4" t="str">
            <v>EXEMPT</v>
          </cell>
          <cell r="BF4" t="str">
            <v>EDI</v>
          </cell>
          <cell r="BG4">
            <v>3</v>
          </cell>
          <cell r="BI4">
            <v>3</v>
          </cell>
          <cell r="BL4">
            <v>953</v>
          </cell>
          <cell r="BR4" t="str">
            <v>EXEMPT</v>
          </cell>
        </row>
        <row r="5">
          <cell r="B5" t="str">
            <v>25% CHARGEBACK IF NOT SHIPPED COMPLETE WITHIN SHIP WINDOW.</v>
          </cell>
          <cell r="I5" t="str">
            <v>DZ Algeria</v>
          </cell>
          <cell r="K5" t="str">
            <v>5 Diamond</v>
          </cell>
          <cell r="P5" t="str">
            <v>NET 60</v>
          </cell>
          <cell r="R5" t="str">
            <v>MARCH</v>
          </cell>
          <cell r="AC5" t="str">
            <v>3 Collect - Destination</v>
          </cell>
          <cell r="AF5" t="str">
            <v>LETTERS</v>
          </cell>
          <cell r="AH5" t="str">
            <v>ISBN (books)</v>
          </cell>
          <cell r="AK5" t="str">
            <v>DRS</v>
          </cell>
          <cell r="AN5" t="str">
            <v>BRB</v>
          </cell>
          <cell r="AQ5">
            <v>102</v>
          </cell>
          <cell r="AS5">
            <v>3</v>
          </cell>
          <cell r="AU5" t="str">
            <v>EXE  Executive Buy</v>
          </cell>
          <cell r="AZ5" t="str">
            <v>X</v>
          </cell>
          <cell r="BG5">
            <v>4</v>
          </cell>
          <cell r="BI5">
            <v>4</v>
          </cell>
          <cell r="BL5">
            <v>9531</v>
          </cell>
          <cell r="BR5" t="str">
            <v>SEED</v>
          </cell>
        </row>
        <row r="6">
          <cell r="I6" t="str">
            <v>AS American Samoa</v>
          </cell>
          <cell r="K6" t="str">
            <v>Alan Flusser</v>
          </cell>
          <cell r="P6" t="str">
            <v>NET 10 EOM +30</v>
          </cell>
          <cell r="R6" t="str">
            <v>APRIL</v>
          </cell>
          <cell r="AC6" t="str">
            <v xml:space="preserve">A Always Charge the Vendor - Origin </v>
          </cell>
          <cell r="AF6" t="str">
            <v>POWER</v>
          </cell>
          <cell r="AH6" t="str">
            <v>x</v>
          </cell>
          <cell r="AK6" t="str">
            <v>SET</v>
          </cell>
          <cell r="AN6" t="str">
            <v>X</v>
          </cell>
          <cell r="AQ6">
            <v>103</v>
          </cell>
          <cell r="AS6">
            <v>4</v>
          </cell>
          <cell r="AU6" t="str">
            <v>PRO  Program Buy</v>
          </cell>
          <cell r="BG6">
            <v>5</v>
          </cell>
          <cell r="BI6">
            <v>5</v>
          </cell>
          <cell r="BL6">
            <v>954</v>
          </cell>
        </row>
        <row r="7">
          <cell r="I7" t="str">
            <v>AD Andorra</v>
          </cell>
          <cell r="K7" t="str">
            <v>Andre Oliver</v>
          </cell>
          <cell r="P7" t="str">
            <v>x</v>
          </cell>
          <cell r="R7" t="str">
            <v>MAY</v>
          </cell>
          <cell r="AC7" t="str">
            <v>C Consignee Account - Destination</v>
          </cell>
          <cell r="AF7" t="str">
            <v>SCENT</v>
          </cell>
          <cell r="AH7" t="str">
            <v>x</v>
          </cell>
          <cell r="AK7" t="str">
            <v>X</v>
          </cell>
          <cell r="AQ7">
            <v>104</v>
          </cell>
          <cell r="AS7">
            <v>5</v>
          </cell>
          <cell r="AU7" t="str">
            <v>RSH  Rush Order</v>
          </cell>
          <cell r="BG7">
            <v>6</v>
          </cell>
          <cell r="BI7">
            <v>6</v>
          </cell>
          <cell r="BL7">
            <v>9541</v>
          </cell>
        </row>
        <row r="8">
          <cell r="I8" t="str">
            <v>AO Angola</v>
          </cell>
          <cell r="K8" t="str">
            <v>Bamboo Traders</v>
          </cell>
          <cell r="R8" t="str">
            <v>JUNE</v>
          </cell>
          <cell r="AC8" t="str">
            <v>4 Collect - Origin</v>
          </cell>
          <cell r="AF8" t="str">
            <v>X</v>
          </cell>
          <cell r="AH8" t="str">
            <v>x</v>
          </cell>
          <cell r="AK8" t="str">
            <v>X</v>
          </cell>
          <cell r="AQ8">
            <v>105</v>
          </cell>
          <cell r="AS8">
            <v>6</v>
          </cell>
          <cell r="AU8" t="str">
            <v>x</v>
          </cell>
          <cell r="BG8">
            <v>7</v>
          </cell>
          <cell r="BI8">
            <v>7</v>
          </cell>
          <cell r="BL8">
            <v>940</v>
          </cell>
        </row>
        <row r="9">
          <cell r="I9" t="str">
            <v>AI Anguilla</v>
          </cell>
          <cell r="K9" t="str">
            <v>Birch Hill</v>
          </cell>
          <cell r="R9" t="str">
            <v>JULY</v>
          </cell>
          <cell r="AC9" t="str">
            <v>5 Prepaid and Add - Origin</v>
          </cell>
          <cell r="AF9" t="str">
            <v>X</v>
          </cell>
          <cell r="AH9" t="str">
            <v>x</v>
          </cell>
          <cell r="AK9" t="str">
            <v>X</v>
          </cell>
          <cell r="AQ9">
            <v>111</v>
          </cell>
          <cell r="AS9">
            <v>7</v>
          </cell>
          <cell r="AU9" t="str">
            <v>x</v>
          </cell>
          <cell r="BG9">
            <v>8</v>
          </cell>
          <cell r="BI9">
            <v>8</v>
          </cell>
          <cell r="BL9">
            <v>990</v>
          </cell>
        </row>
        <row r="10">
          <cell r="I10" t="str">
            <v>AQ Antarctica</v>
          </cell>
          <cell r="K10" t="str">
            <v>Boutique Essentials</v>
          </cell>
          <cell r="R10" t="str">
            <v>AUG</v>
          </cell>
          <cell r="AC10" t="str">
            <v>6 Prepaid Freight - Origin</v>
          </cell>
          <cell r="AF10" t="str">
            <v>X</v>
          </cell>
          <cell r="AH10" t="str">
            <v>x</v>
          </cell>
          <cell r="AK10" t="str">
            <v>X</v>
          </cell>
          <cell r="AQ10">
            <v>112</v>
          </cell>
          <cell r="AS10">
            <v>8</v>
          </cell>
          <cell r="AU10" t="str">
            <v>x</v>
          </cell>
          <cell r="BG10">
            <v>9</v>
          </cell>
          <cell r="BI10">
            <v>9</v>
          </cell>
          <cell r="BL10">
            <v>9901</v>
          </cell>
        </row>
        <row r="11">
          <cell r="I11" t="str">
            <v>AG Antigua And Barbuda</v>
          </cell>
          <cell r="K11" t="str">
            <v>Clearwater Outfitters</v>
          </cell>
          <cell r="R11" t="str">
            <v>SEPT</v>
          </cell>
          <cell r="AC11" t="str">
            <v xml:space="preserve">X </v>
          </cell>
          <cell r="AF11" t="str">
            <v>X</v>
          </cell>
          <cell r="AQ11">
            <v>200</v>
          </cell>
          <cell r="AS11">
            <v>9</v>
          </cell>
          <cell r="AU11" t="str">
            <v>x</v>
          </cell>
          <cell r="BG11">
            <v>10</v>
          </cell>
          <cell r="BI11">
            <v>10</v>
          </cell>
          <cell r="BL11">
            <v>9402</v>
          </cell>
        </row>
        <row r="12">
          <cell r="I12" t="str">
            <v>AR Argentina</v>
          </cell>
          <cell r="K12" t="str">
            <v>Ella Rose</v>
          </cell>
          <cell r="R12" t="str">
            <v>OCT</v>
          </cell>
          <cell r="AC12" t="str">
            <v xml:space="preserve">X </v>
          </cell>
          <cell r="AF12" t="str">
            <v>X</v>
          </cell>
          <cell r="AQ12">
            <v>204</v>
          </cell>
          <cell r="AS12">
            <v>100</v>
          </cell>
          <cell r="BG12">
            <v>11</v>
          </cell>
          <cell r="BI12">
            <v>11</v>
          </cell>
          <cell r="BL12">
            <v>901</v>
          </cell>
        </row>
        <row r="13">
          <cell r="I13" t="str">
            <v>AM Armenia</v>
          </cell>
          <cell r="K13" t="str">
            <v>Isabella DeMarco</v>
          </cell>
          <cell r="R13" t="str">
            <v>NOV</v>
          </cell>
          <cell r="AC13" t="str">
            <v xml:space="preserve">X </v>
          </cell>
          <cell r="AQ13">
            <v>205</v>
          </cell>
          <cell r="AS13">
            <v>101</v>
          </cell>
          <cell r="BG13">
            <v>12</v>
          </cell>
          <cell r="BI13">
            <v>12</v>
          </cell>
          <cell r="BL13">
            <v>9011</v>
          </cell>
        </row>
        <row r="14">
          <cell r="I14" t="str">
            <v>AW Aruba</v>
          </cell>
          <cell r="K14" t="str">
            <v>Island Republic</v>
          </cell>
          <cell r="R14" t="str">
            <v>DEC</v>
          </cell>
          <cell r="AC14" t="str">
            <v xml:space="preserve">X </v>
          </cell>
          <cell r="AQ14">
            <v>206</v>
          </cell>
          <cell r="AS14">
            <v>102</v>
          </cell>
          <cell r="BG14">
            <v>13</v>
          </cell>
          <cell r="BI14">
            <v>13</v>
          </cell>
          <cell r="BL14">
            <v>921</v>
          </cell>
        </row>
        <row r="15">
          <cell r="I15" t="str">
            <v>AU Australia</v>
          </cell>
          <cell r="K15" t="str">
            <v>Josephine</v>
          </cell>
          <cell r="AQ15">
            <v>207</v>
          </cell>
          <cell r="AS15">
            <v>103</v>
          </cell>
          <cell r="BG15">
            <v>14</v>
          </cell>
          <cell r="BI15">
            <v>14</v>
          </cell>
          <cell r="BL15">
            <v>9211</v>
          </cell>
        </row>
        <row r="16">
          <cell r="I16" t="str">
            <v>AT Austria</v>
          </cell>
          <cell r="K16" t="str">
            <v>Lark Lane</v>
          </cell>
          <cell r="AQ16">
            <v>208</v>
          </cell>
          <cell r="AS16">
            <v>104</v>
          </cell>
          <cell r="BG16">
            <v>15</v>
          </cell>
          <cell r="BI16">
            <v>15</v>
          </cell>
          <cell r="BL16">
            <v>950</v>
          </cell>
        </row>
        <row r="17">
          <cell r="I17" t="str">
            <v>AZ Azerbaijan</v>
          </cell>
          <cell r="K17" t="str">
            <v>Mainbocher Cashmere</v>
          </cell>
          <cell r="AQ17">
            <v>300</v>
          </cell>
          <cell r="AS17">
            <v>105</v>
          </cell>
          <cell r="BL17">
            <v>9501</v>
          </cell>
        </row>
        <row r="18">
          <cell r="I18" t="str">
            <v>BS Bahamas</v>
          </cell>
          <cell r="K18" t="str">
            <v>Peck  Peck</v>
          </cell>
          <cell r="AQ18">
            <v>306</v>
          </cell>
          <cell r="AS18">
            <v>111</v>
          </cell>
          <cell r="BL18">
            <v>951</v>
          </cell>
        </row>
        <row r="19">
          <cell r="I19" t="str">
            <v>BH Bahrain</v>
          </cell>
          <cell r="K19" t="str">
            <v>Scott Taylor</v>
          </cell>
          <cell r="AQ19">
            <v>307</v>
          </cell>
          <cell r="AS19">
            <v>112</v>
          </cell>
          <cell r="BL19">
            <v>9511</v>
          </cell>
        </row>
        <row r="20">
          <cell r="I20" t="str">
            <v>BD Bangladesh</v>
          </cell>
          <cell r="K20" t="str">
            <v>Sette Ponte</v>
          </cell>
          <cell r="AQ20">
            <v>308</v>
          </cell>
          <cell r="AS20">
            <v>200</v>
          </cell>
          <cell r="BL20">
            <v>9401</v>
          </cell>
        </row>
        <row r="21">
          <cell r="I21" t="str">
            <v>BB Barbados</v>
          </cell>
          <cell r="K21" t="str">
            <v>T. Harris</v>
          </cell>
          <cell r="AQ21">
            <v>309</v>
          </cell>
          <cell r="AS21">
            <v>204</v>
          </cell>
          <cell r="BL21">
            <v>980</v>
          </cell>
        </row>
        <row r="22">
          <cell r="I22" t="str">
            <v>BY Belarus</v>
          </cell>
          <cell r="K22" t="str">
            <v>Victor Costa</v>
          </cell>
          <cell r="AQ22">
            <v>310</v>
          </cell>
          <cell r="AS22">
            <v>205</v>
          </cell>
          <cell r="BL22">
            <v>9801</v>
          </cell>
        </row>
        <row r="23">
          <cell r="I23" t="str">
            <v>BE Belgium</v>
          </cell>
          <cell r="K23" t="str">
            <v>x</v>
          </cell>
          <cell r="AQ23">
            <v>311</v>
          </cell>
          <cell r="AS23">
            <v>206</v>
          </cell>
        </row>
        <row r="24">
          <cell r="I24" t="str">
            <v>BZ Belize</v>
          </cell>
          <cell r="K24" t="str">
            <v>x</v>
          </cell>
          <cell r="AQ24">
            <v>312</v>
          </cell>
          <cell r="AS24">
            <v>207</v>
          </cell>
        </row>
        <row r="25">
          <cell r="I25" t="str">
            <v>BJ Benin</v>
          </cell>
          <cell r="K25" t="str">
            <v>x</v>
          </cell>
          <cell r="AQ25">
            <v>313</v>
          </cell>
          <cell r="AS25">
            <v>208</v>
          </cell>
        </row>
        <row r="26">
          <cell r="I26" t="str">
            <v>BM Bermuda</v>
          </cell>
          <cell r="K26" t="str">
            <v>x</v>
          </cell>
          <cell r="AQ26">
            <v>314</v>
          </cell>
          <cell r="AS26">
            <v>300</v>
          </cell>
        </row>
        <row r="27">
          <cell r="I27" t="str">
            <v>BT Bhutan</v>
          </cell>
          <cell r="K27" t="str">
            <v>x</v>
          </cell>
          <cell r="AQ27">
            <v>400</v>
          </cell>
          <cell r="AS27">
            <v>306</v>
          </cell>
        </row>
        <row r="28">
          <cell r="I28" t="str">
            <v>BO Bolivia</v>
          </cell>
          <cell r="K28" t="str">
            <v>x</v>
          </cell>
          <cell r="AQ28">
            <v>401</v>
          </cell>
          <cell r="AS28">
            <v>307</v>
          </cell>
        </row>
        <row r="29">
          <cell r="I29" t="str">
            <v>BA Bosnia And Herzegowina</v>
          </cell>
          <cell r="K29" t="str">
            <v>x</v>
          </cell>
          <cell r="AQ29">
            <v>402</v>
          </cell>
          <cell r="AS29">
            <v>308</v>
          </cell>
        </row>
        <row r="30">
          <cell r="I30" t="str">
            <v>BW Botswana</v>
          </cell>
          <cell r="K30" t="str">
            <v>x</v>
          </cell>
          <cell r="AQ30">
            <v>402</v>
          </cell>
          <cell r="AS30">
            <v>309</v>
          </cell>
        </row>
        <row r="31">
          <cell r="I31" t="str">
            <v>BV Bouvet Island</v>
          </cell>
          <cell r="K31" t="str">
            <v>x</v>
          </cell>
          <cell r="AQ31">
            <v>402</v>
          </cell>
          <cell r="AS31">
            <v>310</v>
          </cell>
        </row>
        <row r="32">
          <cell r="I32" t="str">
            <v>BR Brazil</v>
          </cell>
          <cell r="K32" t="str">
            <v>x</v>
          </cell>
          <cell r="AQ32">
            <v>402</v>
          </cell>
          <cell r="AS32">
            <v>311</v>
          </cell>
        </row>
        <row r="33">
          <cell r="I33" t="str">
            <v>IO British Indian Ocean Territory</v>
          </cell>
          <cell r="K33" t="str">
            <v>x</v>
          </cell>
          <cell r="AQ33">
            <v>402</v>
          </cell>
          <cell r="AS33">
            <v>312</v>
          </cell>
        </row>
        <row r="34">
          <cell r="I34" t="str">
            <v>BN Brunei Darussalam</v>
          </cell>
          <cell r="K34" t="str">
            <v>x</v>
          </cell>
          <cell r="AQ34">
            <v>410</v>
          </cell>
          <cell r="AS34">
            <v>313</v>
          </cell>
        </row>
        <row r="35">
          <cell r="I35" t="str">
            <v>BG Bulgaria</v>
          </cell>
          <cell r="K35" t="str">
            <v>x</v>
          </cell>
          <cell r="AQ35">
            <v>411</v>
          </cell>
          <cell r="AS35">
            <v>314</v>
          </cell>
        </row>
        <row r="36">
          <cell r="I36" t="str">
            <v>BF Burkina Faso</v>
          </cell>
          <cell r="K36" t="str">
            <v>x</v>
          </cell>
          <cell r="AQ36">
            <v>412</v>
          </cell>
          <cell r="AS36">
            <v>400</v>
          </cell>
        </row>
        <row r="37">
          <cell r="I37" t="str">
            <v>BI Burundi</v>
          </cell>
          <cell r="K37" t="str">
            <v>x</v>
          </cell>
          <cell r="AQ37">
            <v>501</v>
          </cell>
          <cell r="AS37">
            <v>401</v>
          </cell>
        </row>
        <row r="38">
          <cell r="I38" t="str">
            <v>KH Cambodia</v>
          </cell>
          <cell r="K38" t="str">
            <v>x</v>
          </cell>
          <cell r="AQ38">
            <v>502</v>
          </cell>
          <cell r="AS38">
            <v>410</v>
          </cell>
        </row>
        <row r="39">
          <cell r="I39" t="str">
            <v>CM Cameroon</v>
          </cell>
          <cell r="K39" t="str">
            <v>x</v>
          </cell>
          <cell r="AQ39">
            <v>503</v>
          </cell>
          <cell r="AS39">
            <v>411</v>
          </cell>
        </row>
        <row r="40">
          <cell r="I40" t="str">
            <v>CA Canada</v>
          </cell>
          <cell r="K40" t="str">
            <v>x</v>
          </cell>
          <cell r="AQ40">
            <v>504</v>
          </cell>
          <cell r="AS40">
            <v>412</v>
          </cell>
        </row>
        <row r="41">
          <cell r="I41" t="str">
            <v>CV Cape Verde</v>
          </cell>
          <cell r="K41" t="str">
            <v>x</v>
          </cell>
          <cell r="AQ41">
            <v>505</v>
          </cell>
          <cell r="AS41">
            <v>501</v>
          </cell>
        </row>
        <row r="42">
          <cell r="I42" t="str">
            <v>KY Cayman Islands</v>
          </cell>
          <cell r="K42" t="str">
            <v>x</v>
          </cell>
          <cell r="AQ42">
            <v>506</v>
          </cell>
          <cell r="AS42">
            <v>502</v>
          </cell>
        </row>
        <row r="43">
          <cell r="I43" t="str">
            <v>CF Central African Republic</v>
          </cell>
          <cell r="K43" t="str">
            <v>x</v>
          </cell>
          <cell r="AQ43">
            <v>507</v>
          </cell>
          <cell r="AS43">
            <v>503</v>
          </cell>
        </row>
        <row r="44">
          <cell r="I44" t="str">
            <v>TD Chad</v>
          </cell>
          <cell r="K44" t="str">
            <v>x</v>
          </cell>
          <cell r="AQ44">
            <v>508</v>
          </cell>
          <cell r="AS44">
            <v>504</v>
          </cell>
        </row>
        <row r="45">
          <cell r="I45" t="str">
            <v>CL Chile</v>
          </cell>
          <cell r="K45" t="str">
            <v>x</v>
          </cell>
          <cell r="AQ45">
            <v>509</v>
          </cell>
          <cell r="AS45">
            <v>505</v>
          </cell>
        </row>
        <row r="46">
          <cell r="I46" t="str">
            <v>CN China</v>
          </cell>
          <cell r="K46" t="str">
            <v>x</v>
          </cell>
          <cell r="AQ46">
            <v>509</v>
          </cell>
          <cell r="AS46">
            <v>506</v>
          </cell>
        </row>
        <row r="47">
          <cell r="I47" t="str">
            <v>CX Christmas Island</v>
          </cell>
          <cell r="K47" t="str">
            <v>x</v>
          </cell>
          <cell r="AQ47">
            <v>509</v>
          </cell>
          <cell r="AS47">
            <v>507</v>
          </cell>
        </row>
        <row r="48">
          <cell r="I48" t="str">
            <v>CC Cocos (Keeling) Islands</v>
          </cell>
          <cell r="K48" t="str">
            <v>x</v>
          </cell>
          <cell r="AQ48">
            <v>509</v>
          </cell>
          <cell r="AS48">
            <v>508</v>
          </cell>
        </row>
        <row r="49">
          <cell r="I49" t="str">
            <v>CO Colombia</v>
          </cell>
          <cell r="AQ49">
            <v>509</v>
          </cell>
          <cell r="AS49">
            <v>592</v>
          </cell>
        </row>
        <row r="50">
          <cell r="I50" t="str">
            <v>KM Comoros</v>
          </cell>
          <cell r="AQ50">
            <v>509</v>
          </cell>
          <cell r="AS50">
            <v>677</v>
          </cell>
        </row>
        <row r="51">
          <cell r="I51" t="str">
            <v>CG Congo</v>
          </cell>
          <cell r="AQ51">
            <v>509</v>
          </cell>
          <cell r="AS51">
            <v>701</v>
          </cell>
        </row>
        <row r="52">
          <cell r="I52" t="str">
            <v>CD Congo, Democratic Republic Of The</v>
          </cell>
          <cell r="AQ52">
            <v>592</v>
          </cell>
          <cell r="AS52">
            <v>900</v>
          </cell>
        </row>
        <row r="53">
          <cell r="I53" t="str">
            <v>CK Cook Islands</v>
          </cell>
          <cell r="AQ53">
            <v>601</v>
          </cell>
          <cell r="AS53">
            <v>999</v>
          </cell>
        </row>
        <row r="54">
          <cell r="I54" t="str">
            <v>CR Costa Rica</v>
          </cell>
          <cell r="AQ54">
            <v>601</v>
          </cell>
          <cell r="AS54" t="str">
            <v>x</v>
          </cell>
        </row>
        <row r="55">
          <cell r="I55" t="str">
            <v>CI Cote D Ivoire</v>
          </cell>
          <cell r="AQ55">
            <v>601</v>
          </cell>
          <cell r="AS55" t="str">
            <v>x</v>
          </cell>
        </row>
        <row r="56">
          <cell r="I56" t="str">
            <v>HR Croatia/Hrvatska</v>
          </cell>
          <cell r="AQ56">
            <v>601</v>
          </cell>
          <cell r="AS56" t="str">
            <v>x</v>
          </cell>
        </row>
        <row r="57">
          <cell r="I57" t="str">
            <v>CU Cuba</v>
          </cell>
          <cell r="AQ57">
            <v>602</v>
          </cell>
          <cell r="AS57" t="str">
            <v>x</v>
          </cell>
        </row>
        <row r="58">
          <cell r="I58" t="str">
            <v>CY Cyprus</v>
          </cell>
          <cell r="AQ58">
            <v>602</v>
          </cell>
          <cell r="AS58" t="str">
            <v>x</v>
          </cell>
        </row>
        <row r="59">
          <cell r="I59" t="str">
            <v>CZ Czech Republic</v>
          </cell>
          <cell r="AQ59">
            <v>602</v>
          </cell>
          <cell r="AS59" t="str">
            <v>x</v>
          </cell>
        </row>
        <row r="60">
          <cell r="I60" t="str">
            <v>DK Denmark</v>
          </cell>
          <cell r="AQ60">
            <v>602</v>
          </cell>
          <cell r="AS60" t="str">
            <v>x</v>
          </cell>
        </row>
        <row r="61">
          <cell r="I61" t="str">
            <v>DJ Djibouti</v>
          </cell>
          <cell r="AQ61">
            <v>602</v>
          </cell>
          <cell r="AS61" t="str">
            <v>x</v>
          </cell>
        </row>
        <row r="62">
          <cell r="I62" t="str">
            <v>DM Dominica</v>
          </cell>
          <cell r="AQ62">
            <v>602</v>
          </cell>
          <cell r="AS62" t="str">
            <v>x</v>
          </cell>
        </row>
        <row r="63">
          <cell r="I63" t="str">
            <v>DO Dominican Republic</v>
          </cell>
          <cell r="AQ63">
            <v>602</v>
          </cell>
          <cell r="AS63" t="str">
            <v>x</v>
          </cell>
        </row>
        <row r="64">
          <cell r="I64" t="str">
            <v>TP East Timor</v>
          </cell>
          <cell r="AQ64">
            <v>630</v>
          </cell>
          <cell r="AS64" t="str">
            <v>x</v>
          </cell>
        </row>
        <row r="65">
          <cell r="I65" t="str">
            <v>EC Ecuador</v>
          </cell>
          <cell r="AQ65">
            <v>677</v>
          </cell>
          <cell r="AS65" t="str">
            <v>x</v>
          </cell>
        </row>
        <row r="66">
          <cell r="I66" t="str">
            <v>EG Egypt</v>
          </cell>
          <cell r="AQ66">
            <v>701</v>
          </cell>
          <cell r="AS66" t="str">
            <v>x</v>
          </cell>
        </row>
        <row r="67">
          <cell r="I67" t="str">
            <v>SV El Salvador</v>
          </cell>
          <cell r="AQ67">
            <v>702</v>
          </cell>
          <cell r="AS67" t="str">
            <v>x</v>
          </cell>
        </row>
        <row r="68">
          <cell r="I68" t="str">
            <v>GQ Equatorial Guinea</v>
          </cell>
          <cell r="AQ68">
            <v>702</v>
          </cell>
        </row>
        <row r="69">
          <cell r="I69" t="str">
            <v>ER Eritrea</v>
          </cell>
          <cell r="AQ69">
            <v>702</v>
          </cell>
        </row>
        <row r="70">
          <cell r="I70" t="str">
            <v>EE Estonia</v>
          </cell>
          <cell r="AQ70">
            <v>702</v>
          </cell>
        </row>
        <row r="71">
          <cell r="I71" t="str">
            <v>ET Ethiopia</v>
          </cell>
          <cell r="AQ71">
            <v>900</v>
          </cell>
        </row>
        <row r="72">
          <cell r="I72" t="str">
            <v>FK Falkland Islands, Malvinas</v>
          </cell>
          <cell r="AQ72">
            <v>999</v>
          </cell>
        </row>
        <row r="73">
          <cell r="I73" t="str">
            <v>FO Faroe Islands</v>
          </cell>
          <cell r="AQ73" t="str">
            <v>x</v>
          </cell>
        </row>
        <row r="74">
          <cell r="I74" t="str">
            <v>FJ Fiji</v>
          </cell>
          <cell r="AQ74" t="str">
            <v>x</v>
          </cell>
        </row>
        <row r="75">
          <cell r="I75" t="str">
            <v>FI Finland</v>
          </cell>
          <cell r="AQ75" t="str">
            <v>x</v>
          </cell>
        </row>
        <row r="76">
          <cell r="I76" t="str">
            <v>FR France</v>
          </cell>
          <cell r="AQ76" t="str">
            <v>x</v>
          </cell>
        </row>
        <row r="77">
          <cell r="I77" t="str">
            <v>FX France, Metropolitan</v>
          </cell>
          <cell r="AQ77" t="str">
            <v>x</v>
          </cell>
        </row>
        <row r="78">
          <cell r="I78" t="str">
            <v>GF French Guiana</v>
          </cell>
          <cell r="AQ78" t="str">
            <v>x</v>
          </cell>
        </row>
        <row r="79">
          <cell r="I79" t="str">
            <v>PF French Polynesia</v>
          </cell>
          <cell r="AQ79" t="str">
            <v>x</v>
          </cell>
        </row>
        <row r="80">
          <cell r="I80" t="str">
            <v>TF French Southern Territories</v>
          </cell>
          <cell r="AQ80" t="str">
            <v>x</v>
          </cell>
        </row>
        <row r="81">
          <cell r="I81" t="str">
            <v>GA Gabon</v>
          </cell>
          <cell r="AQ81" t="str">
            <v>x</v>
          </cell>
        </row>
        <row r="82">
          <cell r="I82" t="str">
            <v>GM Gambia</v>
          </cell>
          <cell r="AQ82" t="str">
            <v>x</v>
          </cell>
        </row>
        <row r="83">
          <cell r="I83" t="str">
            <v>GE Georgia</v>
          </cell>
          <cell r="AQ83" t="str">
            <v>x</v>
          </cell>
        </row>
        <row r="84">
          <cell r="I84" t="str">
            <v>DE Germany</v>
          </cell>
          <cell r="AQ84" t="str">
            <v>x</v>
          </cell>
        </row>
        <row r="85">
          <cell r="I85" t="str">
            <v>GH Ghana</v>
          </cell>
          <cell r="AQ85" t="str">
            <v>x</v>
          </cell>
        </row>
        <row r="86">
          <cell r="I86" t="str">
            <v>GI Gibraltar</v>
          </cell>
          <cell r="AQ86" t="str">
            <v>x</v>
          </cell>
        </row>
        <row r="87">
          <cell r="I87" t="str">
            <v>GR Greece</v>
          </cell>
          <cell r="AQ87" t="str">
            <v>x</v>
          </cell>
        </row>
        <row r="88">
          <cell r="I88" t="str">
            <v>GL Greenland</v>
          </cell>
          <cell r="AQ88" t="str">
            <v>x</v>
          </cell>
        </row>
        <row r="89">
          <cell r="I89" t="str">
            <v>GD Grenada</v>
          </cell>
          <cell r="AQ89" t="str">
            <v>x</v>
          </cell>
        </row>
        <row r="90">
          <cell r="I90" t="str">
            <v>GP Guadeloupe</v>
          </cell>
          <cell r="AQ90" t="str">
            <v>x</v>
          </cell>
        </row>
        <row r="91">
          <cell r="I91" t="str">
            <v>GU Guam</v>
          </cell>
          <cell r="AQ91" t="str">
            <v>x</v>
          </cell>
        </row>
        <row r="92">
          <cell r="I92" t="str">
            <v>GT Guatemala</v>
          </cell>
          <cell r="AQ92" t="str">
            <v>x</v>
          </cell>
        </row>
        <row r="93">
          <cell r="I93" t="str">
            <v>GN Guinea</v>
          </cell>
          <cell r="AQ93" t="str">
            <v>x</v>
          </cell>
        </row>
        <row r="94">
          <cell r="I94" t="str">
            <v>GW Guinea-Bissau</v>
          </cell>
          <cell r="AQ94" t="str">
            <v>x</v>
          </cell>
        </row>
        <row r="95">
          <cell r="I95" t="str">
            <v>GY Guyana</v>
          </cell>
          <cell r="AQ95" t="str">
            <v>x</v>
          </cell>
        </row>
        <row r="96">
          <cell r="I96" t="str">
            <v>HT Haiti</v>
          </cell>
          <cell r="AQ96" t="str">
            <v>x</v>
          </cell>
        </row>
        <row r="97">
          <cell r="I97" t="str">
            <v>HM Heard And Mc Donald Islands</v>
          </cell>
          <cell r="AQ97" t="str">
            <v>x</v>
          </cell>
        </row>
        <row r="98">
          <cell r="I98" t="str">
            <v>HN Honduras</v>
          </cell>
          <cell r="AQ98" t="str">
            <v>x</v>
          </cell>
        </row>
        <row r="99">
          <cell r="I99" t="str">
            <v>HK Hong Kong</v>
          </cell>
          <cell r="AQ99" t="str">
            <v>x</v>
          </cell>
        </row>
        <row r="100">
          <cell r="I100" t="str">
            <v>HU Hungary</v>
          </cell>
          <cell r="AQ100" t="str">
            <v>x</v>
          </cell>
        </row>
        <row r="101">
          <cell r="I101" t="str">
            <v>IS Iceland</v>
          </cell>
          <cell r="AQ101" t="str">
            <v>x</v>
          </cell>
        </row>
        <row r="102">
          <cell r="I102" t="str">
            <v>IN India</v>
          </cell>
          <cell r="AQ102" t="str">
            <v>x</v>
          </cell>
        </row>
        <row r="103">
          <cell r="I103" t="str">
            <v>ID Indonesia</v>
          </cell>
          <cell r="AQ103" t="str">
            <v>x</v>
          </cell>
        </row>
        <row r="104">
          <cell r="I104" t="str">
            <v>IR Iran, Islamic Republic Of</v>
          </cell>
          <cell r="AQ104" t="str">
            <v>x</v>
          </cell>
        </row>
        <row r="105">
          <cell r="I105" t="str">
            <v>IQ Iraq</v>
          </cell>
          <cell r="AQ105" t="str">
            <v>x</v>
          </cell>
        </row>
        <row r="106">
          <cell r="I106" t="str">
            <v>IE Ireland</v>
          </cell>
          <cell r="AQ106" t="str">
            <v>x</v>
          </cell>
        </row>
        <row r="107">
          <cell r="I107" t="str">
            <v>IL Israel</v>
          </cell>
          <cell r="AQ107" t="str">
            <v>x</v>
          </cell>
        </row>
        <row r="108">
          <cell r="I108" t="str">
            <v>IT Italy</v>
          </cell>
          <cell r="AQ108" t="str">
            <v>x</v>
          </cell>
        </row>
        <row r="109">
          <cell r="I109" t="str">
            <v>JM Jamaica</v>
          </cell>
          <cell r="AQ109" t="str">
            <v>x</v>
          </cell>
        </row>
        <row r="110">
          <cell r="I110" t="str">
            <v>JP Japan</v>
          </cell>
          <cell r="AQ110" t="str">
            <v>x</v>
          </cell>
        </row>
        <row r="111">
          <cell r="I111" t="str">
            <v>JO Jordan</v>
          </cell>
        </row>
        <row r="112">
          <cell r="I112" t="str">
            <v>KZ Kazakhstan</v>
          </cell>
        </row>
        <row r="113">
          <cell r="I113" t="str">
            <v>KE Kenya</v>
          </cell>
        </row>
        <row r="114">
          <cell r="I114" t="str">
            <v>KI Kiribati</v>
          </cell>
        </row>
        <row r="115">
          <cell r="I115" t="str">
            <v>KP Korea, Democratic Peoples Republic Of</v>
          </cell>
        </row>
        <row r="116">
          <cell r="I116" t="str">
            <v>KR Korea,Republic Of</v>
          </cell>
        </row>
        <row r="117">
          <cell r="I117" t="str">
            <v>KW Kuwait</v>
          </cell>
        </row>
        <row r="118">
          <cell r="I118" t="str">
            <v>KG Kyrgyzstan</v>
          </cell>
        </row>
        <row r="119">
          <cell r="I119" t="str">
            <v>LA Lao Peoples Democratic Republic</v>
          </cell>
        </row>
        <row r="120">
          <cell r="I120" t="str">
            <v>LV Latvia</v>
          </cell>
        </row>
        <row r="121">
          <cell r="I121" t="str">
            <v>LB Lebanon</v>
          </cell>
        </row>
        <row r="122">
          <cell r="I122" t="str">
            <v>LS Lesotho</v>
          </cell>
        </row>
        <row r="123">
          <cell r="I123" t="str">
            <v>LR Liberia</v>
          </cell>
        </row>
        <row r="124">
          <cell r="I124" t="str">
            <v>LY Libyan Arab Jamahiriya</v>
          </cell>
        </row>
        <row r="125">
          <cell r="I125" t="str">
            <v>LI Liechtenstein</v>
          </cell>
        </row>
        <row r="126">
          <cell r="I126" t="str">
            <v>LT Lithuania</v>
          </cell>
        </row>
        <row r="127">
          <cell r="I127" t="str">
            <v>LU Luxembourg</v>
          </cell>
        </row>
        <row r="128">
          <cell r="I128" t="str">
            <v>MO Macau</v>
          </cell>
        </row>
        <row r="129">
          <cell r="I129" t="str">
            <v>MK Macedonia</v>
          </cell>
        </row>
        <row r="130">
          <cell r="I130" t="str">
            <v>MG Madagascar</v>
          </cell>
        </row>
        <row r="131">
          <cell r="I131" t="str">
            <v>MW Malawi</v>
          </cell>
        </row>
        <row r="132">
          <cell r="I132" t="str">
            <v>MY Malaysia</v>
          </cell>
        </row>
        <row r="133">
          <cell r="I133" t="str">
            <v>MV Maldives</v>
          </cell>
        </row>
        <row r="134">
          <cell r="I134" t="str">
            <v>ML Mali</v>
          </cell>
        </row>
        <row r="135">
          <cell r="I135" t="str">
            <v>MT Malta</v>
          </cell>
        </row>
        <row r="136">
          <cell r="I136" t="str">
            <v>MH Marshall Islands</v>
          </cell>
        </row>
        <row r="137">
          <cell r="I137" t="str">
            <v>MQ Martinique</v>
          </cell>
        </row>
        <row r="138">
          <cell r="I138" t="str">
            <v>MR Mauritania</v>
          </cell>
        </row>
        <row r="139">
          <cell r="I139" t="str">
            <v>MU Mauritius</v>
          </cell>
        </row>
        <row r="140">
          <cell r="I140" t="str">
            <v>YT Mayotte</v>
          </cell>
        </row>
        <row r="141">
          <cell r="I141" t="str">
            <v>MX Mexico</v>
          </cell>
        </row>
        <row r="142">
          <cell r="I142" t="str">
            <v>FM Micronesia, Federated States Of</v>
          </cell>
        </row>
        <row r="143">
          <cell r="I143" t="str">
            <v>MD Moldova, Republic Of</v>
          </cell>
        </row>
        <row r="144">
          <cell r="I144" t="str">
            <v>MC Monaco</v>
          </cell>
        </row>
        <row r="145">
          <cell r="I145" t="str">
            <v>MN Mongolia</v>
          </cell>
        </row>
        <row r="146">
          <cell r="I146" t="str">
            <v>MS Montserrat</v>
          </cell>
        </row>
        <row r="147">
          <cell r="I147" t="str">
            <v>MA Morocco</v>
          </cell>
        </row>
        <row r="148">
          <cell r="I148" t="str">
            <v>MZ Mozambique</v>
          </cell>
        </row>
        <row r="149">
          <cell r="I149" t="str">
            <v>MM Myanmar</v>
          </cell>
        </row>
        <row r="150">
          <cell r="I150" t="str">
            <v>NA Namibia</v>
          </cell>
        </row>
        <row r="151">
          <cell r="I151" t="str">
            <v>NR Nauru</v>
          </cell>
        </row>
        <row r="152">
          <cell r="I152" t="str">
            <v>NP Nepal</v>
          </cell>
        </row>
        <row r="153">
          <cell r="I153" t="str">
            <v>NL Netherlands</v>
          </cell>
        </row>
        <row r="154">
          <cell r="I154" t="str">
            <v>AN Netherlands Antilles</v>
          </cell>
        </row>
        <row r="155">
          <cell r="I155" t="str">
            <v>NC New Caledonia</v>
          </cell>
        </row>
        <row r="156">
          <cell r="I156" t="str">
            <v>NZ New Zealand</v>
          </cell>
        </row>
        <row r="157">
          <cell r="I157" t="str">
            <v>NI Nicaragua</v>
          </cell>
        </row>
        <row r="158">
          <cell r="I158" t="str">
            <v>NE Niger</v>
          </cell>
        </row>
        <row r="159">
          <cell r="I159" t="str">
            <v>NG Nigeria</v>
          </cell>
        </row>
        <row r="160">
          <cell r="I160" t="str">
            <v>NU Niue</v>
          </cell>
        </row>
        <row r="161">
          <cell r="I161" t="str">
            <v>NF Norfolk Island</v>
          </cell>
        </row>
        <row r="162">
          <cell r="I162" t="str">
            <v>MP Northern Mariana Islands</v>
          </cell>
        </row>
        <row r="163">
          <cell r="I163" t="str">
            <v>NO Norway</v>
          </cell>
        </row>
        <row r="164">
          <cell r="I164" t="str">
            <v>OM Oman</v>
          </cell>
        </row>
        <row r="165">
          <cell r="I165" t="str">
            <v>PK Pakistan</v>
          </cell>
        </row>
        <row r="166">
          <cell r="I166" t="str">
            <v>PW Palau</v>
          </cell>
        </row>
        <row r="167">
          <cell r="I167" t="str">
            <v>PA Panama</v>
          </cell>
        </row>
        <row r="168">
          <cell r="I168" t="str">
            <v>PG Papua New Guinea</v>
          </cell>
        </row>
        <row r="169">
          <cell r="I169" t="str">
            <v>PY Paraguay</v>
          </cell>
        </row>
        <row r="170">
          <cell r="I170" t="str">
            <v>PE Peru</v>
          </cell>
        </row>
        <row r="171">
          <cell r="I171" t="str">
            <v>PH Philippines</v>
          </cell>
        </row>
        <row r="172">
          <cell r="I172" t="str">
            <v>PN Pitcairn</v>
          </cell>
        </row>
        <row r="173">
          <cell r="I173" t="str">
            <v>PL Poland</v>
          </cell>
        </row>
        <row r="174">
          <cell r="I174" t="str">
            <v>PT Portugal</v>
          </cell>
        </row>
        <row r="175">
          <cell r="I175" t="str">
            <v>PR Puerto Rico</v>
          </cell>
        </row>
        <row r="176">
          <cell r="I176" t="str">
            <v>QA Qatar</v>
          </cell>
        </row>
        <row r="177">
          <cell r="I177" t="str">
            <v>RE Reunion</v>
          </cell>
        </row>
        <row r="178">
          <cell r="I178" t="str">
            <v>RO Romania</v>
          </cell>
        </row>
        <row r="179">
          <cell r="I179" t="str">
            <v>RU Russian Federation</v>
          </cell>
        </row>
        <row r="180">
          <cell r="I180" t="str">
            <v>RW Rwanda</v>
          </cell>
        </row>
        <row r="181">
          <cell r="I181" t="str">
            <v>KN Saint Kitts And Nevis</v>
          </cell>
        </row>
        <row r="182">
          <cell r="I182" t="str">
            <v>LC Saint Lucia</v>
          </cell>
        </row>
        <row r="183">
          <cell r="I183" t="str">
            <v>VC Saint Vincent And The Grenadines</v>
          </cell>
        </row>
        <row r="184">
          <cell r="I184" t="str">
            <v>WS Samoa</v>
          </cell>
        </row>
        <row r="185">
          <cell r="I185" t="str">
            <v>SM San Marino</v>
          </cell>
        </row>
        <row r="186">
          <cell r="I186" t="str">
            <v>ST Sao Tome And Principe</v>
          </cell>
        </row>
        <row r="187">
          <cell r="I187" t="str">
            <v>SA Saudi Arabia</v>
          </cell>
        </row>
        <row r="188">
          <cell r="I188" t="str">
            <v>SN Senegal</v>
          </cell>
        </row>
        <row r="189">
          <cell r="I189" t="str">
            <v>SC Seychelles</v>
          </cell>
        </row>
        <row r="190">
          <cell r="I190" t="str">
            <v>SL Sierra Leone</v>
          </cell>
        </row>
        <row r="191">
          <cell r="I191" t="str">
            <v>SG Singapore</v>
          </cell>
        </row>
        <row r="192">
          <cell r="I192" t="str">
            <v>SK Slovakia, Slovak Republic</v>
          </cell>
        </row>
        <row r="193">
          <cell r="I193" t="str">
            <v>SI Slovenia</v>
          </cell>
        </row>
        <row r="194">
          <cell r="I194" t="str">
            <v>SB Solomon Islands</v>
          </cell>
        </row>
        <row r="195">
          <cell r="I195" t="str">
            <v>SO Somalia</v>
          </cell>
        </row>
        <row r="196">
          <cell r="I196" t="str">
            <v>ZA South Africa</v>
          </cell>
        </row>
        <row r="197">
          <cell r="I197" t="str">
            <v>GS South Georgia And The South Sandwich Isl</v>
          </cell>
        </row>
        <row r="198">
          <cell r="I198" t="str">
            <v>ES Spain</v>
          </cell>
        </row>
        <row r="199">
          <cell r="I199" t="str">
            <v>LK Sri Lanka</v>
          </cell>
        </row>
        <row r="200">
          <cell r="I200" t="str">
            <v>SH St.Helena</v>
          </cell>
        </row>
        <row r="201">
          <cell r="I201" t="str">
            <v>PM St.Pierre And Miquelon</v>
          </cell>
        </row>
        <row r="202">
          <cell r="I202" t="str">
            <v>SD Sudan</v>
          </cell>
        </row>
        <row r="203">
          <cell r="I203" t="str">
            <v>SR Suriname</v>
          </cell>
        </row>
        <row r="204">
          <cell r="I204" t="str">
            <v>SJ Svalard And Jan Mayen Islands</v>
          </cell>
        </row>
        <row r="205">
          <cell r="I205" t="str">
            <v>SZ Swaziland</v>
          </cell>
        </row>
        <row r="206">
          <cell r="I206" t="str">
            <v>SE Sweden</v>
          </cell>
        </row>
        <row r="207">
          <cell r="I207" t="str">
            <v>CH Switzerland</v>
          </cell>
        </row>
        <row r="208">
          <cell r="I208" t="str">
            <v>SY Syrian Arab Republic</v>
          </cell>
        </row>
        <row r="209">
          <cell r="I209" t="str">
            <v>TW Taiwan, Province Of China</v>
          </cell>
        </row>
        <row r="210">
          <cell r="I210" t="str">
            <v>TJ Tajikistan</v>
          </cell>
        </row>
        <row r="211">
          <cell r="I211" t="str">
            <v>TZ Tanzania, United Republic Of</v>
          </cell>
        </row>
        <row r="212">
          <cell r="I212" t="str">
            <v>TH Thailand</v>
          </cell>
        </row>
        <row r="213">
          <cell r="I213" t="str">
            <v>TG Togo</v>
          </cell>
        </row>
        <row r="214">
          <cell r="I214" t="str">
            <v>TK Tokelau</v>
          </cell>
        </row>
        <row r="215">
          <cell r="I215" t="str">
            <v>TO Tonga</v>
          </cell>
        </row>
        <row r="216">
          <cell r="I216" t="str">
            <v>TT Trinidad And Tobago</v>
          </cell>
        </row>
        <row r="217">
          <cell r="I217" t="str">
            <v>TN Tunisia</v>
          </cell>
        </row>
        <row r="218">
          <cell r="I218" t="str">
            <v>TR Turkey</v>
          </cell>
        </row>
        <row r="219">
          <cell r="I219" t="str">
            <v>TM Turkmenistan</v>
          </cell>
        </row>
        <row r="220">
          <cell r="I220" t="str">
            <v>TC Turks And Caicos Islands</v>
          </cell>
        </row>
        <row r="221">
          <cell r="I221" t="str">
            <v>TV Tuvalu</v>
          </cell>
        </row>
        <row r="222">
          <cell r="I222" t="str">
            <v>UG Uganda</v>
          </cell>
        </row>
        <row r="223">
          <cell r="I223" t="str">
            <v>UA Ukraine</v>
          </cell>
        </row>
        <row r="224">
          <cell r="I224" t="str">
            <v>AE United Arab Emirates</v>
          </cell>
        </row>
        <row r="225">
          <cell r="I225" t="str">
            <v>GB United Kingdom</v>
          </cell>
        </row>
        <row r="226">
          <cell r="I226" t="str">
            <v xml:space="preserve"> PICK</v>
          </cell>
        </row>
        <row r="227">
          <cell r="I227" t="str">
            <v>US United States</v>
          </cell>
        </row>
        <row r="228">
          <cell r="I228" t="str">
            <v>UM United States Minor Outlying Islands</v>
          </cell>
        </row>
        <row r="229">
          <cell r="I229" t="str">
            <v>UY Uruguay</v>
          </cell>
        </row>
        <row r="230">
          <cell r="I230" t="str">
            <v>UZ Uzbekistan</v>
          </cell>
        </row>
        <row r="231">
          <cell r="I231" t="str">
            <v>VU Vanuatu</v>
          </cell>
        </row>
        <row r="232">
          <cell r="I232" t="str">
            <v>VA Vatican City State, Holy See</v>
          </cell>
        </row>
        <row r="233">
          <cell r="I233" t="str">
            <v>VE Venezuela</v>
          </cell>
        </row>
        <row r="234">
          <cell r="I234" t="str">
            <v>VN Viet Nam</v>
          </cell>
        </row>
        <row r="235">
          <cell r="I235" t="str">
            <v>VG Virgin Islands, British</v>
          </cell>
        </row>
        <row r="236">
          <cell r="I236" t="str">
            <v>VI Virgin Islands, U.S.</v>
          </cell>
        </row>
        <row r="237">
          <cell r="I237" t="str">
            <v>WF Wallis And Futuna Islands</v>
          </cell>
        </row>
        <row r="238">
          <cell r="I238" t="str">
            <v>EH Western Sahara</v>
          </cell>
        </row>
        <row r="239">
          <cell r="I239" t="str">
            <v>YE Yemen</v>
          </cell>
        </row>
        <row r="240">
          <cell r="I240" t="str">
            <v>YU Yugoslavia</v>
          </cell>
        </row>
        <row r="241">
          <cell r="I241" t="str">
            <v>ZM Zambia</v>
          </cell>
        </row>
        <row r="242">
          <cell r="I242" t="str">
            <v>ZW Zimbabwe</v>
          </cell>
        </row>
        <row r="243">
          <cell r="I243" t="str">
            <v>99 Multiple</v>
          </cell>
        </row>
        <row r="244">
          <cell r="I244" t="str">
            <v>NO NO</v>
          </cell>
        </row>
        <row r="245">
          <cell r="I245" t="str">
            <v>x x</v>
          </cell>
        </row>
        <row r="246">
          <cell r="I246" t="str">
            <v>x x</v>
          </cell>
        </row>
        <row r="247">
          <cell r="I247" t="str">
            <v>x x</v>
          </cell>
        </row>
        <row r="248">
          <cell r="I248" t="str">
            <v>x x</v>
          </cell>
        </row>
        <row r="249">
          <cell r="I249" t="str">
            <v>x x</v>
          </cell>
        </row>
      </sheetData>
      <sheetData sheetId="8" refreshError="1"/>
      <sheetData sheetId="9" refreshError="1"/>
      <sheetData sheetId="10" refreshError="1"/>
      <sheetData sheetId="11" refreshError="1"/>
      <sheetData sheetId="12" refreshError="1"/>
      <sheetData sheetId="13">
        <row r="2">
          <cell r="A2" t="str">
            <v>ALL COLORS</v>
          </cell>
        </row>
        <row r="3">
          <cell r="A3" t="str">
            <v>ALL SIZES</v>
          </cell>
        </row>
        <row r="4">
          <cell r="A4" t="str">
            <v>NRF BASIC</v>
          </cell>
        </row>
        <row r="5">
          <cell r="A5" t="str">
            <v>XXS-XXXL</v>
          </cell>
        </row>
        <row r="6">
          <cell r="A6" t="str">
            <v>EYE GLASS</v>
          </cell>
        </row>
        <row r="7">
          <cell r="A7" t="str">
            <v>1X - 3X</v>
          </cell>
        </row>
        <row r="8">
          <cell r="A8" t="str">
            <v>BRA SIZES</v>
          </cell>
        </row>
        <row r="9">
          <cell r="A9" t="str">
            <v>5 - 10</v>
          </cell>
        </row>
        <row r="10">
          <cell r="A10" t="str">
            <v>MEN SHORTS</v>
          </cell>
        </row>
        <row r="11">
          <cell r="A11" t="str">
            <v>MISSY # SZ</v>
          </cell>
        </row>
        <row r="12">
          <cell r="A12" t="str">
            <v>PP - PXL</v>
          </cell>
        </row>
        <row r="13">
          <cell r="A13" t="str">
            <v>0P - 16P</v>
          </cell>
        </row>
        <row r="14">
          <cell r="A14" t="str">
            <v>HOISERY</v>
          </cell>
        </row>
        <row r="15">
          <cell r="A15" t="str">
            <v>PANTY SZ</v>
          </cell>
        </row>
        <row r="16">
          <cell r="A16" t="str">
            <v>WM PETITES</v>
          </cell>
        </row>
        <row r="17">
          <cell r="A17" t="str">
            <v>P/S-XL/XXL</v>
          </cell>
        </row>
        <row r="18">
          <cell r="A18" t="str">
            <v>MENS SHIRT</v>
          </cell>
        </row>
        <row r="19">
          <cell r="A19" t="str">
            <v>MENS PANTS</v>
          </cell>
        </row>
        <row r="20">
          <cell r="A20" t="str">
            <v>BEDDING</v>
          </cell>
        </row>
        <row r="21">
          <cell r="A21" t="str">
            <v>BATH</v>
          </cell>
        </row>
        <row r="22">
          <cell r="A22" t="str">
            <v>BP</v>
          </cell>
        </row>
        <row r="23">
          <cell r="A23" t="str">
            <v>ALL SCHOOL</v>
          </cell>
        </row>
        <row r="24">
          <cell r="A24" t="str">
            <v>INITIALS</v>
          </cell>
        </row>
        <row r="25">
          <cell r="A25" t="str">
            <v>WM 14W-28W</v>
          </cell>
        </row>
        <row r="26">
          <cell r="A26" t="str">
            <v>JUNIOR SZ</v>
          </cell>
        </row>
        <row r="27">
          <cell r="A27" t="str">
            <v>MEN COATS</v>
          </cell>
        </row>
        <row r="28">
          <cell r="A28" t="str">
            <v>SOCKS</v>
          </cell>
        </row>
        <row r="29">
          <cell r="A29" t="str">
            <v>EURO SIZES</v>
          </cell>
        </row>
        <row r="30">
          <cell r="A30" t="str">
            <v>9-11 SOCKS</v>
          </cell>
        </row>
        <row r="31">
          <cell r="A31" t="str">
            <v>CHILDREN</v>
          </cell>
        </row>
        <row r="32">
          <cell r="A32" t="str">
            <v>SWIM</v>
          </cell>
        </row>
        <row r="33">
          <cell r="A33" t="str">
            <v>NO SIZE/PR</v>
          </cell>
        </row>
        <row r="34">
          <cell r="A34" t="str">
            <v>LUGGAGE</v>
          </cell>
        </row>
        <row r="35">
          <cell r="A35" t="str">
            <v>MISSY PANT</v>
          </cell>
        </row>
        <row r="36">
          <cell r="A36" t="str">
            <v>BIG/TALL</v>
          </cell>
        </row>
        <row r="37">
          <cell r="A37" t="str">
            <v>x</v>
          </cell>
        </row>
      </sheetData>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sts"/>
      <sheetName val="Prices"/>
      <sheetName val="Export"/>
      <sheetName val="Setup"/>
      <sheetName val="Yarn Rates"/>
      <sheetName val="Sizing Cost"/>
      <sheetName val="Sheet1"/>
      <sheetName val="Mapping"/>
      <sheetName val="drop down box reference"/>
    </sheetNames>
    <sheetDataSet>
      <sheetData sheetId="0" refreshError="1"/>
      <sheetData sheetId="1">
        <row r="11">
          <cell r="J11">
            <v>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COO"/>
      <sheetName val="Main"/>
      <sheetName val="Office Use"/>
      <sheetName val="Currency"/>
    </sheetNames>
    <sheetDataSet>
      <sheetData sheetId="0">
        <row r="2">
          <cell r="B2" t="str">
            <v>DOZEN  qty=12 (DZ)</v>
          </cell>
          <cell r="X2" t="str">
            <v>NA ( 830)</v>
          </cell>
          <cell r="AL2" t="str">
            <v>Yes (Y)</v>
          </cell>
        </row>
        <row r="3">
          <cell r="X3" t="str">
            <v>USACanada ( 831)</v>
          </cell>
          <cell r="AL3" t="str">
            <v>No (N)</v>
          </cell>
        </row>
        <row r="4">
          <cell r="X4" t="str">
            <v>US only ( 832)</v>
          </cell>
        </row>
        <row r="5">
          <cell r="X5" t="str">
            <v>Canada only ( 833)</v>
          </cell>
        </row>
      </sheetData>
      <sheetData sheetId="1">
        <row r="1">
          <cell r="D1" t="str">
            <v>CAN</v>
          </cell>
        </row>
      </sheetData>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Cheat sheet"/>
      <sheetName val="MULTIPLE PACKS"/>
      <sheetName val="X-VENDOR INSTRUCTIONS"/>
      <sheetName val="X-VENDOR SPEC PAGE"/>
      <sheetName val="X-VENDOR CTPAT"/>
      <sheetName val="X-VENDOR 10+2"/>
      <sheetName val="X-LACY ACT"/>
      <sheetName val="X-FISH &amp; WILDLIFE"/>
      <sheetName val="X-IFI"/>
      <sheetName val="X-LIST"/>
    </sheetNames>
    <sheetDataSet>
      <sheetData sheetId="0"/>
      <sheetData sheetId="1"/>
      <sheetData sheetId="2"/>
      <sheetData sheetId="3"/>
      <sheetData sheetId="4"/>
      <sheetData sheetId="5"/>
      <sheetData sheetId="6"/>
      <sheetData sheetId="7"/>
      <sheetData sheetId="8"/>
      <sheetData sheetId="9">
        <row r="3">
          <cell r="C3" t="str">
            <v>CLASSIC</v>
          </cell>
          <cell r="G3" t="str">
            <v>UP-FRONT PRODUCTION</v>
          </cell>
        </row>
        <row r="4">
          <cell r="C4" t="str">
            <v>URBAN</v>
          </cell>
          <cell r="G4" t="str">
            <v>CLOSEOUT</v>
          </cell>
        </row>
        <row r="5">
          <cell r="C5" t="str">
            <v>CONTEMPORARY</v>
          </cell>
          <cell r="G5" t="str">
            <v>REPLENISHMENT</v>
          </cell>
        </row>
        <row r="6">
          <cell r="C6" t="str">
            <v>UPDATED</v>
          </cell>
          <cell r="G6" t="str">
            <v>PACK &amp; HOLD</v>
          </cell>
        </row>
        <row r="7">
          <cell r="G7" t="str">
            <v>IN-SEASON PRODUCTION</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row r="38">
          <cell r="C38" t="str">
            <v/>
          </cell>
        </row>
      </sheetData>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vered_Sheet1"/>
      <sheetName val="Lists"/>
      <sheetName val="Instructions"/>
      <sheetName val="6 Way Pricing"/>
      <sheetName val="Page 1 Sales and Forecast"/>
      <sheetName val="Page 2 Dimensions"/>
      <sheetName val="Page 3 UPC"/>
      <sheetName val="Page 4 (Import Only) Ship Info"/>
      <sheetName val="Page 5 Domestic Logistics"/>
      <sheetName val="Page 6 Import Logistics "/>
      <sheetName val="Page 7 Item Adds&amp;Drops"/>
      <sheetName val="Page 8 PDF Example"/>
    </sheetNames>
    <sheetDataSet>
      <sheetData sheetId="0" refreshError="1"/>
      <sheetData sheetId="1" refreshError="1"/>
      <sheetData sheetId="2" refreshError="1"/>
      <sheetData sheetId="3" refreshError="1"/>
      <sheetData sheetId="4" refreshError="1">
        <row r="2">
          <cell r="AA2" t="str">
            <v>Y</v>
          </cell>
        </row>
        <row r="3">
          <cell r="AA3" t="str">
            <v>N</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row r="3">
          <cell r="F3" t="str">
            <v>ALLOCATE TO STORE BRKDWN</v>
          </cell>
        </row>
        <row r="4">
          <cell r="F4" t="str">
            <v>ATTRIBUTE GROUP</v>
          </cell>
        </row>
        <row r="5">
          <cell r="F5" t="str">
            <v>HISTORY</v>
          </cell>
        </row>
        <row r="6">
          <cell r="F6" t="str">
            <v>LOCATION RESTRICTIONS</v>
          </cell>
        </row>
        <row r="7">
          <cell r="F7" t="str">
            <v>OTHER</v>
          </cell>
        </row>
        <row r="8">
          <cell r="F8" t="str">
            <v>PROFILE</v>
          </cell>
        </row>
        <row r="9">
          <cell r="F9" t="str">
            <v>SIZE SCALE</v>
          </cell>
        </row>
        <row r="10">
          <cell r="F10" t="str">
            <v>THIS IS AN AD STYLE</v>
          </cell>
        </row>
        <row r="11">
          <cell r="F11" t="str">
            <v>TREND</v>
          </cell>
        </row>
        <row r="12">
          <cell r="F12" t="str">
            <v>VENDOR MINIMUMS</v>
          </cell>
        </row>
        <row r="13">
          <cell r="F13" t="str">
            <v>VENDOR PREPACK</v>
          </cell>
        </row>
        <row r="14">
          <cell r="F14" t="str">
            <v>x</v>
          </cell>
        </row>
        <row r="15">
          <cell r="F15" t="str">
            <v>x</v>
          </cell>
        </row>
        <row r="16">
          <cell r="F16" t="str">
            <v>x</v>
          </cell>
        </row>
        <row r="17">
          <cell r="F17" t="str">
            <v>x</v>
          </cell>
        </row>
        <row r="18">
          <cell r="F18" t="str">
            <v>x</v>
          </cell>
        </row>
        <row r="19">
          <cell r="F19" t="str">
            <v>X</v>
          </cell>
        </row>
        <row r="20">
          <cell r="F20" t="str">
            <v>X</v>
          </cell>
        </row>
        <row r="21">
          <cell r="F21" t="str">
            <v>X</v>
          </cell>
        </row>
      </sheetData>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X2">
            <v>3</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 val="Data"/>
    </sheetNames>
    <sheetDataSet>
      <sheetData sheetId="0"/>
      <sheetData sheetId="1">
        <row r="1">
          <cell r="D1" t="str">
            <v>CAN</v>
          </cell>
        </row>
        <row r="2">
          <cell r="B2" t="str">
            <v>DOZEN  qty=12 (DZ)</v>
          </cell>
          <cell r="D2" t="str">
            <v>DOZEN  qty=12 (DZ)</v>
          </cell>
          <cell r="F2">
            <v>50</v>
          </cell>
          <cell r="H2" t="str">
            <v>Yes (Y)</v>
          </cell>
          <cell r="J2" t="str">
            <v>Yes (Y)</v>
          </cell>
          <cell r="L2" t="str">
            <v>None ( 886)</v>
          </cell>
          <cell r="N2" t="str">
            <v>Yes ( 895)</v>
          </cell>
          <cell r="P2" t="str">
            <v>CAN</v>
          </cell>
          <cell r="R2" t="str">
            <v>Afghanistan (AFG)</v>
          </cell>
          <cell r="T2" t="str">
            <v>NA ( 725)</v>
          </cell>
          <cell r="V2" t="str">
            <v>NA ( 730)</v>
          </cell>
          <cell r="X2" t="str">
            <v>NA ( 738)</v>
          </cell>
          <cell r="Z2" t="str">
            <v>None ( 754)</v>
          </cell>
          <cell r="AB2" t="str">
            <v>Yes ( 775)</v>
          </cell>
          <cell r="AD2" t="str">
            <v>NA ( 766)</v>
          </cell>
          <cell r="AF2" t="str">
            <v>Yes (Y)</v>
          </cell>
          <cell r="AG2" t="str">
            <v>N/A</v>
          </cell>
          <cell r="AH2" t="str">
            <v>N/A</v>
          </cell>
          <cell r="AI2" t="str">
            <v>N/A</v>
          </cell>
          <cell r="AJ2" t="str">
            <v>N/A</v>
          </cell>
          <cell r="AK2" t="str">
            <v>N/A</v>
          </cell>
          <cell r="AL2" t="str">
            <v>N/A</v>
          </cell>
          <cell r="AM2" t="str">
            <v>N/A</v>
          </cell>
          <cell r="AN2" t="str">
            <v>N/A</v>
          </cell>
          <cell r="AO2" t="str">
            <v>N/A</v>
          </cell>
          <cell r="AP2" t="str">
            <v>N/A</v>
          </cell>
          <cell r="AQ2" t="str">
            <v>N/A</v>
          </cell>
          <cell r="AR2" t="str">
            <v>N/A</v>
          </cell>
          <cell r="AT2" t="str">
            <v>Yes (Y)</v>
          </cell>
          <cell r="AV2" t="str">
            <v>Yes (Y)</v>
          </cell>
          <cell r="AX2" t="str">
            <v>Yes (Y)</v>
          </cell>
          <cell r="AZ2" t="str">
            <v>Yes (Y)</v>
          </cell>
          <cell r="BB2" t="str">
            <v>Yes (Y)</v>
          </cell>
          <cell r="BD2" t="str">
            <v>Yes (Y)</v>
          </cell>
          <cell r="BF2" t="str">
            <v>Yes (Y)</v>
          </cell>
          <cell r="BH2" t="str">
            <v>Yes (Y)</v>
          </cell>
          <cell r="BJ2" t="str">
            <v>Yes (Y)</v>
          </cell>
          <cell r="BL2" t="str">
            <v>Not auth to distro in country- Alt source available (1)</v>
          </cell>
        </row>
        <row r="3">
          <cell r="B3" t="str">
            <v>EACHES  qty=1 (EA)</v>
          </cell>
          <cell r="D3" t="str">
            <v>EACHES  qty=1 (EA)</v>
          </cell>
          <cell r="F3">
            <v>55</v>
          </cell>
          <cell r="H3" t="str">
            <v>No (N)</v>
          </cell>
          <cell r="J3" t="str">
            <v>No (N)</v>
          </cell>
          <cell r="L3" t="str">
            <v>Antibacterial ( 887)</v>
          </cell>
          <cell r="N3" t="str">
            <v>No ( 896)</v>
          </cell>
          <cell r="P3" t="str">
            <v>MEX</v>
          </cell>
          <cell r="R3" t="str">
            <v>Aland Islands (ALA)</v>
          </cell>
          <cell r="T3" t="str">
            <v>Name &amp; Address ( 726)</v>
          </cell>
          <cell r="V3" t="str">
            <v>No Care Labeling ( 731)</v>
          </cell>
          <cell r="X3" t="str">
            <v>Fabric Content Not Indicated ( 739)</v>
          </cell>
          <cell r="Z3" t="str">
            <v>EnglishImperial Only - Info on Item and Package ( 755)</v>
          </cell>
          <cell r="AB3" t="str">
            <v>No Must purchase from CA Div. ( 776)</v>
          </cell>
          <cell r="AD3" t="str">
            <v>Ontario ( 767)</v>
          </cell>
          <cell r="AF3" t="str">
            <v>No (N)</v>
          </cell>
          <cell r="AG3" t="str">
            <v>Allergy free and microbial treated</v>
          </cell>
          <cell r="AH3" t="str">
            <v>Fits mattresses up to 8" deep</v>
          </cell>
          <cell r="AI3" t="str">
            <v>Percale weave</v>
          </cell>
          <cell r="AJ3" t="str">
            <v>Combed cotton</v>
          </cell>
          <cell r="AK3" t="str">
            <v>Made with organic cotton</v>
          </cell>
          <cell r="AL3" t="str">
            <v>CL</v>
          </cell>
          <cell r="AM3" t="str">
            <v>Dry clean only</v>
          </cell>
          <cell r="AN3" t="str">
            <v>Exclusive to BBBY (indefinitely)</v>
          </cell>
          <cell r="AO3" t="str">
            <v>Flat+ fitted+ 2 pillowcases(twin - 1)</v>
          </cell>
          <cell r="AP3" t="str">
            <v>Constructed in USA</v>
          </cell>
          <cell r="AQ3" t="str">
            <v>140 thread count</v>
          </cell>
          <cell r="AR3" t="str">
            <v>100% Acrylic</v>
          </cell>
          <cell r="AT3" t="str">
            <v>No (N)</v>
          </cell>
          <cell r="AV3" t="str">
            <v>No (N)</v>
          </cell>
          <cell r="AX3" t="str">
            <v>No (N)</v>
          </cell>
          <cell r="AZ3" t="str">
            <v>No (N)</v>
          </cell>
          <cell r="BB3" t="str">
            <v>No (N)</v>
          </cell>
          <cell r="BD3" t="str">
            <v>No (N)</v>
          </cell>
          <cell r="BF3" t="str">
            <v>No (N)</v>
          </cell>
          <cell r="BH3" t="str">
            <v>No (N)</v>
          </cell>
          <cell r="BJ3" t="str">
            <v>No (N)</v>
          </cell>
          <cell r="BL3" t="str">
            <v>Not auth to distro in country- No alt source (2)</v>
          </cell>
        </row>
        <row r="4">
          <cell r="B4" t="str">
            <v>GROSS  qty=144 (GRS)</v>
          </cell>
          <cell r="D4" t="str">
            <v>GROSS  qty=144 (GRS)</v>
          </cell>
          <cell r="F4">
            <v>60</v>
          </cell>
          <cell r="L4" t="str">
            <v>Mold Resistant ( 888)</v>
          </cell>
          <cell r="R4" t="str">
            <v>Albania (ALB)</v>
          </cell>
          <cell r="T4" t="str">
            <v>Name-No Address ( 727)</v>
          </cell>
          <cell r="V4" t="str">
            <v>Universal Care Symbols ( 732)</v>
          </cell>
          <cell r="X4" t="str">
            <v>EnglishFrenchSpanish (non-permanent label) ( 740)</v>
          </cell>
          <cell r="Z4" t="str">
            <v>EnglishImperial Only - Info on Package Only ( 756)</v>
          </cell>
          <cell r="AB4" t="str">
            <v>No Must purchase from unrelated vendor ( 777)</v>
          </cell>
          <cell r="AD4" t="str">
            <v>Quebec ( 768)</v>
          </cell>
          <cell r="AG4" t="str">
            <v>Allergy Free</v>
          </cell>
          <cell r="AH4" t="str">
            <v>Fits mattresses up to 9" deep</v>
          </cell>
          <cell r="AI4" t="str">
            <v>Pinpoint weave</v>
          </cell>
          <cell r="AJ4" t="str">
            <v>Compact cotton</v>
          </cell>
          <cell r="AK4" t="str">
            <v>Made with certified organic cotton</v>
          </cell>
          <cell r="AL4" t="str">
            <v>Copyright</v>
          </cell>
          <cell r="AM4" t="str">
            <v>Easy to clean</v>
          </cell>
          <cell r="AN4" t="str">
            <v>Exclusive to BBBY for 30 days</v>
          </cell>
          <cell r="AO4" t="str">
            <v>Flat+ fitted+ 2 pillowcases</v>
          </cell>
          <cell r="AP4" t="str">
            <v>Fill from England</v>
          </cell>
          <cell r="AQ4" t="str">
            <v>150 thread count</v>
          </cell>
          <cell r="AR4" t="str">
            <v>100% Aegean Cotton</v>
          </cell>
          <cell r="BJ4" t="str">
            <v>Pending (Cannot be Sold in) (P)</v>
          </cell>
          <cell r="BL4" t="str">
            <v>Insufficient vendor identity labeling-Textiles (3)</v>
          </cell>
        </row>
        <row r="5">
          <cell r="B5" t="str">
            <v>PAIR  qty=2 (PR)</v>
          </cell>
          <cell r="D5" t="str">
            <v>PAIR  qty=2 (PR)</v>
          </cell>
          <cell r="F5">
            <v>65</v>
          </cell>
          <cell r="L5" t="str">
            <v>Mildew Resistant ( 889)</v>
          </cell>
          <cell r="R5" t="str">
            <v>Algeria (DZA)</v>
          </cell>
          <cell r="T5" t="str">
            <v>No Identity Indicated ( 728)</v>
          </cell>
          <cell r="V5" t="str">
            <v>English  French  Spanish ( 733)</v>
          </cell>
          <cell r="X5" t="str">
            <v>English (non-permanent label) ( 741)</v>
          </cell>
          <cell r="Z5" t="str">
            <v>EnglishImperial Only - Info on Item Only ( 879)</v>
          </cell>
          <cell r="AB5" t="str">
            <v>No Source unknown ( 778)</v>
          </cell>
          <cell r="AD5" t="str">
            <v>Manitoba ( 769)</v>
          </cell>
          <cell r="AG5" t="str">
            <v>Allergy free components</v>
          </cell>
          <cell r="AH5" t="str">
            <v>Fits mattresses up to 10" deep</v>
          </cell>
          <cell r="AI5" t="str">
            <v>Sateen weave</v>
          </cell>
          <cell r="AJ5" t="str">
            <v>Flannel</v>
          </cell>
          <cell r="AK5" t="str">
            <v>Natural and unbleached fibers</v>
          </cell>
          <cell r="AL5" t="str">
            <v>CUL</v>
          </cell>
          <cell r="AM5" t="str">
            <v>Hand wash only</v>
          </cell>
          <cell r="AN5" t="str">
            <v>Exclusive to BBBY for 60 days</v>
          </cell>
          <cell r="AO5" t="str">
            <v>Flat+ fitted+ 1 pillowcase</v>
          </cell>
          <cell r="AP5" t="str">
            <v>Imported</v>
          </cell>
          <cell r="AQ5" t="str">
            <v>160 thread count</v>
          </cell>
          <cell r="AR5" t="str">
            <v>100% Aegean Cotton Loops</v>
          </cell>
          <cell r="BL5" t="str">
            <v>Insufficient declaration fabric contents-Textiles (4)</v>
          </cell>
        </row>
        <row r="6">
          <cell r="B6" t="str">
            <v>SET  qty=1 (SET)</v>
          </cell>
          <cell r="D6" t="str">
            <v>SET  qty=1 (SET)</v>
          </cell>
          <cell r="F6">
            <v>70</v>
          </cell>
          <cell r="L6" t="str">
            <v>Germ Resistant ( 890)</v>
          </cell>
          <cell r="R6" t="str">
            <v>American Samoa (ASM)</v>
          </cell>
          <cell r="T6" t="str">
            <v>Name &amp; Address - Non perm label ( 729)</v>
          </cell>
          <cell r="V6" t="str">
            <v>English  French ( 734)</v>
          </cell>
          <cell r="X6" t="str">
            <v>Inactive ( 742)</v>
          </cell>
          <cell r="Z6" t="str">
            <v>Metric Only - Info on Item Only ( 880)</v>
          </cell>
          <cell r="AD6" t="str">
            <v>STUFFED NO REGISTRATION ( 789)</v>
          </cell>
          <cell r="AG6" t="str">
            <v>Anti-allergen barrier weave</v>
          </cell>
          <cell r="AH6" t="str">
            <v>Fits mattresses up to 11" deep</v>
          </cell>
          <cell r="AI6" t="str">
            <v>Twill weave</v>
          </cell>
          <cell r="AJ6" t="str">
            <v>Jersey knit</v>
          </cell>
          <cell r="AK6" t="str">
            <v>Eco-friendly dyes</v>
          </cell>
          <cell r="AL6" t="str">
            <v>ETL listed</v>
          </cell>
          <cell r="AM6" t="str">
            <v>Hand washable fabric</v>
          </cell>
          <cell r="AN6" t="str">
            <v>Exclusive to BBBY for 90 days</v>
          </cell>
          <cell r="AP6" t="str">
            <v>Made in Canada</v>
          </cell>
          <cell r="AQ6" t="str">
            <v>170 thread count</v>
          </cell>
          <cell r="AR6" t="str">
            <v>100% Bamboo</v>
          </cell>
          <cell r="BL6" t="str">
            <v>No provincial "stuffed articles" registration (5)</v>
          </cell>
        </row>
        <row r="7">
          <cell r="B7" t="str">
            <v>TEN  qty=10 (TEN)</v>
          </cell>
          <cell r="D7" t="str">
            <v>TEN  qty=10 (TEN)</v>
          </cell>
          <cell r="F7">
            <v>77.5</v>
          </cell>
          <cell r="L7" t="str">
            <v>Dust Mite Resistant ( 891)</v>
          </cell>
          <cell r="R7" t="str">
            <v>Andorra (AND)</v>
          </cell>
          <cell r="T7" t="str">
            <v>Duplicate ( 795)</v>
          </cell>
          <cell r="V7" t="str">
            <v>English  Spanish ( 735)</v>
          </cell>
          <cell r="X7" t="str">
            <v>English permanent label ( 743)</v>
          </cell>
          <cell r="Z7" t="str">
            <v>Metric Only - Info on Package Only ( 881)</v>
          </cell>
          <cell r="AG7" t="str">
            <v>Anti-bacterial</v>
          </cell>
          <cell r="AH7" t="str">
            <v>Fits mattresses up to 12" deep</v>
          </cell>
          <cell r="AI7" t="str">
            <v>Jacquard weave</v>
          </cell>
          <cell r="AK7" t="str">
            <v>Certified organic</v>
          </cell>
          <cell r="AL7" t="str">
            <v>Service mark - SM</v>
          </cell>
          <cell r="AM7" t="str">
            <v>Machine wash in commercial washer</v>
          </cell>
          <cell r="AN7" t="str">
            <v>Exclusive to BBBY for 120 days</v>
          </cell>
          <cell r="AP7" t="str">
            <v>Made in China</v>
          </cell>
          <cell r="AQ7" t="str">
            <v>180 thread count</v>
          </cell>
          <cell r="AR7" t="str">
            <v>100% Bamboo Cotton</v>
          </cell>
          <cell r="BL7" t="str">
            <v>Insufficient Chemicals labeling (6)</v>
          </cell>
        </row>
        <row r="8">
          <cell r="B8" t="str">
            <v>YARD  qty=1 (YD)</v>
          </cell>
          <cell r="D8" t="str">
            <v>YARD  qty=1 (YD)</v>
          </cell>
          <cell r="F8">
            <v>85</v>
          </cell>
          <cell r="L8" t="str">
            <v>Bed Bug Resistant ( 892)</v>
          </cell>
          <cell r="R8" t="str">
            <v>Angola (AGO)</v>
          </cell>
          <cell r="T8" t="str">
            <v>Name Only - Non Perm Label ( 796)</v>
          </cell>
          <cell r="V8" t="str">
            <v>English Only ( 736)</v>
          </cell>
          <cell r="X8" t="str">
            <v>EnglishFrench (permanent label) ( 744)</v>
          </cell>
          <cell r="Z8" t="str">
            <v>English &amp; Metric - Info on Item and Package ( 882)</v>
          </cell>
          <cell r="AG8" t="str">
            <v>Certified asthma and allergy friendly</v>
          </cell>
          <cell r="AH8" t="str">
            <v>Fits mattresses up to 13" deep</v>
          </cell>
          <cell r="AK8" t="str">
            <v>Skal certified organic</v>
          </cell>
          <cell r="AL8" t="str">
            <v>TM and UL listed</v>
          </cell>
          <cell r="AM8" t="str">
            <v>Machine washable seat cushion</v>
          </cell>
          <cell r="AN8" t="str">
            <v>Exclusive to BBBY for 150 days</v>
          </cell>
          <cell r="AP8" t="str">
            <v>Made in Sweden</v>
          </cell>
          <cell r="AQ8" t="str">
            <v>190 thread count</v>
          </cell>
          <cell r="AR8" t="str">
            <v>100% Certified Organic Cotton</v>
          </cell>
          <cell r="BL8" t="str">
            <v>Insufficient food/nutritional labeling (7)</v>
          </cell>
        </row>
        <row r="9">
          <cell r="B9" t="str">
            <v>CASE  qty=1 (CA)</v>
          </cell>
          <cell r="D9" t="str">
            <v>CASE  qty=1 (CA)</v>
          </cell>
          <cell r="F9">
            <v>92.5</v>
          </cell>
          <cell r="L9" t="str">
            <v>Virus Resistant ( 893)</v>
          </cell>
          <cell r="R9" t="str">
            <v>Anguilla (AIA)</v>
          </cell>
          <cell r="V9" t="str">
            <v>Unversal +Others ( 737)</v>
          </cell>
          <cell r="X9" t="str">
            <v>EnglishSpanish (permanent label) ( 745)</v>
          </cell>
          <cell r="Z9" t="str">
            <v>English &amp; Metric - Info on Item Only ( 883)</v>
          </cell>
          <cell r="AG9" t="str">
            <v>Microbial treated</v>
          </cell>
          <cell r="AH9" t="str">
            <v>Fits mattresses up to 14" deep</v>
          </cell>
          <cell r="AK9" t="str">
            <v>Bleach resistant colors</v>
          </cell>
          <cell r="AL9" t="str">
            <v>TM &amp; copyright</v>
          </cell>
          <cell r="AM9" t="str">
            <v>Machine wash and dry</v>
          </cell>
          <cell r="AN9" t="str">
            <v>Exclusive to BBBY for 180 days</v>
          </cell>
          <cell r="AP9" t="str">
            <v>Made in the USA</v>
          </cell>
          <cell r="AQ9" t="str">
            <v>200 thread count</v>
          </cell>
          <cell r="AR9" t="str">
            <v>100% Cotton</v>
          </cell>
          <cell r="BL9" t="str">
            <v>Lack of electrical testing certification (8)</v>
          </cell>
        </row>
        <row r="10">
          <cell r="B10" t="str">
            <v>SET OF 2  qty=2 (S/2)</v>
          </cell>
          <cell r="D10" t="str">
            <v>SET OF 2  qty=2 (S/2)</v>
          </cell>
          <cell r="F10">
            <v>100</v>
          </cell>
          <cell r="L10" t="str">
            <v>Antimicrobial ( 894)</v>
          </cell>
          <cell r="R10" t="str">
            <v>Antarctica (ATA)</v>
          </cell>
          <cell r="X10" t="str">
            <v>EnglishFrench (non-permanent label) ( 746)</v>
          </cell>
          <cell r="Z10" t="str">
            <v>English &amp; Metric - Info on Package Only ( 884)</v>
          </cell>
          <cell r="AG10" t="str">
            <v>Anti-microbial treated fabric</v>
          </cell>
          <cell r="AH10" t="str">
            <v>Fits mattresses up to 15" deep</v>
          </cell>
          <cell r="AK10" t="str">
            <v>ISO certified organic</v>
          </cell>
          <cell r="AL10" t="str">
            <v>TM &amp; Vendor registered trademark &amp; UL listed</v>
          </cell>
          <cell r="AM10" t="str">
            <v>Machine wash/line dry</v>
          </cell>
          <cell r="AP10" t="str">
            <v>Made in the USA of imported materials</v>
          </cell>
          <cell r="AQ10" t="str">
            <v>210 thread count</v>
          </cell>
          <cell r="AR10" t="str">
            <v>100% Cotton percale</v>
          </cell>
          <cell r="BL10" t="str">
            <v>Insufficient product identity on package (9)</v>
          </cell>
        </row>
        <row r="11">
          <cell r="B11" t="str">
            <v>SET OF 3  qty=3 (S/3)</v>
          </cell>
          <cell r="D11" t="str">
            <v>SET OF 3  qty=3 (S/3)</v>
          </cell>
          <cell r="F11">
            <v>110</v>
          </cell>
          <cell r="R11" t="str">
            <v>Antigua And Barbuda (ATG)</v>
          </cell>
          <cell r="X11" t="str">
            <v>EnglishSpanish (non-permanent label) ( 747)</v>
          </cell>
          <cell r="Z11" t="str">
            <v>Metric Only - Info on Item and Package ( 885)</v>
          </cell>
          <cell r="AG11" t="str">
            <v>Allergy free and anti-microbial treated fabric</v>
          </cell>
          <cell r="AH11" t="str">
            <v>Fits mattresses up to 16" deep</v>
          </cell>
          <cell r="AK11" t="str">
            <v>Eco Friendly</v>
          </cell>
          <cell r="AL11" t="str">
            <v>TM &amp; Vendor registered trademark</v>
          </cell>
          <cell r="AM11" t="str">
            <v>Machine wash, cold water</v>
          </cell>
          <cell r="AP11" t="str">
            <v>Made in India</v>
          </cell>
          <cell r="AQ11" t="str">
            <v>220 thread count</v>
          </cell>
          <cell r="AR11" t="str">
            <v>100% Cotton sateen</v>
          </cell>
          <cell r="BL11" t="str">
            <v>Insufficient declaration of quantity (10)</v>
          </cell>
        </row>
        <row r="12">
          <cell r="B12" t="str">
            <v>SET OF 4  qty=4 (S/4)</v>
          </cell>
          <cell r="D12" t="str">
            <v>SET OF 4  qty=4 (S/4)</v>
          </cell>
          <cell r="F12">
            <v>125</v>
          </cell>
          <cell r="R12" t="str">
            <v>Argentina (ARG)</v>
          </cell>
          <cell r="X12" t="str">
            <v>EnglishFrenchSpanish (permanent label) ( 748)</v>
          </cell>
          <cell r="AG12" t="str">
            <v>Ionic anti-allergen treatment</v>
          </cell>
          <cell r="AH12" t="str">
            <v>Fits mattresses up to 17" deep</v>
          </cell>
          <cell r="AK12" t="str">
            <v>IMO certified cotton</v>
          </cell>
          <cell r="AL12" t="str">
            <v>TM</v>
          </cell>
          <cell r="AM12" t="str">
            <v>Commercial washing machine</v>
          </cell>
          <cell r="AP12" t="str">
            <v>Made in Ireland</v>
          </cell>
          <cell r="AQ12" t="str">
            <v>230 thread count</v>
          </cell>
          <cell r="AR12" t="str">
            <v>100% Dupioni Silk</v>
          </cell>
          <cell r="BL12" t="str">
            <v>Lack of metric measurements (11)</v>
          </cell>
        </row>
        <row r="13">
          <cell r="B13" t="str">
            <v>SET OF 6  qty=6 (S/6)</v>
          </cell>
          <cell r="D13" t="str">
            <v>SET OF 6  qty=6 (S/6)</v>
          </cell>
          <cell r="F13">
            <v>150</v>
          </cell>
          <cell r="R13" t="str">
            <v>Armenia (ARM)</v>
          </cell>
          <cell r="AG13" t="str">
            <v>Hypo-allergenic and anti-bacterial components</v>
          </cell>
          <cell r="AH13" t="str">
            <v>Fits mattresses up to 18" deep</v>
          </cell>
          <cell r="AK13" t="str">
            <v>EKO certified cotton</v>
          </cell>
          <cell r="AL13" t="str">
            <v>TUV</v>
          </cell>
          <cell r="AM13" t="str">
            <v>Machine wash, dry cleaning recommended</v>
          </cell>
          <cell r="AP13" t="str">
            <v>Made in Poland</v>
          </cell>
          <cell r="AQ13" t="str">
            <v>240 thread count</v>
          </cell>
          <cell r="AR13" t="str">
            <v>100% Egyptian cotton</v>
          </cell>
          <cell r="BL13" t="str">
            <v>Insufficient vendor identity -Non-Textile (12)</v>
          </cell>
        </row>
        <row r="14">
          <cell r="B14" t="str">
            <v>4 PIECES  qty=4 (4)</v>
          </cell>
          <cell r="D14" t="str">
            <v>4 PIECES  qty=4 (4)</v>
          </cell>
          <cell r="F14">
            <v>175</v>
          </cell>
          <cell r="R14" t="str">
            <v>Aruba (ABW)</v>
          </cell>
          <cell r="AG14" t="str">
            <v>Hypo-allergenic components</v>
          </cell>
          <cell r="AH14" t="str">
            <v>Fits mattresses up to 19" deep</v>
          </cell>
          <cell r="AK14" t="str">
            <v>GOTS</v>
          </cell>
          <cell r="AL14" t="str">
            <v>UL listed</v>
          </cell>
          <cell r="AM14" t="str">
            <v>Removable, hand washable fabric</v>
          </cell>
          <cell r="AP14" t="str">
            <v>Made in Spain</v>
          </cell>
          <cell r="AQ14" t="str">
            <v>250 thread count</v>
          </cell>
          <cell r="AR14" t="str">
            <v>100% Egyptian cotton percale</v>
          </cell>
        </row>
        <row r="15">
          <cell r="B15" t="str">
            <v>5 PIECES  qty=5 (5)</v>
          </cell>
          <cell r="D15" t="str">
            <v>5 PIECES  qty=5 (5)</v>
          </cell>
          <cell r="F15">
            <v>200</v>
          </cell>
          <cell r="R15" t="str">
            <v>Australia (AUS)</v>
          </cell>
          <cell r="AG15" t="str">
            <v>Bed bug protectant/shield</v>
          </cell>
          <cell r="AH15" t="str">
            <v>Fits mattresses up to 20" deep</v>
          </cell>
          <cell r="AK15" t="str">
            <v>Skin Friendly</v>
          </cell>
          <cell r="AL15" t="str">
            <v>Vendor registered trademark &amp; copyright</v>
          </cell>
          <cell r="AM15" t="str">
            <v>Removable, washable seat cushion</v>
          </cell>
          <cell r="AP15" t="str">
            <v>Made in Thailand</v>
          </cell>
          <cell r="AQ15" t="str">
            <v>260 thread count</v>
          </cell>
          <cell r="AR15" t="str">
            <v>100% Egyptian Cotton Loops</v>
          </cell>
        </row>
        <row r="16">
          <cell r="B16" t="str">
            <v>6 PIECES  qty=6 (6)</v>
          </cell>
          <cell r="D16" t="str">
            <v>6 PIECES  qty=6 (6)</v>
          </cell>
          <cell r="F16">
            <v>250</v>
          </cell>
          <cell r="R16" t="str">
            <v>Austria (AUT)</v>
          </cell>
          <cell r="AG16" t="str">
            <v>Allergen barrier fabric</v>
          </cell>
          <cell r="AH16" t="str">
            <v>Fits mattresses up to 21" deep</v>
          </cell>
          <cell r="AL16" t="str">
            <v>Vendor registered trademark &amp; UL listed</v>
          </cell>
          <cell r="AM16" t="str">
            <v>Soil and Stain resistant</v>
          </cell>
          <cell r="AP16" t="str">
            <v>Made in Italy</v>
          </cell>
          <cell r="AQ16" t="str">
            <v>270 thread count</v>
          </cell>
          <cell r="AR16" t="str">
            <v>100% Linen</v>
          </cell>
        </row>
        <row r="17">
          <cell r="B17" t="str">
            <v>7 PIECES  qty=7 (7)</v>
          </cell>
          <cell r="D17" t="str">
            <v>7 PIECES  qty=7 (7)</v>
          </cell>
          <cell r="F17">
            <v>300</v>
          </cell>
          <cell r="R17" t="str">
            <v>Azerbaijan (AZE)</v>
          </cell>
          <cell r="AG17" t="str">
            <v>Bed bug protectant/shield and allergen barrier fabric</v>
          </cell>
          <cell r="AH17" t="str">
            <v>Fits mattresses up to 22" deep</v>
          </cell>
          <cell r="AL17" t="str">
            <v>Vendor registered trademark</v>
          </cell>
          <cell r="AM17" t="str">
            <v>Spot clean only</v>
          </cell>
          <cell r="AP17" t="str">
            <v>Made in Germany</v>
          </cell>
          <cell r="AQ17" t="str">
            <v>280 thread count</v>
          </cell>
          <cell r="AR17" t="str">
            <v>100% Modal</v>
          </cell>
        </row>
        <row r="18">
          <cell r="B18" t="str">
            <v>8 PIECES  qty=8 (8)</v>
          </cell>
          <cell r="D18" t="str">
            <v>8 PIECES  qty=8 (8)</v>
          </cell>
          <cell r="F18">
            <v>400</v>
          </cell>
          <cell r="R18" t="str">
            <v>Bahamas (BHS)</v>
          </cell>
          <cell r="AG18" t="str">
            <v>Stain resistant fabric</v>
          </cell>
          <cell r="AH18" t="str">
            <v>Fits mattresses up to 23" deep</v>
          </cell>
          <cell r="AM18" t="str">
            <v>Spot clean/dry clean</v>
          </cell>
          <cell r="AP18" t="str">
            <v>Made in Turkey</v>
          </cell>
          <cell r="AQ18" t="str">
            <v>290 thread count</v>
          </cell>
          <cell r="AR18" t="str">
            <v>100% Nylon</v>
          </cell>
        </row>
        <row r="19">
          <cell r="B19" t="str">
            <v>9 PIECES  qty=9 (9)</v>
          </cell>
          <cell r="D19" t="str">
            <v>9 PIECES  qty=9 (9)</v>
          </cell>
          <cell r="F19">
            <v>500</v>
          </cell>
          <cell r="R19" t="str">
            <v>Bahrain (BHR)</v>
          </cell>
          <cell r="AG19" t="str">
            <v>Stain resistant and allergen barrier fabric</v>
          </cell>
          <cell r="AH19" t="str">
            <v>Fits mattresses up to 24" deep</v>
          </cell>
          <cell r="AM19" t="str">
            <v>Stain resistant</v>
          </cell>
          <cell r="AP19" t="str">
            <v>Made in Latvia</v>
          </cell>
          <cell r="AQ19" t="str">
            <v>300 thread count</v>
          </cell>
          <cell r="AR19" t="str">
            <v>100% Organic cotton</v>
          </cell>
        </row>
        <row r="20">
          <cell r="B20" t="str">
            <v>11 PIECES  qty=11 (11)</v>
          </cell>
          <cell r="D20" t="str">
            <v>11 PIECES  qty=11 (11)</v>
          </cell>
          <cell r="R20" t="str">
            <v>Bangladesh (BGD)</v>
          </cell>
          <cell r="AG20" t="str">
            <v>Anti-bacterial and anti-microbial treated fabric</v>
          </cell>
          <cell r="AH20" t="str">
            <v>Fits mattresses up to 25" deep</v>
          </cell>
          <cell r="AM20" t="str">
            <v>Machine washable seat pad</v>
          </cell>
          <cell r="AP20" t="str">
            <v>Made in Turkey and China</v>
          </cell>
          <cell r="AQ20" t="str">
            <v>310 thread count</v>
          </cell>
          <cell r="AR20" t="str">
            <v>100% Pima cotton</v>
          </cell>
        </row>
        <row r="21">
          <cell r="B21" t="str">
            <v>14 PIECES  qty=14 (14)</v>
          </cell>
          <cell r="D21" t="str">
            <v>14 PIECES  qty=14 (14)</v>
          </cell>
          <cell r="R21" t="str">
            <v>Barbados (BRB)</v>
          </cell>
          <cell r="AH21" t="str">
            <v>Fits mattresses up to 26" deep</v>
          </cell>
          <cell r="AM21" t="str">
            <v>Washable seat pad (not incl)</v>
          </cell>
          <cell r="AQ21" t="str">
            <v>320 thread count</v>
          </cell>
          <cell r="AR21" t="str">
            <v>100% Pima Cotton Loops</v>
          </cell>
        </row>
        <row r="22">
          <cell r="B22" t="str">
            <v>15 PIECES  qty=15 (15)</v>
          </cell>
          <cell r="D22" t="str">
            <v>15 PIECES  qty=15 (15)</v>
          </cell>
          <cell r="R22" t="str">
            <v>Belarus (BLR)</v>
          </cell>
          <cell r="AH22" t="str">
            <v>F/Q/K fits up to 15"+ T fits up to 13"</v>
          </cell>
          <cell r="AQ22" t="str">
            <v>330 thread count</v>
          </cell>
          <cell r="AR22" t="str">
            <v>100% Polyester</v>
          </cell>
        </row>
        <row r="23">
          <cell r="B23" t="str">
            <v>16 PIECES  qty=16 (16)</v>
          </cell>
          <cell r="D23" t="str">
            <v>16 PIECES  qty=16 (16)</v>
          </cell>
          <cell r="R23" t="str">
            <v>Belgium (BEL)</v>
          </cell>
          <cell r="AH23" t="str">
            <v>F/Q/K fits up to 17"+ T fits up to 15"</v>
          </cell>
          <cell r="AQ23" t="str">
            <v>340 thread count</v>
          </cell>
          <cell r="AR23" t="str">
            <v>100% Pure Brazil Cotton</v>
          </cell>
        </row>
        <row r="24">
          <cell r="B24" t="str">
            <v>17 PIECES  qty=17 (17)</v>
          </cell>
          <cell r="D24" t="str">
            <v>17 PIECES  qty=17 (17)</v>
          </cell>
          <cell r="R24" t="str">
            <v>Belize (BLZ)</v>
          </cell>
          <cell r="AH24" t="str">
            <v>F/Q/K fits up to 18"+ T fits up to 15"</v>
          </cell>
          <cell r="AQ24" t="str">
            <v>350 thread count</v>
          </cell>
          <cell r="AR24" t="str">
            <v>100% Rayon</v>
          </cell>
        </row>
        <row r="25">
          <cell r="B25" t="str">
            <v>18 PIECES  qty=18 (18)</v>
          </cell>
          <cell r="D25" t="str">
            <v>18 PIECES  qty=18 (18)</v>
          </cell>
          <cell r="R25" t="str">
            <v>Benin (BEN)</v>
          </cell>
          <cell r="AH25" t="str">
            <v>F/Q/K fits up to 20"+ T fits up to 18"</v>
          </cell>
          <cell r="AQ25" t="str">
            <v>360 thread count</v>
          </cell>
          <cell r="AR25" t="str">
            <v>100% Silk</v>
          </cell>
        </row>
        <row r="26">
          <cell r="B26" t="str">
            <v>19 PIECES  qty=19 (19)</v>
          </cell>
          <cell r="D26" t="str">
            <v>19 PIECES  qty=19 (19)</v>
          </cell>
          <cell r="R26" t="str">
            <v>Bermuda (BMU)</v>
          </cell>
          <cell r="AQ26" t="str">
            <v>370 thread count</v>
          </cell>
          <cell r="AR26" t="str">
            <v>100% Standard Cotton</v>
          </cell>
        </row>
        <row r="27">
          <cell r="B27" t="str">
            <v>20 PIECES  qty=20 (20)</v>
          </cell>
          <cell r="D27" t="str">
            <v>20 PIECES  qty=20 (20)</v>
          </cell>
          <cell r="R27" t="str">
            <v>Bhutan (BTN)</v>
          </cell>
          <cell r="AQ27" t="str">
            <v>380 thread count</v>
          </cell>
          <cell r="AR27" t="str">
            <v>100% Supima Cotton</v>
          </cell>
        </row>
        <row r="28">
          <cell r="B28" t="str">
            <v>24 PC ASST  qty=24 (24)</v>
          </cell>
          <cell r="D28" t="str">
            <v>24 PC ASST  qty=24 (24)</v>
          </cell>
          <cell r="R28" t="str">
            <v>Bolivia (BOL)</v>
          </cell>
          <cell r="AQ28" t="str">
            <v>385 thread count</v>
          </cell>
          <cell r="AR28" t="str">
            <v>100% Supima Cotton Loops</v>
          </cell>
        </row>
        <row r="29">
          <cell r="B29" t="str">
            <v>25 PIECES  qty=25 (25)</v>
          </cell>
          <cell r="D29" t="str">
            <v>25 PIECES  qty=25 (25)</v>
          </cell>
          <cell r="R29" t="str">
            <v>Bosnia And Herzegovina (BIH)</v>
          </cell>
          <cell r="AQ29" t="str">
            <v>390 thread count</v>
          </cell>
          <cell r="AR29" t="str">
            <v>100% Tencel</v>
          </cell>
        </row>
        <row r="30">
          <cell r="B30" t="str">
            <v>26 PIECES  qty=26 (26)</v>
          </cell>
          <cell r="D30" t="str">
            <v>26  PIECES  qty=26 (26)</v>
          </cell>
          <cell r="R30" t="str">
            <v>Botswana (BWA)</v>
          </cell>
          <cell r="AQ30" t="str">
            <v>400 thread count</v>
          </cell>
          <cell r="AR30" t="str">
            <v>100% Turkish Cotton</v>
          </cell>
        </row>
        <row r="31">
          <cell r="B31" t="str">
            <v>28 PIECES  qty=28 (28)</v>
          </cell>
          <cell r="D31" t="str">
            <v>28  PIECES  qty=28 (28)</v>
          </cell>
          <cell r="R31" t="str">
            <v>Bouvet Island (BVT)</v>
          </cell>
          <cell r="AQ31" t="str">
            <v>410 thread count</v>
          </cell>
          <cell r="AR31" t="str">
            <v>100% Turkish Cotton Loops</v>
          </cell>
        </row>
        <row r="32">
          <cell r="B32" t="str">
            <v>30 PIECES  qty=30 (30)</v>
          </cell>
          <cell r="D32" t="str">
            <v>30 PIECES  qty=30 (30)</v>
          </cell>
          <cell r="R32" t="str">
            <v>Brazil (BRA)</v>
          </cell>
          <cell r="AQ32" t="str">
            <v>420 thread count</v>
          </cell>
          <cell r="AR32" t="str">
            <v>100% Viscose</v>
          </cell>
        </row>
        <row r="33">
          <cell r="B33" t="str">
            <v>32 PIECES  qty=32 (32)</v>
          </cell>
          <cell r="D33" t="str">
            <v>32 PIECES  qty=32 (32)</v>
          </cell>
          <cell r="R33" t="str">
            <v>British Indian Ocean Terr (IOT)</v>
          </cell>
          <cell r="AQ33" t="str">
            <v>430 thread count</v>
          </cell>
          <cell r="AR33" t="str">
            <v>100% Woven cotton</v>
          </cell>
        </row>
        <row r="34">
          <cell r="B34" t="str">
            <v>33 PIECES  qty=33 (33)</v>
          </cell>
          <cell r="D34" t="str">
            <v>33 PIECES  qty=33 (33)</v>
          </cell>
          <cell r="R34" t="str">
            <v>Brunei Darussalam (BRN)</v>
          </cell>
          <cell r="AQ34" t="str">
            <v>440 thread count</v>
          </cell>
          <cell r="AR34" t="str">
            <v>50% Cotton/50% Polyester</v>
          </cell>
        </row>
        <row r="35">
          <cell r="B35" t="str">
            <v>36 PIECES  qty=36 (36)</v>
          </cell>
          <cell r="D35" t="str">
            <v>36 PIECES  qty=36 (36)</v>
          </cell>
          <cell r="R35" t="str">
            <v>Bulgaria (BGR)</v>
          </cell>
          <cell r="AQ35" t="str">
            <v>450 thread count</v>
          </cell>
          <cell r="AR35" t="str">
            <v>55% Cotton/45% Polyester</v>
          </cell>
        </row>
        <row r="36">
          <cell r="B36" t="str">
            <v>45 PIECES  qty=45 (45)</v>
          </cell>
          <cell r="D36" t="str">
            <v>48 PCS  qty=48 (48)</v>
          </cell>
          <cell r="R36" t="str">
            <v>Burkina Faso (BFA)</v>
          </cell>
          <cell r="AQ36" t="str">
            <v>460 thread count</v>
          </cell>
          <cell r="AR36" t="str">
            <v>55% Linen/45% Cotton</v>
          </cell>
        </row>
        <row r="37">
          <cell r="B37" t="str">
            <v>48 PCS  qty=48 (48)</v>
          </cell>
          <cell r="D37" t="str">
            <v>50 PIECES  qty=50 (50)</v>
          </cell>
          <cell r="R37" t="str">
            <v>Burundi (BDI)</v>
          </cell>
          <cell r="AQ37" t="str">
            <v>470 thread count</v>
          </cell>
          <cell r="AR37" t="str">
            <v>60% Cotton/40% Bamboo</v>
          </cell>
        </row>
        <row r="38">
          <cell r="B38" t="str">
            <v>50 PIECES  qty=50 (50)</v>
          </cell>
          <cell r="D38" t="str">
            <v>52 PIECES  qty=52 (52)</v>
          </cell>
          <cell r="R38" t="str">
            <v>Cambodia (KHM)</v>
          </cell>
          <cell r="AQ38" t="str">
            <v>480 thread count</v>
          </cell>
          <cell r="AR38" t="str">
            <v>60% Cotton/40% Modal</v>
          </cell>
        </row>
        <row r="39">
          <cell r="B39" t="str">
            <v>52 PIECES  qty=52 (52)</v>
          </cell>
          <cell r="D39" t="str">
            <v>54  qty=54 (54)</v>
          </cell>
          <cell r="R39" t="str">
            <v>Cameroon (CMR)</v>
          </cell>
          <cell r="AQ39" t="str">
            <v>490 thread count</v>
          </cell>
          <cell r="AR39" t="str">
            <v>60% Cotton/40% Polyester</v>
          </cell>
        </row>
        <row r="40">
          <cell r="B40" t="str">
            <v>54  qty=54 (54)</v>
          </cell>
          <cell r="D40" t="str">
            <v>56 PIECES  qty=56 (56)</v>
          </cell>
          <cell r="R40" t="str">
            <v>Canada (CAN)</v>
          </cell>
          <cell r="AQ40" t="str">
            <v>500 thread count</v>
          </cell>
          <cell r="AR40" t="str">
            <v>60% Polyester/40% Cotton</v>
          </cell>
        </row>
        <row r="41">
          <cell r="B41" t="str">
            <v>56 PIECES  qty=56 (56)</v>
          </cell>
          <cell r="D41" t="str">
            <v>60 PIECES  qty=60 (60)</v>
          </cell>
          <cell r="R41" t="str">
            <v>Cape Verde (CPV)</v>
          </cell>
          <cell r="AQ41" t="str">
            <v>510 thread count</v>
          </cell>
          <cell r="AR41" t="str">
            <v>65% cotton/35% modal</v>
          </cell>
        </row>
        <row r="42">
          <cell r="B42" t="str">
            <v>60 PIECES  qty=60 (60)</v>
          </cell>
          <cell r="D42" t="str">
            <v>64 PIECES  qty=64 (64)</v>
          </cell>
          <cell r="R42" t="str">
            <v>Cayman Islands (CYM)</v>
          </cell>
          <cell r="AQ42" t="str">
            <v>520 thread count</v>
          </cell>
          <cell r="AR42" t="str">
            <v>65% Cotton/35% Polyester</v>
          </cell>
        </row>
        <row r="43">
          <cell r="B43" t="str">
            <v>64 PIECES  qty=64 (64)</v>
          </cell>
          <cell r="D43" t="str">
            <v>72 PC ASST  qty=72 (72)</v>
          </cell>
          <cell r="R43" t="str">
            <v>Central African Republic (CAF)</v>
          </cell>
          <cell r="AQ43" t="str">
            <v>530 thread count</v>
          </cell>
          <cell r="AR43" t="str">
            <v>65% Polyester/35% Cotton</v>
          </cell>
        </row>
        <row r="44">
          <cell r="B44" t="str">
            <v>72 PC ASST  qty=72 (72)</v>
          </cell>
          <cell r="D44" t="str">
            <v>78 PIECES  qty=78 (78)</v>
          </cell>
          <cell r="R44" t="str">
            <v>Chad (TCD)</v>
          </cell>
          <cell r="AQ44" t="str">
            <v>540 thread count</v>
          </cell>
          <cell r="AR44" t="str">
            <v>70% Cotton/30% Bamboo</v>
          </cell>
        </row>
        <row r="45">
          <cell r="B45" t="str">
            <v>78 PIECES  qty=78 (78)</v>
          </cell>
          <cell r="D45" t="str">
            <v>79 PIECES  qty=79 (79)</v>
          </cell>
          <cell r="R45" t="str">
            <v>Chile (CHL)</v>
          </cell>
          <cell r="AQ45" t="str">
            <v>550 thread count</v>
          </cell>
          <cell r="AR45" t="str">
            <v>70% Cotton/30% Polyester</v>
          </cell>
        </row>
        <row r="46">
          <cell r="B46" t="str">
            <v>79 PIECES  qty=79 (79)</v>
          </cell>
          <cell r="D46" t="str">
            <v>84PC  qty=84 (84)</v>
          </cell>
          <cell r="R46" t="str">
            <v>China (CHN)</v>
          </cell>
          <cell r="AQ46" t="str">
            <v>560 thread count</v>
          </cell>
          <cell r="AR46" t="str">
            <v>75% Cotton/25% Polyester</v>
          </cell>
        </row>
        <row r="47">
          <cell r="B47" t="str">
            <v>80 PIECES  qty=80 (80)</v>
          </cell>
          <cell r="D47" t="str">
            <v>88 PIECES  qty=88 (88)</v>
          </cell>
          <cell r="R47" t="str">
            <v>Christmas Island (CXR)</v>
          </cell>
          <cell r="AQ47" t="str">
            <v>570 thread count</v>
          </cell>
          <cell r="AR47" t="str">
            <v>75% Polyester/25% Rayon</v>
          </cell>
        </row>
        <row r="48">
          <cell r="B48" t="str">
            <v>84 PC  qty=84 (84)</v>
          </cell>
          <cell r="D48" t="str">
            <v>96 PC ASST  qty=96 (96)</v>
          </cell>
          <cell r="R48" t="str">
            <v>Cocos (Keeling) Islands (CCK)</v>
          </cell>
          <cell r="AQ48" t="str">
            <v>580 thread count</v>
          </cell>
          <cell r="AR48" t="str">
            <v>75% Silk/25% Polyester</v>
          </cell>
        </row>
        <row r="49">
          <cell r="B49" t="str">
            <v>88 PIECES  qty=88 (88)</v>
          </cell>
          <cell r="D49" t="str">
            <v>HUNDRED  qty=100 (100)</v>
          </cell>
          <cell r="R49" t="str">
            <v>Colombia (COL)</v>
          </cell>
          <cell r="AQ49" t="str">
            <v>590 thread count</v>
          </cell>
          <cell r="AR49" t="str">
            <v>70% Silk/30% Polyester</v>
          </cell>
        </row>
        <row r="50">
          <cell r="B50" t="str">
            <v>96 PC ASST  qty=96 (96)</v>
          </cell>
          <cell r="D50" t="str">
            <v>120 PIECES  qty=120 (120)</v>
          </cell>
          <cell r="R50" t="str">
            <v>Comoros (COM)</v>
          </cell>
          <cell r="AQ50" t="str">
            <v>600 thread count</v>
          </cell>
          <cell r="AR50" t="str">
            <v>65% Silk/35% Polyester</v>
          </cell>
        </row>
        <row r="51">
          <cell r="B51" t="str">
            <v>HUNDRED  qty=100 (100)</v>
          </cell>
          <cell r="D51" t="str">
            <v>192 PCS  qty=192 (192)</v>
          </cell>
          <cell r="R51" t="str">
            <v>Congo (COG)</v>
          </cell>
          <cell r="AQ51" t="str">
            <v>610 thread count</v>
          </cell>
          <cell r="AR51" t="str">
            <v>80% Cotton/20% Polyester</v>
          </cell>
        </row>
        <row r="52">
          <cell r="B52" t="str">
            <v>120 PIECES  qty=120 (120)</v>
          </cell>
          <cell r="D52" t="str">
            <v>204 PC ASST  qty=204 (204)</v>
          </cell>
          <cell r="R52" t="str">
            <v>Congo, The Democratic Rep (COD)</v>
          </cell>
          <cell r="AQ52" t="str">
            <v>620 thread count</v>
          </cell>
          <cell r="AR52" t="str">
            <v>80% Polyester/20% Nylon</v>
          </cell>
        </row>
        <row r="53">
          <cell r="B53" t="str">
            <v>192 PCS  qty=192 (192)</v>
          </cell>
          <cell r="D53" t="str">
            <v>504PC  qty=504 (504)</v>
          </cell>
          <cell r="R53" t="str">
            <v>Cook Islands (COK)</v>
          </cell>
          <cell r="AQ53" t="str">
            <v>630 thread count</v>
          </cell>
          <cell r="AR53" t="str">
            <v>85% Cotton/15% Polyester</v>
          </cell>
        </row>
        <row r="54">
          <cell r="B54" t="str">
            <v>204 PC ASST  qty=204 (204)</v>
          </cell>
          <cell r="R54" t="str">
            <v>Costa Rica (CRI)</v>
          </cell>
          <cell r="AQ54" t="str">
            <v>640 thread count</v>
          </cell>
          <cell r="AR54" t="str">
            <v>85% Polyester/15% Nylon</v>
          </cell>
        </row>
        <row r="55">
          <cell r="B55" t="str">
            <v>504 PC  qty=504 (504)</v>
          </cell>
          <cell r="R55" t="str">
            <v>Cote D'ivoire (CIV)</v>
          </cell>
          <cell r="AQ55" t="str">
            <v>650 thread count</v>
          </cell>
          <cell r="AR55" t="str">
            <v>85% Rayon/15% Polyester</v>
          </cell>
        </row>
        <row r="56">
          <cell r="R56" t="str">
            <v>Croatia (HRV)</v>
          </cell>
          <cell r="AQ56" t="str">
            <v>660 thread count</v>
          </cell>
          <cell r="AR56" t="str">
            <v>90% Cotton/10% Polyester</v>
          </cell>
        </row>
        <row r="57">
          <cell r="R57" t="str">
            <v>Cuba (CUB)</v>
          </cell>
          <cell r="AQ57" t="str">
            <v>670 thread count</v>
          </cell>
          <cell r="AR57" t="str">
            <v>90% Polyester/10% Nylon</v>
          </cell>
        </row>
        <row r="58">
          <cell r="R58" t="str">
            <v>Cyprus (CYP)</v>
          </cell>
          <cell r="AQ58" t="str">
            <v>680 thread count</v>
          </cell>
          <cell r="AR58" t="str">
            <v>95% Cotton/5% Polyester</v>
          </cell>
        </row>
        <row r="59">
          <cell r="R59" t="str">
            <v>Czech Republic (CZE)</v>
          </cell>
          <cell r="AQ59" t="str">
            <v>690 thread count</v>
          </cell>
          <cell r="AR59" t="str">
            <v>95% Viscose/15% Nylon</v>
          </cell>
        </row>
        <row r="60">
          <cell r="R60" t="str">
            <v>Denmark (DNK)</v>
          </cell>
          <cell r="AQ60" t="str">
            <v>700 thread count</v>
          </cell>
          <cell r="AR60" t="str">
            <v>Cotton/linen blend</v>
          </cell>
        </row>
        <row r="61">
          <cell r="R61" t="str">
            <v>Djibouti (DJI)</v>
          </cell>
          <cell r="AQ61" t="str">
            <v>710 thread count</v>
          </cell>
          <cell r="AR61" t="str">
            <v>Cotton/poly blend</v>
          </cell>
        </row>
        <row r="62">
          <cell r="R62" t="str">
            <v>Dominica (DMA)</v>
          </cell>
          <cell r="AQ62" t="str">
            <v>720 thread count</v>
          </cell>
          <cell r="AR62" t="str">
            <v>Cotton/rayon blend</v>
          </cell>
        </row>
        <row r="63">
          <cell r="R63" t="str">
            <v>Dominican Republic (DOM)</v>
          </cell>
          <cell r="AQ63" t="str">
            <v>730 thread count</v>
          </cell>
          <cell r="AR63" t="str">
            <v>Flannel</v>
          </cell>
        </row>
        <row r="64">
          <cell r="R64" t="str">
            <v>Ecuador (ECU)</v>
          </cell>
          <cell r="AQ64" t="str">
            <v>740 thread count</v>
          </cell>
          <cell r="AR64" t="str">
            <v>Fleece</v>
          </cell>
        </row>
        <row r="65">
          <cell r="R65" t="str">
            <v>Egypt (EGY)</v>
          </cell>
          <cell r="AQ65" t="str">
            <v>750 thread count</v>
          </cell>
          <cell r="AR65" t="str">
            <v>Heavyweight Flannel</v>
          </cell>
        </row>
        <row r="66">
          <cell r="R66" t="str">
            <v>El Salvador (SLV)</v>
          </cell>
          <cell r="AQ66" t="str">
            <v>760 thread count</v>
          </cell>
          <cell r="AR66" t="str">
            <v>Linen</v>
          </cell>
        </row>
        <row r="67">
          <cell r="R67" t="str">
            <v>Equatorial Guinea (GNQ)</v>
          </cell>
          <cell r="AQ67" t="str">
            <v>770 thread count</v>
          </cell>
          <cell r="AR67" t="str">
            <v>Linen/Cotton blend</v>
          </cell>
        </row>
        <row r="68">
          <cell r="R68" t="str">
            <v>Eritrea (ERI)</v>
          </cell>
          <cell r="AQ68" t="str">
            <v>780 thread count</v>
          </cell>
          <cell r="AR68" t="str">
            <v>Micro fiber</v>
          </cell>
        </row>
        <row r="69">
          <cell r="R69" t="str">
            <v>Estonia (EST)</v>
          </cell>
          <cell r="AQ69" t="str">
            <v>790 thread count</v>
          </cell>
          <cell r="AR69" t="str">
            <v>Micro fleece</v>
          </cell>
        </row>
        <row r="70">
          <cell r="R70" t="str">
            <v>Ethiopia (ETH)</v>
          </cell>
          <cell r="AQ70" t="str">
            <v>800 thread count</v>
          </cell>
          <cell r="AR70" t="str">
            <v>Poly/Rayon blend</v>
          </cell>
        </row>
        <row r="71">
          <cell r="R71" t="str">
            <v>Falkland Islands (Malvina (FLK)</v>
          </cell>
          <cell r="AQ71" t="str">
            <v>900 thread count</v>
          </cell>
          <cell r="AR71" t="str">
            <v>Silk Rich</v>
          </cell>
        </row>
        <row r="72">
          <cell r="R72" t="str">
            <v>Faroe Islands (FRO)</v>
          </cell>
          <cell r="AQ72" t="str">
            <v>1000 thread count</v>
          </cell>
          <cell r="AR72" t="str">
            <v>Silk/Polyester blend</v>
          </cell>
        </row>
        <row r="73">
          <cell r="R73" t="str">
            <v>Fiji (FJI)</v>
          </cell>
          <cell r="AR73" t="str">
            <v>Wool</v>
          </cell>
        </row>
        <row r="74">
          <cell r="R74" t="str">
            <v>Finland (FIN)</v>
          </cell>
          <cell r="AR74" t="str">
            <v>Flexible 3D mesh</v>
          </cell>
        </row>
        <row r="75">
          <cell r="R75" t="str">
            <v>France (FRA)</v>
          </cell>
          <cell r="AR75" t="str">
            <v>Polyester/cotton fabric</v>
          </cell>
        </row>
        <row r="76">
          <cell r="R76" t="str">
            <v>French Guiana (GUF)</v>
          </cell>
          <cell r="AR76" t="str">
            <v>Breathable 3D mesh fabric</v>
          </cell>
        </row>
        <row r="77">
          <cell r="R77" t="str">
            <v>French Polynesia (PYF)</v>
          </cell>
          <cell r="AR77" t="str">
            <v>400 thread cotton lining/hood</v>
          </cell>
        </row>
        <row r="78">
          <cell r="R78" t="str">
            <v>French Southern Territori (ATF)</v>
          </cell>
          <cell r="AR78" t="str">
            <v>Organic cotton lining/hood</v>
          </cell>
        </row>
        <row r="79">
          <cell r="R79" t="str">
            <v>Gabon (GAB)</v>
          </cell>
          <cell r="AR79" t="str">
            <v>Made of soft sueded fabric</v>
          </cell>
        </row>
        <row r="80">
          <cell r="R80" t="str">
            <v>Gambia (GMB)</v>
          </cell>
          <cell r="AR80" t="str">
            <v>Damask cloth cover</v>
          </cell>
        </row>
        <row r="81">
          <cell r="R81" t="str">
            <v>Georgia (GEO)</v>
          </cell>
          <cell r="AR81" t="str">
            <v>Vinyl cover</v>
          </cell>
        </row>
        <row r="82">
          <cell r="R82" t="str">
            <v>Germany (DEU)</v>
          </cell>
          <cell r="AR82" t="str">
            <v>Nylon cover</v>
          </cell>
        </row>
        <row r="83">
          <cell r="R83" t="str">
            <v>Ghana (GHA)</v>
          </cell>
          <cell r="AR83" t="str">
            <v>Vinyl/damask sides</v>
          </cell>
        </row>
        <row r="84">
          <cell r="R84" t="str">
            <v>Gibraltar (GIB)</v>
          </cell>
          <cell r="AR84" t="str">
            <v>Organic cotton cover</v>
          </cell>
        </row>
        <row r="85">
          <cell r="R85" t="str">
            <v>Greece (GRC)</v>
          </cell>
        </row>
        <row r="86">
          <cell r="R86" t="str">
            <v>Greenland (GRL)</v>
          </cell>
        </row>
        <row r="87">
          <cell r="R87" t="str">
            <v>Grenada (GRD)</v>
          </cell>
        </row>
        <row r="88">
          <cell r="R88" t="str">
            <v>Guadeloupe (GLP)</v>
          </cell>
        </row>
        <row r="89">
          <cell r="R89" t="str">
            <v>Guam (GUM)</v>
          </cell>
        </row>
        <row r="90">
          <cell r="R90" t="str">
            <v>Guatemala (GTM)</v>
          </cell>
        </row>
        <row r="91">
          <cell r="R91" t="str">
            <v>Guernsey (GGY)</v>
          </cell>
        </row>
        <row r="92">
          <cell r="R92" t="str">
            <v>Guinea-Bissau (GNB)</v>
          </cell>
        </row>
        <row r="93">
          <cell r="R93" t="str">
            <v>Guinea (GIN)</v>
          </cell>
        </row>
        <row r="94">
          <cell r="R94" t="str">
            <v>Guyana (GUY)</v>
          </cell>
        </row>
        <row r="95">
          <cell r="R95" t="str">
            <v>Haiti (HTI)</v>
          </cell>
        </row>
        <row r="96">
          <cell r="R96" t="str">
            <v>Heard Island &amp; Mcdonald I (HMD)</v>
          </cell>
        </row>
        <row r="97">
          <cell r="R97" t="str">
            <v>Holy See (Vatican City St (VAT)</v>
          </cell>
        </row>
        <row r="98">
          <cell r="R98" t="str">
            <v>Honduras (HND)</v>
          </cell>
        </row>
        <row r="99">
          <cell r="R99" t="str">
            <v>Hong Kong (HKG)</v>
          </cell>
        </row>
        <row r="100">
          <cell r="R100" t="str">
            <v>Hungary (HUN)</v>
          </cell>
        </row>
        <row r="101">
          <cell r="R101" t="str">
            <v>Iceland (ISL)</v>
          </cell>
        </row>
        <row r="102">
          <cell r="R102" t="str">
            <v>India (IND)</v>
          </cell>
        </row>
        <row r="103">
          <cell r="R103" t="str">
            <v>Indonesia (IDN)</v>
          </cell>
        </row>
        <row r="104">
          <cell r="R104" t="str">
            <v>Iran, Islamic Republic Of (IRN)</v>
          </cell>
        </row>
        <row r="105">
          <cell r="R105" t="str">
            <v>Iraq (IRQ)</v>
          </cell>
        </row>
        <row r="106">
          <cell r="R106" t="str">
            <v>Ireland (IRL)</v>
          </cell>
        </row>
        <row r="107">
          <cell r="R107" t="str">
            <v>Isle Of Man (IMN)</v>
          </cell>
        </row>
        <row r="108">
          <cell r="R108" t="str">
            <v>Israel (ISR)</v>
          </cell>
        </row>
        <row r="109">
          <cell r="R109" t="str">
            <v>Italy (ITA)</v>
          </cell>
        </row>
        <row r="110">
          <cell r="R110" t="str">
            <v>Jamaica (JAM)</v>
          </cell>
        </row>
        <row r="111">
          <cell r="R111" t="str">
            <v>Japan (JPN)</v>
          </cell>
        </row>
        <row r="112">
          <cell r="R112" t="str">
            <v>Jersey (JEY)</v>
          </cell>
        </row>
        <row r="113">
          <cell r="R113" t="str">
            <v>Jordan (JOR)</v>
          </cell>
        </row>
        <row r="114">
          <cell r="R114" t="str">
            <v>Kazakhstan (KAZ)</v>
          </cell>
        </row>
        <row r="115">
          <cell r="R115" t="str">
            <v>Kenya (KEN)</v>
          </cell>
        </row>
        <row r="116">
          <cell r="R116" t="str">
            <v>Kiribati (KIR)</v>
          </cell>
        </row>
        <row r="117">
          <cell r="R117" t="str">
            <v>Korea, Democratic People' (PRK)</v>
          </cell>
        </row>
        <row r="118">
          <cell r="R118" t="str">
            <v>Korea, Republic Of (KOR)</v>
          </cell>
        </row>
        <row r="119">
          <cell r="R119" t="str">
            <v>Kuwait (KWT)</v>
          </cell>
        </row>
        <row r="120">
          <cell r="R120" t="str">
            <v>Kyrgyzstan (KGZ)</v>
          </cell>
        </row>
        <row r="121">
          <cell r="R121" t="str">
            <v>Lao People's Democratic R (LAO)</v>
          </cell>
        </row>
        <row r="122">
          <cell r="R122" t="str">
            <v>Latvia (LVA)</v>
          </cell>
        </row>
        <row r="123">
          <cell r="R123" t="str">
            <v>Lebanon (LBN)</v>
          </cell>
        </row>
        <row r="124">
          <cell r="R124" t="str">
            <v>Lesotho (LSO)</v>
          </cell>
        </row>
        <row r="125">
          <cell r="R125" t="str">
            <v>Liberia (LBR)</v>
          </cell>
        </row>
        <row r="126">
          <cell r="R126" t="str">
            <v>Libyan Arab Jamahiriya (LBY)</v>
          </cell>
        </row>
        <row r="127">
          <cell r="R127" t="str">
            <v>Liechtenstein (LIE)</v>
          </cell>
        </row>
        <row r="128">
          <cell r="R128" t="str">
            <v>Lithuania (LTU)</v>
          </cell>
        </row>
        <row r="129">
          <cell r="R129" t="str">
            <v>Luxembourg (LUX)</v>
          </cell>
        </row>
        <row r="130">
          <cell r="R130" t="str">
            <v>Macau (MAC)</v>
          </cell>
        </row>
        <row r="131">
          <cell r="R131" t="str">
            <v>Macedonia, The Former Yug (MKD)</v>
          </cell>
        </row>
        <row r="132">
          <cell r="R132" t="str">
            <v>Madagascar (MDG)</v>
          </cell>
        </row>
        <row r="133">
          <cell r="R133" t="str">
            <v>Malawi (MWI)</v>
          </cell>
        </row>
        <row r="134">
          <cell r="R134" t="str">
            <v>Malaysia (MYS)</v>
          </cell>
        </row>
        <row r="135">
          <cell r="R135" t="str">
            <v>Maldives (MDV)</v>
          </cell>
        </row>
        <row r="136">
          <cell r="R136" t="str">
            <v>Mali (MLI)</v>
          </cell>
        </row>
        <row r="137">
          <cell r="R137" t="str">
            <v>Malta (MLT)</v>
          </cell>
        </row>
        <row r="138">
          <cell r="R138" t="str">
            <v>Marshall Islands (MHL)</v>
          </cell>
        </row>
        <row r="139">
          <cell r="R139" t="str">
            <v>Martinique (MTQ)</v>
          </cell>
        </row>
        <row r="140">
          <cell r="R140" t="str">
            <v>Mauritania (MRT)</v>
          </cell>
        </row>
        <row r="141">
          <cell r="R141" t="str">
            <v>Mauritius (MUS)</v>
          </cell>
        </row>
        <row r="142">
          <cell r="R142" t="str">
            <v>Mayotte (MYT)</v>
          </cell>
        </row>
        <row r="143">
          <cell r="R143" t="str">
            <v>Mexico (MEX)</v>
          </cell>
        </row>
        <row r="144">
          <cell r="R144" t="str">
            <v>Micronesia, Federated Sta (FSM)</v>
          </cell>
        </row>
        <row r="145">
          <cell r="R145" t="str">
            <v>Moldova, Republic Of (MDA)</v>
          </cell>
        </row>
        <row r="146">
          <cell r="R146" t="str">
            <v>Monaco (MCO)</v>
          </cell>
        </row>
        <row r="147">
          <cell r="R147" t="str">
            <v>Mongolia (MNG)</v>
          </cell>
        </row>
        <row r="148">
          <cell r="R148" t="str">
            <v>Montenegro (MNE)</v>
          </cell>
        </row>
        <row r="149">
          <cell r="R149" t="str">
            <v>Montserrat (MSR)</v>
          </cell>
        </row>
        <row r="150">
          <cell r="R150" t="str">
            <v>Morocco (MAR)</v>
          </cell>
        </row>
        <row r="151">
          <cell r="R151" t="str">
            <v>Mozambique (MOZ)</v>
          </cell>
        </row>
        <row r="152">
          <cell r="R152" t="str">
            <v>Myanmar (MMR)</v>
          </cell>
        </row>
        <row r="153">
          <cell r="R153" t="str">
            <v>Namibia (NAM)</v>
          </cell>
        </row>
        <row r="154">
          <cell r="R154" t="str">
            <v>Nauru (NRU)</v>
          </cell>
        </row>
        <row r="155">
          <cell r="R155" t="str">
            <v>Nepal (NPL)</v>
          </cell>
        </row>
        <row r="156">
          <cell r="R156" t="str">
            <v>Netherlands Antilles (ANT)</v>
          </cell>
        </row>
        <row r="157">
          <cell r="R157" t="str">
            <v>Netherlands (NLD)</v>
          </cell>
        </row>
        <row r="158">
          <cell r="R158" t="str">
            <v>New Caledonia (NCL)</v>
          </cell>
        </row>
        <row r="159">
          <cell r="R159" t="str">
            <v>New Zealand (NZL)</v>
          </cell>
        </row>
        <row r="160">
          <cell r="R160" t="str">
            <v>Nicaragua (NIC)</v>
          </cell>
        </row>
        <row r="161">
          <cell r="R161" t="str">
            <v>Niger (NER)</v>
          </cell>
        </row>
        <row r="162">
          <cell r="R162" t="str">
            <v>Nigeria (NGA)</v>
          </cell>
        </row>
        <row r="163">
          <cell r="R163" t="str">
            <v>Niue (NIU)</v>
          </cell>
        </row>
        <row r="164">
          <cell r="R164" t="str">
            <v>Norfolk Island (NFK)</v>
          </cell>
        </row>
        <row r="165">
          <cell r="R165" t="str">
            <v>Northern Mariana Islands (MNP)</v>
          </cell>
        </row>
        <row r="166">
          <cell r="R166" t="str">
            <v>Norway (NOR)</v>
          </cell>
        </row>
        <row r="167">
          <cell r="R167" t="str">
            <v>Oman (OMN)</v>
          </cell>
        </row>
        <row r="168">
          <cell r="R168" t="str">
            <v>Pakistan (PAK)</v>
          </cell>
        </row>
        <row r="169">
          <cell r="R169" t="str">
            <v>Palau (PLW)</v>
          </cell>
        </row>
        <row r="170">
          <cell r="R170" t="str">
            <v>Palestinian Territory, Oc (PSE)</v>
          </cell>
        </row>
        <row r="171">
          <cell r="R171" t="str">
            <v>Panama (PAN)</v>
          </cell>
        </row>
        <row r="172">
          <cell r="R172" t="str">
            <v>Papua New Guinea (PNG)</v>
          </cell>
        </row>
        <row r="173">
          <cell r="R173" t="str">
            <v>Paraguay (PRY)</v>
          </cell>
        </row>
        <row r="174">
          <cell r="R174" t="str">
            <v>Peru (PER)</v>
          </cell>
        </row>
        <row r="175">
          <cell r="R175" t="str">
            <v>Philippines (PHL)</v>
          </cell>
        </row>
        <row r="176">
          <cell r="R176" t="str">
            <v>Pitcairn (PCN)</v>
          </cell>
        </row>
        <row r="177">
          <cell r="R177" t="str">
            <v>Poland (POL)</v>
          </cell>
        </row>
        <row r="178">
          <cell r="R178" t="str">
            <v>Portugal (PRT)</v>
          </cell>
        </row>
        <row r="179">
          <cell r="R179" t="str">
            <v>Puerto Rico (PRI)</v>
          </cell>
        </row>
        <row r="180">
          <cell r="R180" t="str">
            <v>Qatar (QAT)</v>
          </cell>
        </row>
        <row r="181">
          <cell r="R181" t="str">
            <v>Reunion (REU)</v>
          </cell>
        </row>
        <row r="182">
          <cell r="R182" t="str">
            <v>Romania (ROU)</v>
          </cell>
        </row>
        <row r="183">
          <cell r="R183" t="str">
            <v>Russian Federation (RUS)</v>
          </cell>
        </row>
        <row r="184">
          <cell r="R184" t="str">
            <v>Rwanda (RWA)</v>
          </cell>
        </row>
        <row r="185">
          <cell r="R185" t="str">
            <v>Saint Helena (SHN)</v>
          </cell>
        </row>
        <row r="186">
          <cell r="R186" t="str">
            <v>Saint Kitts And Nevis (KNA)</v>
          </cell>
        </row>
        <row r="187">
          <cell r="R187" t="str">
            <v>Saint Lucia (LCA)</v>
          </cell>
        </row>
        <row r="188">
          <cell r="R188" t="str">
            <v>Saint Pierre And Miquelon (SPM)</v>
          </cell>
        </row>
        <row r="189">
          <cell r="R189" t="str">
            <v>Saint Vincent And The Gre (VCT)</v>
          </cell>
        </row>
        <row r="190">
          <cell r="R190" t="str">
            <v>Samoa (WSM)</v>
          </cell>
        </row>
        <row r="191">
          <cell r="R191" t="str">
            <v>San Marino (SMR)</v>
          </cell>
        </row>
        <row r="192">
          <cell r="R192" t="str">
            <v>Sao Tome And Principe (STP)</v>
          </cell>
        </row>
        <row r="193">
          <cell r="R193" t="str">
            <v>Saudi Arabia (SAU)</v>
          </cell>
        </row>
        <row r="194">
          <cell r="R194" t="str">
            <v>Senegal (SEN)</v>
          </cell>
        </row>
        <row r="195">
          <cell r="R195" t="str">
            <v>Serbia (SRB)</v>
          </cell>
        </row>
        <row r="196">
          <cell r="R196" t="str">
            <v>Seychelles (SYC)</v>
          </cell>
        </row>
        <row r="197">
          <cell r="R197" t="str">
            <v>Sierra Leone (SLE)</v>
          </cell>
        </row>
        <row r="198">
          <cell r="R198" t="str">
            <v>Singapore (SGP)</v>
          </cell>
        </row>
        <row r="199">
          <cell r="R199" t="str">
            <v>Slovakia (SVK)</v>
          </cell>
        </row>
        <row r="200">
          <cell r="R200" t="str">
            <v>Slovenia (SVN)</v>
          </cell>
        </row>
        <row r="201">
          <cell r="R201" t="str">
            <v>Solomon Islands (SLB)</v>
          </cell>
        </row>
        <row r="202">
          <cell r="R202" t="str">
            <v>Somalia (SOM)</v>
          </cell>
        </row>
        <row r="203">
          <cell r="R203" t="str">
            <v>South Africa (ZAF)</v>
          </cell>
        </row>
        <row r="204">
          <cell r="R204" t="str">
            <v>South Georgia And The Sou (SGS)</v>
          </cell>
        </row>
        <row r="205">
          <cell r="R205" t="str">
            <v>Spain (ESP)</v>
          </cell>
        </row>
        <row r="206">
          <cell r="R206" t="str">
            <v>Sri Lanka (LKA)</v>
          </cell>
        </row>
        <row r="207">
          <cell r="R207" t="str">
            <v>Sudan (SDN)</v>
          </cell>
        </row>
        <row r="208">
          <cell r="R208" t="str">
            <v>Suriname (SUR)</v>
          </cell>
        </row>
        <row r="209">
          <cell r="R209" t="str">
            <v>Svalbard And Jan Mayen Is (SJM)</v>
          </cell>
        </row>
        <row r="210">
          <cell r="R210" t="str">
            <v>Swaziland (SWZ)</v>
          </cell>
        </row>
        <row r="211">
          <cell r="R211" t="str">
            <v>Sweden (SWE)</v>
          </cell>
        </row>
        <row r="212">
          <cell r="R212" t="str">
            <v>Switzerland (CHE)</v>
          </cell>
        </row>
        <row r="213">
          <cell r="R213" t="str">
            <v>Syrian Arab Republic (SYR)</v>
          </cell>
        </row>
        <row r="214">
          <cell r="R214" t="str">
            <v>Taiwan, Province Of China (TWN)</v>
          </cell>
        </row>
        <row r="215">
          <cell r="R215" t="str">
            <v>Tajikistan (TJK)</v>
          </cell>
        </row>
        <row r="216">
          <cell r="R216" t="str">
            <v>Tanzania, United Republic (TZA)</v>
          </cell>
        </row>
        <row r="217">
          <cell r="R217" t="str">
            <v>Thailand (THA)</v>
          </cell>
        </row>
        <row r="218">
          <cell r="R218" t="str">
            <v>Timor-Leste (TLS)</v>
          </cell>
        </row>
        <row r="219">
          <cell r="R219" t="str">
            <v>Togo (TGO)</v>
          </cell>
        </row>
        <row r="220">
          <cell r="R220" t="str">
            <v>Tokelau (TKL)</v>
          </cell>
        </row>
        <row r="221">
          <cell r="R221" t="str">
            <v>Tonga (TON)</v>
          </cell>
        </row>
        <row r="222">
          <cell r="R222" t="str">
            <v>Trinidad And Tobago (TTO)</v>
          </cell>
        </row>
        <row r="223">
          <cell r="R223" t="str">
            <v>Tunisia (TUN)</v>
          </cell>
        </row>
        <row r="224">
          <cell r="R224" t="str">
            <v>Turkey (TUR)</v>
          </cell>
        </row>
        <row r="225">
          <cell r="R225" t="str">
            <v>Turkmenistan (TKM)</v>
          </cell>
        </row>
        <row r="226">
          <cell r="R226" t="str">
            <v>Turks And Caicos Islands (TCA)</v>
          </cell>
        </row>
        <row r="227">
          <cell r="R227" t="str">
            <v>Tuvalu (TUV)</v>
          </cell>
        </row>
        <row r="228">
          <cell r="R228" t="str">
            <v>Uganda (UGA)</v>
          </cell>
        </row>
        <row r="229">
          <cell r="R229" t="str">
            <v>Ukraine (UKR)</v>
          </cell>
        </row>
        <row r="230">
          <cell r="R230" t="str">
            <v>United Arab Emirates (ARE)</v>
          </cell>
        </row>
        <row r="231">
          <cell r="R231" t="str">
            <v>United Kingdom (GBR)</v>
          </cell>
        </row>
        <row r="232">
          <cell r="R232" t="str">
            <v>United States Minor Outly (UMI)</v>
          </cell>
        </row>
        <row r="233">
          <cell r="R233" t="str">
            <v>United States (USA)</v>
          </cell>
        </row>
        <row r="234">
          <cell r="R234" t="str">
            <v>Uruguay (URY)</v>
          </cell>
        </row>
        <row r="235">
          <cell r="R235" t="str">
            <v>Uzbekistan (UZB)</v>
          </cell>
        </row>
        <row r="236">
          <cell r="R236" t="str">
            <v>Vanuatu (VUT)</v>
          </cell>
        </row>
        <row r="237">
          <cell r="R237" t="str">
            <v>Venezuela (VEN)</v>
          </cell>
        </row>
        <row r="238">
          <cell r="R238" t="str">
            <v>Viet Nam (VNM)</v>
          </cell>
        </row>
        <row r="239">
          <cell r="R239" t="str">
            <v>Virgin Islands, British (VGB)</v>
          </cell>
        </row>
        <row r="240">
          <cell r="R240" t="str">
            <v>Virgin Islands, U.S. (VIR)</v>
          </cell>
        </row>
        <row r="241">
          <cell r="R241" t="str">
            <v>Wallis And Futuna (WLF)</v>
          </cell>
        </row>
        <row r="242">
          <cell r="R242" t="str">
            <v>Western Sahara (ESH)</v>
          </cell>
        </row>
        <row r="243">
          <cell r="R243" t="str">
            <v>Yemen (YEM)</v>
          </cell>
        </row>
        <row r="244">
          <cell r="R244" t="str">
            <v>Zambia (ZMB)</v>
          </cell>
        </row>
        <row r="245">
          <cell r="R245" t="str">
            <v>Zimbabwe (ZWE)</v>
          </cell>
        </row>
      </sheetData>
      <sheetData sheetId="2" refreshError="1"/>
      <sheetData sheetId="3">
        <row r="1">
          <cell r="D1" t="str">
            <v>CAN</v>
          </cell>
        </row>
        <row r="2">
          <cell r="D2" t="str">
            <v>MEX</v>
          </cell>
        </row>
        <row r="3">
          <cell r="D3" t="str">
            <v>USA</v>
          </cell>
        </row>
      </sheetData>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le PO worksheet"/>
      <sheetName val="Attribute Assignment"/>
      <sheetName val="Lists"/>
    </sheetNames>
    <sheetDataSet>
      <sheetData sheetId="0"/>
      <sheetData sheetId="1"/>
      <sheetData sheetId="2" refreshError="1">
        <row r="7">
          <cell r="E7" t="str">
            <v>Basic</v>
          </cell>
          <cell r="F7" t="str">
            <v>Yes</v>
          </cell>
          <cell r="H7" t="str">
            <v>a</v>
          </cell>
          <cell r="I7" t="str">
            <v>d</v>
          </cell>
          <cell r="J7" t="str">
            <v>g</v>
          </cell>
          <cell r="L7" t="str">
            <v>m</v>
          </cell>
        </row>
        <row r="8">
          <cell r="E8" t="str">
            <v>Fash/ Seas.Basic</v>
          </cell>
          <cell r="F8" t="str">
            <v>No</v>
          </cell>
          <cell r="H8" t="str">
            <v>b</v>
          </cell>
          <cell r="I8" t="str">
            <v>e</v>
          </cell>
          <cell r="J8" t="str">
            <v>h</v>
          </cell>
          <cell r="L8" t="str">
            <v>n</v>
          </cell>
        </row>
        <row r="9">
          <cell r="E9" t="str">
            <v>Fashion</v>
          </cell>
          <cell r="H9" t="str">
            <v>c</v>
          </cell>
          <cell r="I9" t="str">
            <v>f</v>
          </cell>
          <cell r="J9" t="str">
            <v>i</v>
          </cell>
          <cell r="L9" t="str">
            <v>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U2">
            <v>23</v>
          </cell>
          <cell r="X2">
            <v>3</v>
          </cell>
          <cell r="AR2" t="str">
            <v>•PDQ-6 RFP+C – 6" shelf PDQ w/reinforced Front Panel + Cover</v>
          </cell>
        </row>
        <row r="3">
          <cell r="AR3" t="str">
            <v xml:space="preserve">•PDQ-12 RFP – 12" shelf PDQ w/reinforced Front Panel </v>
          </cell>
        </row>
        <row r="4">
          <cell r="AR4" t="str">
            <v>•PDQ-12 RFP+C – 12" shelf PDQ w/reinforced Front Panel  + Cover</v>
          </cell>
        </row>
        <row r="5">
          <cell r="AR5" t="str">
            <v xml:space="preserve">•PDQ-24 RFP – 24" shelf PDQ w/reinforced Front Panel </v>
          </cell>
        </row>
        <row r="6">
          <cell r="AR6" t="str">
            <v>•PDQ-24 RFP+C – 24" shelf PDQ w/reinforced Front Panel + Cover</v>
          </cell>
        </row>
        <row r="7">
          <cell r="AR7" t="str">
            <v>•PDQ RFP – OTHER SIZE shelf PDQ w/reinforced Front Panel - Please specify size in "Notes for Job Ticket" column shel</v>
          </cell>
        </row>
        <row r="8">
          <cell r="AR8" t="str">
            <v>•PDQ RFP+C – OTHER SIZE shelf PDQ w/reinforced Front Panel + Cover - Please specify size in "Notes for Job Ticket" column shel</v>
          </cell>
        </row>
        <row r="9">
          <cell r="AR9" t="str">
            <v xml:space="preserve">•PDQ-6 RFSP – 6" shelf PDQ w/reinforced Front and Side Panel </v>
          </cell>
        </row>
        <row r="10">
          <cell r="AR10" t="str">
            <v>•PDQ-6 RFSP+C – 6" shelf PDQ w/reinforced Front and Side Panel + Cover</v>
          </cell>
        </row>
        <row r="11">
          <cell r="AR11" t="str">
            <v xml:space="preserve">•PDQ-12 RFSP – 12" shelf PDQ w/reinforced Front and Side Panel </v>
          </cell>
        </row>
        <row r="12">
          <cell r="AR12" t="str">
            <v xml:space="preserve">•PDQ-12 RFSP+C – 12" shelf PDQ w/reinforced Front and Side Panel + Cover </v>
          </cell>
        </row>
        <row r="13">
          <cell r="AR13" t="str">
            <v xml:space="preserve">•PDQ-24 RFSP – 24" shelf PDQ w/reinforced Front and Side Panel </v>
          </cell>
        </row>
        <row r="14">
          <cell r="AR14" t="str">
            <v>•PDQ-24 RFSP+C – 24" shelf PDQ w/reinforced Front and Side Panel + Cover</v>
          </cell>
        </row>
        <row r="15">
          <cell r="AR15" t="str">
            <v>•PDQ RFSP – OTHER SIZE shelf PDQ w/reinforced Front and Side Panel - Please specify size in "Notes for Job Ticket" column shel</v>
          </cell>
        </row>
        <row r="16">
          <cell r="AR16" t="str">
            <v>•PDQ RFSP+C – OTHER SIZE shelf PDQ w/reinforced Front and Side Panel + Cover - Please specify size in "Notes for Job Ticket" column shel</v>
          </cell>
        </row>
        <row r="17">
          <cell r="AR17" t="str">
            <v xml:space="preserve">•PDQ-6 RHWFP – 6" shelf PDQ w/reinforced High Wall Front Panel </v>
          </cell>
        </row>
        <row r="18">
          <cell r="AR18" t="str">
            <v>•PDQ-6 RHWFP+C – 6" shelf PDQ w/reinforced High Wall Front Panel  + Cover</v>
          </cell>
        </row>
        <row r="19">
          <cell r="AR19" t="str">
            <v xml:space="preserve">•PDQ-12 RHWFP – 12" shelf PDQ w/reinforced High Wall Front Panel </v>
          </cell>
        </row>
        <row r="20">
          <cell r="AR20" t="str">
            <v>•PDQ-12 RHWFP+C – 12" shelf PDQ w/reinforced High Wall Front Panel  + Cover</v>
          </cell>
        </row>
        <row r="21">
          <cell r="AR21" t="str">
            <v>•PDQ-24 RHWFP – 24" shelf PDQ w/reinforced High Wall Front Panel</v>
          </cell>
        </row>
        <row r="22">
          <cell r="AR22" t="str">
            <v>•PDQ-24 RHWFP+C – 24" shelf PDQ w/reinforced High Wall Front Panel + Cover</v>
          </cell>
        </row>
        <row r="23">
          <cell r="AR23" t="str">
            <v>•PDQ RHWFP – OTHER SIZE shelf PDQ w/reinforced High Wall Front Panel - Please specify size in "Notes for Job Ticket" column shel</v>
          </cell>
        </row>
        <row r="24">
          <cell r="AR24" t="str">
            <v xml:space="preserve">•PDQ RHWFP+C – OTHER SIZE PDQ w/reinforced High Wall Front Panel  + Cover - Please specify size in "Notes for Job Ticket" column shelf </v>
          </cell>
        </row>
        <row r="26">
          <cell r="AR26" t="str">
            <v>yes</v>
          </cell>
        </row>
        <row r="27">
          <cell r="AR27" t="str">
            <v>no</v>
          </cell>
        </row>
        <row r="102">
          <cell r="L102" t="str">
            <v>•ABL–Acetate Box with Label</v>
          </cell>
          <cell r="N102" t="str">
            <v>AUTOMATICS</v>
          </cell>
        </row>
        <row r="103">
          <cell r="L103" t="str">
            <v>•ABNI–Acetate Box No Insert</v>
          </cell>
          <cell r="N103" t="str">
            <v>BBQ GRATES</v>
          </cell>
        </row>
        <row r="104">
          <cell r="L104" t="str">
            <v>•ACCB–Acetate Cover Color Box</v>
          </cell>
          <cell r="N104" t="str">
            <v>BEQUEST</v>
          </cell>
        </row>
        <row r="105">
          <cell r="L105" t="str">
            <v>•BB–Brown Box Line Art</v>
          </cell>
          <cell r="N105" t="str">
            <v>BIG LOTS PRIVATE LABEL</v>
          </cell>
        </row>
        <row r="106">
          <cell r="L106" t="str">
            <v>•BBCL–Brown Box with Color Label</v>
          </cell>
          <cell r="N106" t="str">
            <v>BRIDGEPORT JUVENILE</v>
          </cell>
        </row>
        <row r="107">
          <cell r="L107" t="str">
            <v>•BC–Blister or Backer Card</v>
          </cell>
          <cell r="N107" t="str">
            <v>BRIDGEPORT OFFICE</v>
          </cell>
        </row>
        <row r="108">
          <cell r="L108" t="str">
            <v>•BWL–Black and White Label</v>
          </cell>
          <cell r="N108" t="str">
            <v>CAMPLIFE</v>
          </cell>
        </row>
        <row r="109">
          <cell r="L109" t="str">
            <v>•BBL–Brown Box line art</v>
          </cell>
          <cell r="N109" t="str">
            <v>CLASSIC QUARTERS</v>
          </cell>
        </row>
        <row r="110">
          <cell r="L110" t="str">
            <v>•BWCL–Bulk with Color Label</v>
          </cell>
          <cell r="N110" t="str">
            <v>CLASSIC QUARTERS - CLOCKS &amp; FRAMES</v>
          </cell>
        </row>
        <row r="111">
          <cell r="L111" t="str">
            <v>•CB–Color Box</v>
          </cell>
          <cell r="N111" t="str">
            <v>CLIMATE KEEPER FANS</v>
          </cell>
        </row>
        <row r="112">
          <cell r="L112" t="str">
            <v>•CBW–Color Box with Window</v>
          </cell>
          <cell r="N112" t="str">
            <v>CLIMATE KEEPER HEATERS</v>
          </cell>
        </row>
        <row r="113">
          <cell r="L113" t="str">
            <v>•CLR–Color Label with Retail</v>
          </cell>
          <cell r="N113" t="str">
            <v>COMFEES</v>
          </cell>
        </row>
        <row r="114">
          <cell r="L114" t="str">
            <v>•CS–Clam Shell</v>
          </cell>
          <cell r="N114" t="str">
            <v>COUNTER COOK</v>
          </cell>
        </row>
        <row r="115">
          <cell r="L115" t="str">
            <v>•DBC–Double Blister Card</v>
          </cell>
          <cell r="N115" t="str">
            <v>DAKIN</v>
          </cell>
        </row>
        <row r="116">
          <cell r="L116" t="str">
            <v>•DCC–Die Cut Card</v>
          </cell>
          <cell r="N116" t="str">
            <v>DAKIN INFANT</v>
          </cell>
        </row>
        <row r="117">
          <cell r="L117" t="str">
            <v>•HC–Header Card</v>
          </cell>
          <cell r="N117" t="str">
            <v>DAKIN COMFORTS</v>
          </cell>
        </row>
        <row r="118">
          <cell r="L118" t="str">
            <v>•HT–Hang Tag</v>
          </cell>
          <cell r="N118" t="str">
            <v>DAKIN NATURALS</v>
          </cell>
        </row>
        <row r="119">
          <cell r="L119" t="str">
            <v>•I–Insert</v>
          </cell>
          <cell r="N119" t="str">
            <v>DAKIN PREMIER</v>
          </cell>
        </row>
        <row r="120">
          <cell r="L120" t="str">
            <v>•PARTSP-Partitioned Side Panel</v>
          </cell>
          <cell r="N120" t="str">
            <v>E SOURCE - MAGENTA</v>
          </cell>
        </row>
        <row r="121">
          <cell r="L121" t="str">
            <v>•PBH–Polybag with Header</v>
          </cell>
          <cell r="N121" t="str">
            <v>E SOURCE - BLUE</v>
          </cell>
        </row>
        <row r="122">
          <cell r="L122" t="str">
            <v>•PBI–Polybag with Insert</v>
          </cell>
          <cell r="N122" t="str">
            <v>FRESH FINDS</v>
          </cell>
        </row>
        <row r="123">
          <cell r="L123" t="str">
            <v>•PSH–Printed Sleeve with Header</v>
          </cell>
          <cell r="N123" t="str">
            <v>FRESH LIVING</v>
          </cell>
        </row>
        <row r="124">
          <cell r="L124" t="str">
            <v>•PSP-Pegged Side Panel</v>
          </cell>
          <cell r="N124" t="str">
            <v>GAME DAY GEAR</v>
          </cell>
        </row>
        <row r="125">
          <cell r="L125" t="str">
            <v>•SC–Slide Card</v>
          </cell>
          <cell r="N125" t="str">
            <v>GREAT GATHERINGS</v>
          </cell>
        </row>
        <row r="126">
          <cell r="L126" t="str">
            <v>•SWL–Shrink Wrap with Label</v>
          </cell>
          <cell r="N126" t="str">
            <v>GREAT GATHERINGS COOKWARE &amp; BAKEWARE</v>
          </cell>
        </row>
        <row r="127">
          <cell r="L127" t="str">
            <v>•SWPT–Shrink Wrap with Printed Tray</v>
          </cell>
          <cell r="N127" t="str">
            <v>GREAT GATHERINGS DINNERWARE</v>
          </cell>
        </row>
        <row r="128">
          <cell r="L128" t="str">
            <v>•TOC–Tie-On Card</v>
          </cell>
          <cell r="N128" t="str">
            <v>GREAT GATHERINGS SUMMERTIME</v>
          </cell>
        </row>
        <row r="129">
          <cell r="L129" t="str">
            <v>•WACC–Wraparound Color Card</v>
          </cell>
          <cell r="N129" t="str">
            <v>IT'S A KEEPER</v>
          </cell>
        </row>
        <row r="130">
          <cell r="L130" t="str">
            <v>•WACL–Wraparound Color Label</v>
          </cell>
          <cell r="N130" t="str">
            <v>LIVING COLORS</v>
          </cell>
        </row>
        <row r="131">
          <cell r="L131" t="str">
            <v>•WBCL–White Box with Color Label</v>
          </cell>
          <cell r="N131" t="str">
            <v>ONCE UPON A TIME</v>
          </cell>
        </row>
        <row r="132">
          <cell r="N132" t="str">
            <v>PEERLESS PET</v>
          </cell>
        </row>
        <row r="133">
          <cell r="N133" t="str">
            <v>PEERLESS PET HOLIDAY</v>
          </cell>
        </row>
        <row r="134">
          <cell r="N134" t="str">
            <v>READY SET ROOM</v>
          </cell>
        </row>
        <row r="135">
          <cell r="N135" t="str">
            <v>READY SET ROOM JUVENILE BOY</v>
          </cell>
        </row>
        <row r="136">
          <cell r="N136" t="str">
            <v>READY SET ROOM JUVENILE GIRL</v>
          </cell>
        </row>
        <row r="137">
          <cell r="N137" t="str">
            <v>RIVAL</v>
          </cell>
        </row>
        <row r="138">
          <cell r="N138" t="str">
            <v>SHOP BASICS</v>
          </cell>
        </row>
        <row r="139">
          <cell r="N139" t="str">
            <v>SOUNDBODY</v>
          </cell>
        </row>
        <row r="140">
          <cell r="N140" t="str">
            <v>STYLE ELEMENTS</v>
          </cell>
        </row>
        <row r="141">
          <cell r="N141" t="str">
            <v>VILLAGE GREEN</v>
          </cell>
        </row>
        <row r="142">
          <cell r="N142" t="str">
            <v>WESTMINSTER CLASSICS</v>
          </cell>
        </row>
        <row r="143">
          <cell r="N143" t="str">
            <v>WESTMINSTER CLASSICS PREMIER</v>
          </cell>
        </row>
        <row r="144">
          <cell r="N144" t="str">
            <v>WILSON &amp; FISHER</v>
          </cell>
        </row>
      </sheetData>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LIST"/>
      <sheetName val="Mapping"/>
      <sheetName val="Furniture_Protector"/>
      <sheetName val="Shower_Curtain"/>
      <sheetName val="Sheet_Pillowcase"/>
      <sheetName val="Blanket_Throw"/>
      <sheetName val="Bedding_Set"/>
      <sheetName val="Bedding_Accessories"/>
      <sheetName val="Bath_Rug"/>
      <sheetName val="Bath_Accessories"/>
      <sheetName val="a"/>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Quote Sheet"/>
      <sheetName val="Sheet2"/>
      <sheetName val="Sheet3"/>
    </sheetNames>
    <sheetDataSet>
      <sheetData sheetId="0">
        <row r="90">
          <cell r="A90" t="str">
            <v>SELECT A CATEGORY…</v>
          </cell>
          <cell r="B90" t="str">
            <v>SELECT THE FOB PORT…</v>
          </cell>
        </row>
        <row r="91">
          <cell r="A91" t="str">
            <v>CAT 1-CANDY / SNACKS - BUSINESS</v>
          </cell>
          <cell r="B91" t="str">
            <v>BELAWAN</v>
          </cell>
        </row>
        <row r="92">
          <cell r="A92" t="str">
            <v>CAT 2-HBA</v>
          </cell>
          <cell r="B92" t="str">
            <v>BUSAN</v>
          </cell>
        </row>
        <row r="93">
          <cell r="A93" t="str">
            <v>CAT 3-OFFICE SUPPLIES</v>
          </cell>
          <cell r="B93" t="str">
            <v>BELAWAN</v>
          </cell>
        </row>
        <row r="94">
          <cell r="A94" t="str">
            <v>CAT 4-BUSINESS PAPER GOODS</v>
          </cell>
          <cell r="B94" t="str">
            <v>CEBU</v>
          </cell>
        </row>
        <row r="95">
          <cell r="A95" t="str">
            <v>CAT 5-ELECTRONICS</v>
          </cell>
          <cell r="B95" t="str">
            <v>CHITTAGONG</v>
          </cell>
        </row>
        <row r="96">
          <cell r="A96" t="str">
            <v>CAT 6-IMAGING/MEDIA</v>
          </cell>
          <cell r="B96" t="str">
            <v>COCHIN</v>
          </cell>
        </row>
        <row r="97">
          <cell r="A97" t="str">
            <v>CAT 7-TOYS</v>
          </cell>
          <cell r="B97" t="str">
            <v>DALIAN</v>
          </cell>
        </row>
        <row r="98">
          <cell r="A98" t="str">
            <v>CAT 8-PET SUPPLIES</v>
          </cell>
          <cell r="B98" t="str">
            <v>FUZHOU</v>
          </cell>
        </row>
        <row r="99">
          <cell r="A99" t="str">
            <v>CAT 9-EXERCISE OUTDOOR ACTIVITIES</v>
          </cell>
          <cell r="B99" t="str">
            <v>HO CHI MINH CITY</v>
          </cell>
        </row>
        <row r="100">
          <cell r="A100" t="str">
            <v>CAT 10-POWER EQUIPMENT, TOOLS &amp; AUTO</v>
          </cell>
          <cell r="B100" t="str">
            <v>HONG KONG</v>
          </cell>
        </row>
        <row r="101">
          <cell r="A101" t="str">
            <v>CAT 11-HOME IMPROVEMENT</v>
          </cell>
          <cell r="B101" t="str">
            <v>JAKARTA</v>
          </cell>
        </row>
        <row r="102">
          <cell r="A102" t="str">
            <v>CAT 12-OUTDOOR LIVING</v>
          </cell>
          <cell r="B102" t="str">
            <v>JIANGMEN</v>
          </cell>
        </row>
        <row r="103">
          <cell r="A103" t="str">
            <v>CAT 13-LAUNDRY/HOME CARE</v>
          </cell>
          <cell r="B103" t="str">
            <v>KANDLA</v>
          </cell>
        </row>
        <row r="104">
          <cell r="A104" t="str">
            <v>CAT 14-HOUSEWARES</v>
          </cell>
          <cell r="B104" t="str">
            <v>KAOHSIUNG</v>
          </cell>
        </row>
        <row r="105">
          <cell r="A105" t="str">
            <v>CAT 15-KITCHEN ELECTRICS/LG APPL</v>
          </cell>
          <cell r="B105" t="str">
            <v>LAEM CHABANG</v>
          </cell>
        </row>
        <row r="106">
          <cell r="A106" t="str">
            <v>CAT 16-GRILLS &amp; GARDENING</v>
          </cell>
          <cell r="B106" t="str">
            <v>MUNDRA</v>
          </cell>
        </row>
        <row r="107">
          <cell r="A107" t="str">
            <v>CAT 17-FURNITURE</v>
          </cell>
          <cell r="B107" t="str">
            <v>NANJING</v>
          </cell>
        </row>
        <row r="108">
          <cell r="A108" t="str">
            <v>CAT 18-SEASONAL DÉCOR</v>
          </cell>
          <cell r="B108" t="str">
            <v>NHAVA SHEVA</v>
          </cell>
        </row>
        <row r="109">
          <cell r="A109" t="str">
            <v>CAT 19-WINE</v>
          </cell>
          <cell r="B109" t="str">
            <v>NINGBO</v>
          </cell>
        </row>
        <row r="110">
          <cell r="A110" t="str">
            <v>CAT 20-PORTABLE ELECTRONICS</v>
          </cell>
          <cell r="B110" t="str">
            <v>PIPAVAV</v>
          </cell>
        </row>
        <row r="111">
          <cell r="A111" t="str">
            <v>CAT 21-DOMESTICS</v>
          </cell>
          <cell r="B111" t="str">
            <v>PORT KLANG</v>
          </cell>
        </row>
        <row r="112">
          <cell r="A112" t="str">
            <v>CAT 22-CHILDRENS APPAREL</v>
          </cell>
          <cell r="B112" t="str">
            <v>PORT QASIM</v>
          </cell>
        </row>
        <row r="113">
          <cell r="A113" t="str">
            <v>CAT 23-MENS APPPAREL</v>
          </cell>
          <cell r="B113" t="str">
            <v>QINGDAO</v>
          </cell>
        </row>
        <row r="114">
          <cell r="A114" t="str">
            <v>CAT 27-PHARMACY</v>
          </cell>
          <cell r="B114" t="str">
            <v>SHANGHAI</v>
          </cell>
        </row>
        <row r="115">
          <cell r="A115" t="str">
            <v>CAT 28-SPIRITS</v>
          </cell>
          <cell r="B115" t="str">
            <v>SHUNDE</v>
          </cell>
        </row>
        <row r="116">
          <cell r="A116" t="str">
            <v>CAT 29-SOFTWARE</v>
          </cell>
          <cell r="B116" t="str">
            <v>TAICHUNG</v>
          </cell>
        </row>
        <row r="117">
          <cell r="A117" t="str">
            <v>CAT 31-OFFICE ELECTRONICS</v>
          </cell>
          <cell r="B117" t="str">
            <v>TAISHAN</v>
          </cell>
        </row>
        <row r="118">
          <cell r="A118" t="str">
            <v xml:space="preserve">CAT 32-OFFICE FURNITURE </v>
          </cell>
          <cell r="B118" t="str">
            <v>TUTICORIN</v>
          </cell>
        </row>
        <row r="119">
          <cell r="A119" t="str">
            <v>CAT 33-LADIES APPAREL</v>
          </cell>
          <cell r="B119" t="str">
            <v>XIAMEN</v>
          </cell>
        </row>
        <row r="120">
          <cell r="A120" t="str">
            <v>CAT 34-TEAM APAREL</v>
          </cell>
          <cell r="B120" t="str">
            <v>XINGANG</v>
          </cell>
        </row>
        <row r="121">
          <cell r="A121" t="str">
            <v>CAT 35-FUEL</v>
          </cell>
          <cell r="B121" t="str">
            <v>YANTIAN</v>
          </cell>
        </row>
        <row r="122">
          <cell r="A122" t="str">
            <v>CAT 36-BUSINESS AUTOMOTIVE</v>
          </cell>
          <cell r="B122" t="str">
            <v>ZHONGSHAN</v>
          </cell>
        </row>
        <row r="123">
          <cell r="A123" t="str">
            <v>CAT 37-FRESH POULTRY</v>
          </cell>
          <cell r="B123" t="str">
            <v>OTHER (SPECIFY BELOW)</v>
          </cell>
        </row>
        <row r="124">
          <cell r="A124" t="str">
            <v>CAT 38-DAIRY/COOLER</v>
          </cell>
        </row>
        <row r="125">
          <cell r="A125" t="str">
            <v>CAT 39-ICE CREAM</v>
          </cell>
        </row>
        <row r="126">
          <cell r="A126" t="str">
            <v>CAT 40-JUICE/WATER/SPORT</v>
          </cell>
        </row>
        <row r="127">
          <cell r="A127" t="str">
            <v>CAT 41-COFFEE/BREAKFAST/PASTA</v>
          </cell>
        </row>
        <row r="128">
          <cell r="A128" t="str">
            <v>CAT 42-REFRIGERATED PERISHABLES</v>
          </cell>
        </row>
        <row r="129">
          <cell r="A129" t="str">
            <v>CAT 43-OIL/RICE/FRUITS/VEGETABLES</v>
          </cell>
        </row>
        <row r="130">
          <cell r="A130" t="str">
            <v>CAT 44-FROZEN FOODS</v>
          </cell>
        </row>
        <row r="131">
          <cell r="A131" t="str">
            <v>CAT 45-TOBACCO</v>
          </cell>
        </row>
        <row r="132">
          <cell r="A132" t="str">
            <v>CAT 46-SIDES/CONDIMENTS</v>
          </cell>
        </row>
        <row r="133">
          <cell r="A133" t="str">
            <v>CAT 47-BABY CARE</v>
          </cell>
        </row>
        <row r="134">
          <cell r="A134" t="str">
            <v>CAT 48-BREAD/PASTRY</v>
          </cell>
        </row>
        <row r="135">
          <cell r="A135" t="str">
            <v>CAT 49-BAKING/SPICES</v>
          </cell>
        </row>
        <row r="136">
          <cell r="A136" t="str">
            <v>CAT 50-TIRES</v>
          </cell>
        </row>
        <row r="137">
          <cell r="A137" t="str">
            <v>CAT 51-SEASONAL FOOD</v>
          </cell>
        </row>
        <row r="138">
          <cell r="A138" t="str">
            <v>CAT 52-SOFT DRINKS</v>
          </cell>
        </row>
        <row r="139">
          <cell r="A139" t="str">
            <v>CAT 53-RESTAURANT SUPPLIES</v>
          </cell>
        </row>
        <row r="140">
          <cell r="A140" t="str">
            <v>CAT 54-PHARMACY OTC</v>
          </cell>
        </row>
        <row r="141">
          <cell r="A141" t="str">
            <v>CAT 55-BEER</v>
          </cell>
        </row>
        <row r="142">
          <cell r="A142" t="str">
            <v>CAT 56-PRODUCE</v>
          </cell>
        </row>
        <row r="143">
          <cell r="A143" t="str">
            <v>CAT 57-FLORAL</v>
          </cell>
        </row>
        <row r="144">
          <cell r="A144" t="str">
            <v>CAT 58- SNACKS</v>
          </cell>
        </row>
        <row r="145">
          <cell r="A145" t="str">
            <v>CAT 60-MATTRESSES</v>
          </cell>
        </row>
        <row r="146">
          <cell r="A146" t="str">
            <v>CAT 61-ELECTRONIC BATTERIES</v>
          </cell>
        </row>
        <row r="147">
          <cell r="A147" t="str">
            <v>CAT 62-VENDING MACHINES</v>
          </cell>
        </row>
        <row r="148">
          <cell r="A148" t="str">
            <v>CAT 63-ROADSHOWS</v>
          </cell>
        </row>
        <row r="149">
          <cell r="A149" t="str">
            <v>CAT 64-VIDEO GAMES</v>
          </cell>
        </row>
        <row r="150">
          <cell r="A150" t="str">
            <v>CAT 66-FINE JEWELRY</v>
          </cell>
        </row>
        <row r="151">
          <cell r="A151" t="str">
            <v>CAT 67-DIAMONDS</v>
          </cell>
        </row>
        <row r="152">
          <cell r="A152" t="str">
            <v>CAT 68-ACCESSORIES/WATCHES</v>
          </cell>
        </row>
        <row r="153">
          <cell r="A153" t="str">
            <v>CAT 69-PHONE/GIFT CARDS</v>
          </cell>
        </row>
        <row r="154">
          <cell r="A154" t="str">
            <v>CAT 70-BOOKS</v>
          </cell>
        </row>
        <row r="155">
          <cell r="A155" t="str">
            <v>CAT 71-CONNECTION CENTERS</v>
          </cell>
        </row>
        <row r="156">
          <cell r="A156" t="str">
            <v>CAT 72-HOME MEAL SOLUTIONS/ROTISSERIE</v>
          </cell>
        </row>
        <row r="157">
          <cell r="A157" t="str">
            <v>CAT 74 -PREPAID WIRELESS</v>
          </cell>
        </row>
        <row r="158">
          <cell r="A158" t="str">
            <v>CAT 76-FRESH MEAT</v>
          </cell>
        </row>
        <row r="159">
          <cell r="A159" t="str">
            <v>CAT 77-FRESH BAKERY</v>
          </cell>
        </row>
        <row r="160">
          <cell r="A160" t="str">
            <v>CAT 78-OPEN CATEGORY</v>
          </cell>
        </row>
        <row r="161">
          <cell r="A161" t="str">
            <v>CAT 79-CAFÉ</v>
          </cell>
        </row>
        <row r="162">
          <cell r="A162" t="str">
            <v>CAT 80-2 DAY PHOTO</v>
          </cell>
        </row>
        <row r="163">
          <cell r="A163" t="str">
            <v>CAT 83-WIRELESS LEASED</v>
          </cell>
        </row>
        <row r="164">
          <cell r="A164" t="str">
            <v>CAT 85-1 HOUR PHOTO</v>
          </cell>
        </row>
        <row r="165">
          <cell r="A165" t="str">
            <v>CAT 86-MUSIC/MOVIES</v>
          </cell>
        </row>
        <row r="166">
          <cell r="A166" t="str">
            <v>CAT 88-OPTICAL</v>
          </cell>
        </row>
        <row r="167">
          <cell r="A167" t="str">
            <v>CAT 89-NURSERY / GARDENING</v>
          </cell>
        </row>
        <row r="168">
          <cell r="A168" t="str">
            <v>CAT 91-CAR WASH</v>
          </cell>
        </row>
        <row r="169">
          <cell r="A169" t="str">
            <v>CAT 92-AUTO BATTERY</v>
          </cell>
        </row>
        <row r="170">
          <cell r="A170" t="str">
            <v>CAT 93-BRANDED DELI</v>
          </cell>
        </row>
        <row r="171">
          <cell r="A171" t="str">
            <v>CAT 94-PERSONAL PAPER GOODS</v>
          </cell>
        </row>
        <row r="172">
          <cell r="A172" t="str">
            <v>CAT 95-BASIC APPAREL</v>
          </cell>
        </row>
        <row r="173">
          <cell r="A173" t="str">
            <v>CAT 96-FRESH GOURMET</v>
          </cell>
        </row>
        <row r="174">
          <cell r="A174" t="str">
            <v>CAT 97-TBC SERVICES</v>
          </cell>
        </row>
        <row r="175">
          <cell r="A175" t="str">
            <v>CAT 98-JANITORIAL</v>
          </cell>
        </row>
        <row r="176">
          <cell r="A176" t="str">
            <v>CAT 79-CAFÉ</v>
          </cell>
        </row>
        <row r="177">
          <cell r="A177" t="str">
            <v>CAT 80-2 DAY PHOTO</v>
          </cell>
        </row>
        <row r="178">
          <cell r="A178" t="str">
            <v>CAT 83-WIRELESS LEASED</v>
          </cell>
        </row>
        <row r="179">
          <cell r="A179" t="str">
            <v>CAT 85-1 HOUR PHOTO</v>
          </cell>
        </row>
        <row r="180">
          <cell r="A180" t="str">
            <v>CAT 86-MUSIC/MOVIES</v>
          </cell>
        </row>
        <row r="181">
          <cell r="A181" t="str">
            <v>CAT 88-OPTICAL</v>
          </cell>
        </row>
        <row r="182">
          <cell r="A182" t="str">
            <v>CAT 89-NURSERY / GARDENING</v>
          </cell>
        </row>
        <row r="183">
          <cell r="A183" t="str">
            <v>CAT 91-CAR WASH</v>
          </cell>
        </row>
        <row r="184">
          <cell r="A184" t="str">
            <v>CAT 92-AUTO BATTERY</v>
          </cell>
        </row>
        <row r="185">
          <cell r="A185" t="str">
            <v>CAT 93-BRANDED DELI</v>
          </cell>
        </row>
        <row r="186">
          <cell r="A186" t="str">
            <v>CAT 94-PERSONAL PAPER GOODS</v>
          </cell>
        </row>
        <row r="187">
          <cell r="A187" t="str">
            <v>CAT 95-BASIC APPAREL</v>
          </cell>
        </row>
        <row r="188">
          <cell r="A188" t="str">
            <v>CAT 96-FRESH GOURMET</v>
          </cell>
        </row>
        <row r="189">
          <cell r="A189" t="str">
            <v>CAT 97-TBC SERVICES</v>
          </cell>
        </row>
        <row r="190">
          <cell r="A190" t="str">
            <v>CAT 98-JANITORIAL</v>
          </cell>
        </row>
      </sheetData>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s>
    <sheetDataSet>
      <sheetData sheetId="0" refreshError="1"/>
      <sheetData sheetId="1">
        <row r="2">
          <cell r="AR2" t="str">
            <v>N/A</v>
          </cell>
        </row>
        <row r="3">
          <cell r="AR3" t="str">
            <v>100% Acrylic</v>
          </cell>
        </row>
        <row r="4">
          <cell r="AR4" t="str">
            <v>100% Aegean Cotton</v>
          </cell>
        </row>
        <row r="5">
          <cell r="AR5" t="str">
            <v>100% Aegean Cotton Loops</v>
          </cell>
        </row>
        <row r="6">
          <cell r="AR6" t="str">
            <v>100% Bamboo</v>
          </cell>
        </row>
        <row r="7">
          <cell r="AR7" t="str">
            <v>100% Bamboo Cotton</v>
          </cell>
        </row>
        <row r="8">
          <cell r="AR8" t="str">
            <v>100% Certified Organic Cotton</v>
          </cell>
        </row>
        <row r="9">
          <cell r="AR9" t="str">
            <v>100% Cotton</v>
          </cell>
        </row>
        <row r="10">
          <cell r="AR10" t="str">
            <v>100% Cotton percale</v>
          </cell>
        </row>
        <row r="11">
          <cell r="AR11" t="str">
            <v>100% Cotton sateen</v>
          </cell>
        </row>
        <row r="12">
          <cell r="AR12" t="str">
            <v>100% Dupioni Silk</v>
          </cell>
        </row>
        <row r="13">
          <cell r="AR13" t="str">
            <v>100% Egyptian cotton</v>
          </cell>
        </row>
        <row r="14">
          <cell r="AR14" t="str">
            <v>100% Egyptian cotton percale</v>
          </cell>
        </row>
        <row r="15">
          <cell r="AR15" t="str">
            <v>100% Egyptian Cotton Loops</v>
          </cell>
        </row>
        <row r="16">
          <cell r="AR16" t="str">
            <v>100% Linen</v>
          </cell>
        </row>
        <row r="17">
          <cell r="AR17" t="str">
            <v>100% Modal</v>
          </cell>
        </row>
        <row r="18">
          <cell r="AR18" t="str">
            <v>100% Nylon</v>
          </cell>
        </row>
        <row r="19">
          <cell r="AR19" t="str">
            <v>100% Organic cotton</v>
          </cell>
        </row>
        <row r="20">
          <cell r="AR20" t="str">
            <v>100% Pima cotton</v>
          </cell>
        </row>
        <row r="21">
          <cell r="AR21" t="str">
            <v>100% Pima Cotton Loops</v>
          </cell>
        </row>
        <row r="22">
          <cell r="AR22" t="str">
            <v>100% Polyester</v>
          </cell>
        </row>
        <row r="23">
          <cell r="AR23" t="str">
            <v>100% Pure Brazil Cotton</v>
          </cell>
        </row>
        <row r="24">
          <cell r="AR24" t="str">
            <v>100% Rayon</v>
          </cell>
        </row>
        <row r="25">
          <cell r="AR25" t="str">
            <v>100% Silk</v>
          </cell>
        </row>
        <row r="26">
          <cell r="AR26" t="str">
            <v>100% Standard Cotton</v>
          </cell>
        </row>
        <row r="27">
          <cell r="AR27" t="str">
            <v>100% Supima Cotton</v>
          </cell>
        </row>
        <row r="28">
          <cell r="AR28" t="str">
            <v>100% Supima Cotton Loops</v>
          </cell>
        </row>
        <row r="29">
          <cell r="AR29" t="str">
            <v>100% Tencel</v>
          </cell>
        </row>
        <row r="30">
          <cell r="AR30" t="str">
            <v>100% Turkish Cotton</v>
          </cell>
        </row>
        <row r="31">
          <cell r="AR31" t="str">
            <v>100% Turkish Cotton Loops</v>
          </cell>
        </row>
        <row r="32">
          <cell r="AR32" t="str">
            <v>100% Viscose</v>
          </cell>
        </row>
        <row r="33">
          <cell r="AR33" t="str">
            <v>100% Woven cotton</v>
          </cell>
        </row>
        <row r="34">
          <cell r="AR34" t="str">
            <v>50% Cotton/50% Polyester</v>
          </cell>
        </row>
        <row r="35">
          <cell r="AR35" t="str">
            <v>55% Cotton/45% Polyester</v>
          </cell>
        </row>
        <row r="36">
          <cell r="AR36" t="str">
            <v>55% Linen/45% Cotton</v>
          </cell>
        </row>
        <row r="37">
          <cell r="AR37" t="str">
            <v>60% Cotton/40% Bamboo</v>
          </cell>
        </row>
        <row r="38">
          <cell r="AR38" t="str">
            <v>60% Cotton/40% Modal</v>
          </cell>
        </row>
        <row r="39">
          <cell r="AR39" t="str">
            <v>60% Cotton/40% Polyester</v>
          </cell>
        </row>
        <row r="40">
          <cell r="AR40" t="str">
            <v>60% Polyester/40% Cotton</v>
          </cell>
        </row>
        <row r="41">
          <cell r="AR41" t="str">
            <v>65% cotton/35% modal</v>
          </cell>
        </row>
        <row r="42">
          <cell r="AR42" t="str">
            <v>65% Cotton/35% Polyester</v>
          </cell>
        </row>
        <row r="43">
          <cell r="AR43" t="str">
            <v>65% Polyester/35% Cotton</v>
          </cell>
        </row>
        <row r="44">
          <cell r="AR44" t="str">
            <v>70% Cotton/30% Bamboo</v>
          </cell>
        </row>
        <row r="45">
          <cell r="AR45" t="str">
            <v>70% Cotton/30% Polyester</v>
          </cell>
        </row>
        <row r="46">
          <cell r="AR46" t="str">
            <v>75% Cotton/25% Polyester</v>
          </cell>
        </row>
        <row r="47">
          <cell r="AR47" t="str">
            <v>75% Polyester/25% Rayon</v>
          </cell>
        </row>
        <row r="48">
          <cell r="AR48" t="str">
            <v>75% Silk/25% Polyester</v>
          </cell>
        </row>
        <row r="49">
          <cell r="AR49" t="str">
            <v>70% Silk/30% Polyester</v>
          </cell>
        </row>
        <row r="50">
          <cell r="AR50" t="str">
            <v>65% Silk/35% Polyester</v>
          </cell>
        </row>
        <row r="51">
          <cell r="AR51" t="str">
            <v>80% Cotton/20% Polyester</v>
          </cell>
        </row>
        <row r="52">
          <cell r="AR52" t="str">
            <v>80% Polyester/20% Nylon</v>
          </cell>
        </row>
        <row r="53">
          <cell r="AR53" t="str">
            <v>85% Cotton/15% Polyester</v>
          </cell>
        </row>
        <row r="54">
          <cell r="AR54" t="str">
            <v>85% Polyester/15% Nylon</v>
          </cell>
        </row>
        <row r="55">
          <cell r="AR55" t="str">
            <v>85% Rayon/15% Polyester</v>
          </cell>
        </row>
        <row r="56">
          <cell r="AR56" t="str">
            <v>90% Cotton/10% Polyester</v>
          </cell>
        </row>
        <row r="57">
          <cell r="AR57" t="str">
            <v>90% Polyester/10% Nylon</v>
          </cell>
        </row>
        <row r="58">
          <cell r="AR58" t="str">
            <v>95% Cotton/5% Polyester</v>
          </cell>
        </row>
        <row r="59">
          <cell r="AR59" t="str">
            <v>95% Viscose/15% Nylon</v>
          </cell>
        </row>
        <row r="60">
          <cell r="AR60" t="str">
            <v>Cotton/linen blend</v>
          </cell>
        </row>
        <row r="61">
          <cell r="AR61" t="str">
            <v>Cotton/poly blend</v>
          </cell>
        </row>
        <row r="62">
          <cell r="AR62" t="str">
            <v>Cotton/rayon blend</v>
          </cell>
        </row>
        <row r="63">
          <cell r="AR63" t="str">
            <v>Flannel</v>
          </cell>
        </row>
        <row r="64">
          <cell r="AR64" t="str">
            <v>Fleece</v>
          </cell>
        </row>
        <row r="65">
          <cell r="AR65" t="str">
            <v>Heavyweight Flannel</v>
          </cell>
        </row>
        <row r="66">
          <cell r="AR66" t="str">
            <v>Linen</v>
          </cell>
        </row>
        <row r="67">
          <cell r="AR67" t="str">
            <v>Linen/Cotton blend</v>
          </cell>
        </row>
        <row r="68">
          <cell r="AR68" t="str">
            <v>Micro fiber</v>
          </cell>
        </row>
        <row r="69">
          <cell r="AR69" t="str">
            <v>Micro fleece</v>
          </cell>
        </row>
        <row r="70">
          <cell r="AR70" t="str">
            <v>Poly/Rayon blend</v>
          </cell>
        </row>
        <row r="71">
          <cell r="AR71" t="str">
            <v>Silk Rich</v>
          </cell>
        </row>
        <row r="72">
          <cell r="AR72" t="str">
            <v>Silk/Polyester blend</v>
          </cell>
        </row>
        <row r="73">
          <cell r="AR73" t="str">
            <v>Wool</v>
          </cell>
        </row>
        <row r="74">
          <cell r="AR74" t="str">
            <v>Flexible 3D mesh</v>
          </cell>
        </row>
        <row r="75">
          <cell r="AR75" t="str">
            <v>Polyester/cotton fabric</v>
          </cell>
        </row>
        <row r="76">
          <cell r="AR76" t="str">
            <v>Breathable 3D mesh fabric</v>
          </cell>
        </row>
        <row r="77">
          <cell r="AR77" t="str">
            <v>400 thread cotton lining/hood</v>
          </cell>
        </row>
        <row r="78">
          <cell r="AR78" t="str">
            <v>Organic cotton lining/hood</v>
          </cell>
        </row>
        <row r="79">
          <cell r="AR79" t="str">
            <v>Made of soft sueded fabric</v>
          </cell>
        </row>
        <row r="80">
          <cell r="AR80" t="str">
            <v>Damask cloth cover</v>
          </cell>
        </row>
        <row r="81">
          <cell r="AR81" t="str">
            <v>Vinyl cover</v>
          </cell>
        </row>
        <row r="82">
          <cell r="AR82" t="str">
            <v>Nylon cover</v>
          </cell>
        </row>
        <row r="83">
          <cell r="AR83" t="str">
            <v>Vinyl/damask sides</v>
          </cell>
        </row>
        <row r="84">
          <cell r="AR84" t="str">
            <v>Organic cotton cover</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HD102"/>
  <sheetViews>
    <sheetView tabSelected="1" topLeftCell="A5" zoomScale="80" zoomScaleNormal="80" workbookViewId="0">
      <selection activeCell="R20" sqref="R20"/>
    </sheetView>
  </sheetViews>
  <sheetFormatPr defaultColWidth="9.109375" defaultRowHeight="13.2" outlineLevelCol="2"/>
  <cols>
    <col min="1" max="1" width="22.44140625" style="11" customWidth="1"/>
    <col min="2" max="2" width="27.5546875" style="11" customWidth="1"/>
    <col min="3" max="3" width="18.5546875" style="12" customWidth="1"/>
    <col min="4" max="4" width="36.6640625" style="11" customWidth="1"/>
    <col min="5" max="5" width="20.33203125" style="11" customWidth="1"/>
    <col min="6" max="6" width="11.6640625" style="11" customWidth="1"/>
    <col min="7" max="7" width="15.33203125" style="11" customWidth="1"/>
    <col min="8" max="9" width="8.109375" style="11" customWidth="1" outlineLevel="1"/>
    <col min="10" max="10" width="7.6640625" style="7" customWidth="1" outlineLevel="1" collapsed="1"/>
    <col min="11" max="11" width="6.6640625" style="11" customWidth="1" outlineLevel="2"/>
    <col min="12" max="12" width="8" style="11" customWidth="1" outlineLevel="2"/>
    <col min="13" max="14" width="7.6640625" style="11" customWidth="1" outlineLevel="2"/>
    <col min="15" max="15" width="8.33203125" style="19" customWidth="1" outlineLevel="1"/>
    <col min="16" max="16" width="9.109375" style="7" customWidth="1" outlineLevel="1"/>
    <col min="17" max="185" width="9.109375" style="11"/>
    <col min="186" max="186" width="26.44140625" style="11" customWidth="1"/>
    <col min="187" max="187" width="32.109375" style="11" customWidth="1"/>
    <col min="188" max="188" width="30.109375" style="11" customWidth="1"/>
    <col min="189" max="189" width="36.5546875" style="11" customWidth="1"/>
    <col min="190" max="190" width="9.109375" style="11"/>
    <col min="191" max="191" width="7.6640625" style="11" customWidth="1"/>
    <col min="192" max="192" width="6.6640625" style="11" customWidth="1"/>
    <col min="193" max="193" width="8" style="11" customWidth="1"/>
    <col min="194" max="195" width="7.6640625" style="11" customWidth="1"/>
    <col min="196" max="196" width="7.5546875" style="11" customWidth="1"/>
    <col min="197" max="197" width="11" style="11" customWidth="1"/>
    <col min="198" max="198" width="10.109375" style="11" customWidth="1"/>
    <col min="199" max="199" width="9.109375" style="11"/>
    <col min="200" max="200" width="13" style="11" customWidth="1"/>
    <col min="201" max="201" width="8.5546875" style="11" customWidth="1"/>
    <col min="202" max="202" width="14.5546875" style="11" customWidth="1"/>
    <col min="203" max="203" width="9.109375" style="11"/>
    <col min="204" max="205" width="12" style="11" customWidth="1"/>
    <col min="206" max="207" width="9.88671875" style="11" customWidth="1"/>
    <col min="208" max="208" width="11.6640625" style="11" customWidth="1"/>
    <col min="209" max="209" width="12.5546875" style="11" customWidth="1"/>
    <col min="210" max="210" width="10.88671875" style="11" customWidth="1"/>
    <col min="211" max="211" width="9.109375" style="11"/>
    <col min="212" max="212" width="10.88671875" style="11" customWidth="1"/>
    <col min="213" max="213" width="11.6640625" style="11" customWidth="1"/>
    <col min="214" max="214" width="10.88671875" style="11" customWidth="1"/>
    <col min="215" max="215" width="11.6640625" style="11" customWidth="1"/>
    <col min="216" max="216" width="12.6640625" style="11" customWidth="1"/>
    <col min="217" max="217" width="15.5546875" style="11" customWidth="1"/>
    <col min="218" max="218" width="14.33203125" style="11" customWidth="1"/>
    <col min="219" max="219" width="13.88671875" style="11" customWidth="1"/>
    <col min="220" max="221" width="11.88671875" style="11" customWidth="1"/>
    <col min="222" max="222" width="13.88671875" style="11" customWidth="1"/>
    <col min="223" max="225" width="9.109375" style="11"/>
    <col min="226" max="226" width="3.109375" style="11" customWidth="1"/>
    <col min="227" max="227" width="12" style="11" bestFit="1" customWidth="1"/>
    <col min="228" max="228" width="2" style="11" customWidth="1"/>
    <col min="229" max="230" width="9.109375" style="11"/>
    <col min="231" max="231" width="11.6640625" style="11" customWidth="1"/>
    <col min="232" max="441" width="9.109375" style="11"/>
    <col min="442" max="442" width="26.44140625" style="11" customWidth="1"/>
    <col min="443" max="443" width="32.109375" style="11" customWidth="1"/>
    <col min="444" max="444" width="30.109375" style="11" customWidth="1"/>
    <col min="445" max="445" width="36.5546875" style="11" customWidth="1"/>
    <col min="446" max="446" width="9.109375" style="11"/>
    <col min="447" max="447" width="7.6640625" style="11" customWidth="1"/>
    <col min="448" max="448" width="6.6640625" style="11" customWidth="1"/>
    <col min="449" max="449" width="8" style="11" customWidth="1"/>
    <col min="450" max="451" width="7.6640625" style="11" customWidth="1"/>
    <col min="452" max="452" width="7.5546875" style="11" customWidth="1"/>
    <col min="453" max="453" width="11" style="11" customWidth="1"/>
    <col min="454" max="454" width="10.109375" style="11" customWidth="1"/>
    <col min="455" max="455" width="9.109375" style="11"/>
    <col min="456" max="456" width="13" style="11" customWidth="1"/>
    <col min="457" max="457" width="8.5546875" style="11" customWidth="1"/>
    <col min="458" max="458" width="14.5546875" style="11" customWidth="1"/>
    <col min="459" max="459" width="9.109375" style="11"/>
    <col min="460" max="461" width="12" style="11" customWidth="1"/>
    <col min="462" max="463" width="9.88671875" style="11" customWidth="1"/>
    <col min="464" max="464" width="11.6640625" style="11" customWidth="1"/>
    <col min="465" max="465" width="12.5546875" style="11" customWidth="1"/>
    <col min="466" max="466" width="10.88671875" style="11" customWidth="1"/>
    <col min="467" max="467" width="9.109375" style="11"/>
    <col min="468" max="468" width="10.88671875" style="11" customWidth="1"/>
    <col min="469" max="469" width="11.6640625" style="11" customWidth="1"/>
    <col min="470" max="470" width="10.88671875" style="11" customWidth="1"/>
    <col min="471" max="471" width="11.6640625" style="11" customWidth="1"/>
    <col min="472" max="472" width="12.6640625" style="11" customWidth="1"/>
    <col min="473" max="473" width="15.5546875" style="11" customWidth="1"/>
    <col min="474" max="474" width="14.33203125" style="11" customWidth="1"/>
    <col min="475" max="475" width="13.88671875" style="11" customWidth="1"/>
    <col min="476" max="477" width="11.88671875" style="11" customWidth="1"/>
    <col min="478" max="478" width="13.88671875" style="11" customWidth="1"/>
    <col min="479" max="481" width="9.109375" style="11"/>
    <col min="482" max="482" width="3.109375" style="11" customWidth="1"/>
    <col min="483" max="483" width="12" style="11" bestFit="1" customWidth="1"/>
    <col min="484" max="484" width="2" style="11" customWidth="1"/>
    <col min="485" max="486" width="9.109375" style="11"/>
    <col min="487" max="487" width="11.6640625" style="11" customWidth="1"/>
    <col min="488" max="697" width="9.109375" style="11"/>
    <col min="698" max="698" width="26.44140625" style="11" customWidth="1"/>
    <col min="699" max="699" width="32.109375" style="11" customWidth="1"/>
    <col min="700" max="700" width="30.109375" style="11" customWidth="1"/>
    <col min="701" max="701" width="36.5546875" style="11" customWidth="1"/>
    <col min="702" max="702" width="9.109375" style="11"/>
    <col min="703" max="703" width="7.6640625" style="11" customWidth="1"/>
    <col min="704" max="704" width="6.6640625" style="11" customWidth="1"/>
    <col min="705" max="705" width="8" style="11" customWidth="1"/>
    <col min="706" max="707" width="7.6640625" style="11" customWidth="1"/>
    <col min="708" max="708" width="7.5546875" style="11" customWidth="1"/>
    <col min="709" max="709" width="11" style="11" customWidth="1"/>
    <col min="710" max="710" width="10.109375" style="11" customWidth="1"/>
    <col min="711" max="711" width="9.109375" style="11"/>
    <col min="712" max="712" width="13" style="11" customWidth="1"/>
    <col min="713" max="713" width="8.5546875" style="11" customWidth="1"/>
    <col min="714" max="714" width="14.5546875" style="11" customWidth="1"/>
    <col min="715" max="715" width="9.109375" style="11"/>
    <col min="716" max="717" width="12" style="11" customWidth="1"/>
    <col min="718" max="719" width="9.88671875" style="11" customWidth="1"/>
    <col min="720" max="720" width="11.6640625" style="11" customWidth="1"/>
    <col min="721" max="721" width="12.5546875" style="11" customWidth="1"/>
    <col min="722" max="722" width="10.88671875" style="11" customWidth="1"/>
    <col min="723" max="723" width="9.109375" style="11"/>
    <col min="724" max="724" width="10.88671875" style="11" customWidth="1"/>
    <col min="725" max="725" width="11.6640625" style="11" customWidth="1"/>
    <col min="726" max="726" width="10.88671875" style="11" customWidth="1"/>
    <col min="727" max="727" width="11.6640625" style="11" customWidth="1"/>
    <col min="728" max="728" width="12.6640625" style="11" customWidth="1"/>
    <col min="729" max="729" width="15.5546875" style="11" customWidth="1"/>
    <col min="730" max="730" width="14.33203125" style="11" customWidth="1"/>
    <col min="731" max="731" width="13.88671875" style="11" customWidth="1"/>
    <col min="732" max="733" width="11.88671875" style="11" customWidth="1"/>
    <col min="734" max="734" width="13.88671875" style="11" customWidth="1"/>
    <col min="735" max="737" width="9.109375" style="11"/>
    <col min="738" max="738" width="3.109375" style="11" customWidth="1"/>
    <col min="739" max="739" width="12" style="11" bestFit="1" customWidth="1"/>
    <col min="740" max="740" width="2" style="11" customWidth="1"/>
    <col min="741" max="742" width="9.109375" style="11"/>
    <col min="743" max="743" width="11.6640625" style="11" customWidth="1"/>
    <col min="744" max="953" width="9.109375" style="11"/>
    <col min="954" max="954" width="26.44140625" style="11" customWidth="1"/>
    <col min="955" max="955" width="32.109375" style="11" customWidth="1"/>
    <col min="956" max="956" width="30.109375" style="11" customWidth="1"/>
    <col min="957" max="957" width="36.5546875" style="11" customWidth="1"/>
    <col min="958" max="958" width="9.109375" style="11"/>
    <col min="959" max="959" width="7.6640625" style="11" customWidth="1"/>
    <col min="960" max="960" width="6.6640625" style="11" customWidth="1"/>
    <col min="961" max="961" width="8" style="11" customWidth="1"/>
    <col min="962" max="963" width="7.6640625" style="11" customWidth="1"/>
    <col min="964" max="964" width="7.5546875" style="11" customWidth="1"/>
    <col min="965" max="965" width="11" style="11" customWidth="1"/>
    <col min="966" max="966" width="10.109375" style="11" customWidth="1"/>
    <col min="967" max="967" width="9.109375" style="11"/>
    <col min="968" max="968" width="13" style="11" customWidth="1"/>
    <col min="969" max="969" width="8.5546875" style="11" customWidth="1"/>
    <col min="970" max="970" width="14.5546875" style="11" customWidth="1"/>
    <col min="971" max="971" width="9.109375" style="11"/>
    <col min="972" max="973" width="12" style="11" customWidth="1"/>
    <col min="974" max="975" width="9.88671875" style="11" customWidth="1"/>
    <col min="976" max="976" width="11.6640625" style="11" customWidth="1"/>
    <col min="977" max="977" width="12.5546875" style="11" customWidth="1"/>
    <col min="978" max="978" width="10.88671875" style="11" customWidth="1"/>
    <col min="979" max="979" width="9.109375" style="11"/>
    <col min="980" max="980" width="10.88671875" style="11" customWidth="1"/>
    <col min="981" max="981" width="11.6640625" style="11" customWidth="1"/>
    <col min="982" max="982" width="10.88671875" style="11" customWidth="1"/>
    <col min="983" max="983" width="11.6640625" style="11" customWidth="1"/>
    <col min="984" max="984" width="12.6640625" style="11" customWidth="1"/>
    <col min="985" max="985" width="15.5546875" style="11" customWidth="1"/>
    <col min="986" max="986" width="14.33203125" style="11" customWidth="1"/>
    <col min="987" max="987" width="13.88671875" style="11" customWidth="1"/>
    <col min="988" max="989" width="11.88671875" style="11" customWidth="1"/>
    <col min="990" max="990" width="13.88671875" style="11" customWidth="1"/>
    <col min="991" max="993" width="9.109375" style="11"/>
    <col min="994" max="994" width="3.109375" style="11" customWidth="1"/>
    <col min="995" max="995" width="12" style="11" bestFit="1" customWidth="1"/>
    <col min="996" max="996" width="2" style="11" customWidth="1"/>
    <col min="997" max="998" width="9.109375" style="11"/>
    <col min="999" max="999" width="11.6640625" style="11" customWidth="1"/>
    <col min="1000" max="1209" width="9.109375" style="11"/>
    <col min="1210" max="1210" width="26.44140625" style="11" customWidth="1"/>
    <col min="1211" max="1211" width="32.109375" style="11" customWidth="1"/>
    <col min="1212" max="1212" width="30.109375" style="11" customWidth="1"/>
    <col min="1213" max="1213" width="36.5546875" style="11" customWidth="1"/>
    <col min="1214" max="1214" width="9.109375" style="11"/>
    <col min="1215" max="1215" width="7.6640625" style="11" customWidth="1"/>
    <col min="1216" max="1216" width="6.6640625" style="11" customWidth="1"/>
    <col min="1217" max="1217" width="8" style="11" customWidth="1"/>
    <col min="1218" max="1219" width="7.6640625" style="11" customWidth="1"/>
    <col min="1220" max="1220" width="7.5546875" style="11" customWidth="1"/>
    <col min="1221" max="1221" width="11" style="11" customWidth="1"/>
    <col min="1222" max="1222" width="10.109375" style="11" customWidth="1"/>
    <col min="1223" max="1223" width="9.109375" style="11"/>
    <col min="1224" max="1224" width="13" style="11" customWidth="1"/>
    <col min="1225" max="1225" width="8.5546875" style="11" customWidth="1"/>
    <col min="1226" max="1226" width="14.5546875" style="11" customWidth="1"/>
    <col min="1227" max="1227" width="9.109375" style="11"/>
    <col min="1228" max="1229" width="12" style="11" customWidth="1"/>
    <col min="1230" max="1231" width="9.88671875" style="11" customWidth="1"/>
    <col min="1232" max="1232" width="11.6640625" style="11" customWidth="1"/>
    <col min="1233" max="1233" width="12.5546875" style="11" customWidth="1"/>
    <col min="1234" max="1234" width="10.88671875" style="11" customWidth="1"/>
    <col min="1235" max="1235" width="9.109375" style="11"/>
    <col min="1236" max="1236" width="10.88671875" style="11" customWidth="1"/>
    <col min="1237" max="1237" width="11.6640625" style="11" customWidth="1"/>
    <col min="1238" max="1238" width="10.88671875" style="11" customWidth="1"/>
    <col min="1239" max="1239" width="11.6640625" style="11" customWidth="1"/>
    <col min="1240" max="1240" width="12.6640625" style="11" customWidth="1"/>
    <col min="1241" max="1241" width="15.5546875" style="11" customWidth="1"/>
    <col min="1242" max="1242" width="14.33203125" style="11" customWidth="1"/>
    <col min="1243" max="1243" width="13.88671875" style="11" customWidth="1"/>
    <col min="1244" max="1245" width="11.88671875" style="11" customWidth="1"/>
    <col min="1246" max="1246" width="13.88671875" style="11" customWidth="1"/>
    <col min="1247" max="1249" width="9.109375" style="11"/>
    <col min="1250" max="1250" width="3.109375" style="11" customWidth="1"/>
    <col min="1251" max="1251" width="12" style="11" bestFit="1" customWidth="1"/>
    <col min="1252" max="1252" width="2" style="11" customWidth="1"/>
    <col min="1253" max="1254" width="9.109375" style="11"/>
    <col min="1255" max="1255" width="11.6640625" style="11" customWidth="1"/>
    <col min="1256" max="1465" width="9.109375" style="11"/>
    <col min="1466" max="1466" width="26.44140625" style="11" customWidth="1"/>
    <col min="1467" max="1467" width="32.109375" style="11" customWidth="1"/>
    <col min="1468" max="1468" width="30.109375" style="11" customWidth="1"/>
    <col min="1469" max="1469" width="36.5546875" style="11" customWidth="1"/>
    <col min="1470" max="1470" width="9.109375" style="11"/>
    <col min="1471" max="1471" width="7.6640625" style="11" customWidth="1"/>
    <col min="1472" max="1472" width="6.6640625" style="11" customWidth="1"/>
    <col min="1473" max="1473" width="8" style="11" customWidth="1"/>
    <col min="1474" max="1475" width="7.6640625" style="11" customWidth="1"/>
    <col min="1476" max="1476" width="7.5546875" style="11" customWidth="1"/>
    <col min="1477" max="1477" width="11" style="11" customWidth="1"/>
    <col min="1478" max="1478" width="10.109375" style="11" customWidth="1"/>
    <col min="1479" max="1479" width="9.109375" style="11"/>
    <col min="1480" max="1480" width="13" style="11" customWidth="1"/>
    <col min="1481" max="1481" width="8.5546875" style="11" customWidth="1"/>
    <col min="1482" max="1482" width="14.5546875" style="11" customWidth="1"/>
    <col min="1483" max="1483" width="9.109375" style="11"/>
    <col min="1484" max="1485" width="12" style="11" customWidth="1"/>
    <col min="1486" max="1487" width="9.88671875" style="11" customWidth="1"/>
    <col min="1488" max="1488" width="11.6640625" style="11" customWidth="1"/>
    <col min="1489" max="1489" width="12.5546875" style="11" customWidth="1"/>
    <col min="1490" max="1490" width="10.88671875" style="11" customWidth="1"/>
    <col min="1491" max="1491" width="9.109375" style="11"/>
    <col min="1492" max="1492" width="10.88671875" style="11" customWidth="1"/>
    <col min="1493" max="1493" width="11.6640625" style="11" customWidth="1"/>
    <col min="1494" max="1494" width="10.88671875" style="11" customWidth="1"/>
    <col min="1495" max="1495" width="11.6640625" style="11" customWidth="1"/>
    <col min="1496" max="1496" width="12.6640625" style="11" customWidth="1"/>
    <col min="1497" max="1497" width="15.5546875" style="11" customWidth="1"/>
    <col min="1498" max="1498" width="14.33203125" style="11" customWidth="1"/>
    <col min="1499" max="1499" width="13.88671875" style="11" customWidth="1"/>
    <col min="1500" max="1501" width="11.88671875" style="11" customWidth="1"/>
    <col min="1502" max="1502" width="13.88671875" style="11" customWidth="1"/>
    <col min="1503" max="1505" width="9.109375" style="11"/>
    <col min="1506" max="1506" width="3.109375" style="11" customWidth="1"/>
    <col min="1507" max="1507" width="12" style="11" bestFit="1" customWidth="1"/>
    <col min="1508" max="1508" width="2" style="11" customWidth="1"/>
    <col min="1509" max="1510" width="9.109375" style="11"/>
    <col min="1511" max="1511" width="11.6640625" style="11" customWidth="1"/>
    <col min="1512" max="1721" width="9.109375" style="11"/>
    <col min="1722" max="1722" width="26.44140625" style="11" customWidth="1"/>
    <col min="1723" max="1723" width="32.109375" style="11" customWidth="1"/>
    <col min="1724" max="1724" width="30.109375" style="11" customWidth="1"/>
    <col min="1725" max="1725" width="36.5546875" style="11" customWidth="1"/>
    <col min="1726" max="1726" width="9.109375" style="11"/>
    <col min="1727" max="1727" width="7.6640625" style="11" customWidth="1"/>
    <col min="1728" max="1728" width="6.6640625" style="11" customWidth="1"/>
    <col min="1729" max="1729" width="8" style="11" customWidth="1"/>
    <col min="1730" max="1731" width="7.6640625" style="11" customWidth="1"/>
    <col min="1732" max="1732" width="7.5546875" style="11" customWidth="1"/>
    <col min="1733" max="1733" width="11" style="11" customWidth="1"/>
    <col min="1734" max="1734" width="10.109375" style="11" customWidth="1"/>
    <col min="1735" max="1735" width="9.109375" style="11"/>
    <col min="1736" max="1736" width="13" style="11" customWidth="1"/>
    <col min="1737" max="1737" width="8.5546875" style="11" customWidth="1"/>
    <col min="1738" max="1738" width="14.5546875" style="11" customWidth="1"/>
    <col min="1739" max="1739" width="9.109375" style="11"/>
    <col min="1740" max="1741" width="12" style="11" customWidth="1"/>
    <col min="1742" max="1743" width="9.88671875" style="11" customWidth="1"/>
    <col min="1744" max="1744" width="11.6640625" style="11" customWidth="1"/>
    <col min="1745" max="1745" width="12.5546875" style="11" customWidth="1"/>
    <col min="1746" max="1746" width="10.88671875" style="11" customWidth="1"/>
    <col min="1747" max="1747" width="9.109375" style="11"/>
    <col min="1748" max="1748" width="10.88671875" style="11" customWidth="1"/>
    <col min="1749" max="1749" width="11.6640625" style="11" customWidth="1"/>
    <col min="1750" max="1750" width="10.88671875" style="11" customWidth="1"/>
    <col min="1751" max="1751" width="11.6640625" style="11" customWidth="1"/>
    <col min="1752" max="1752" width="12.6640625" style="11" customWidth="1"/>
    <col min="1753" max="1753" width="15.5546875" style="11" customWidth="1"/>
    <col min="1754" max="1754" width="14.33203125" style="11" customWidth="1"/>
    <col min="1755" max="1755" width="13.88671875" style="11" customWidth="1"/>
    <col min="1756" max="1757" width="11.88671875" style="11" customWidth="1"/>
    <col min="1758" max="1758" width="13.88671875" style="11" customWidth="1"/>
    <col min="1759" max="1761" width="9.109375" style="11"/>
    <col min="1762" max="1762" width="3.109375" style="11" customWidth="1"/>
    <col min="1763" max="1763" width="12" style="11" bestFit="1" customWidth="1"/>
    <col min="1764" max="1764" width="2" style="11" customWidth="1"/>
    <col min="1765" max="1766" width="9.109375" style="11"/>
    <col min="1767" max="1767" width="11.6640625" style="11" customWidth="1"/>
    <col min="1768" max="1977" width="9.109375" style="11"/>
    <col min="1978" max="1978" width="26.44140625" style="11" customWidth="1"/>
    <col min="1979" max="1979" width="32.109375" style="11" customWidth="1"/>
    <col min="1980" max="1980" width="30.109375" style="11" customWidth="1"/>
    <col min="1981" max="1981" width="36.5546875" style="11" customWidth="1"/>
    <col min="1982" max="1982" width="9.109375" style="11"/>
    <col min="1983" max="1983" width="7.6640625" style="11" customWidth="1"/>
    <col min="1984" max="1984" width="6.6640625" style="11" customWidth="1"/>
    <col min="1985" max="1985" width="8" style="11" customWidth="1"/>
    <col min="1986" max="1987" width="7.6640625" style="11" customWidth="1"/>
    <col min="1988" max="1988" width="7.5546875" style="11" customWidth="1"/>
    <col min="1989" max="1989" width="11" style="11" customWidth="1"/>
    <col min="1990" max="1990" width="10.109375" style="11" customWidth="1"/>
    <col min="1991" max="1991" width="9.109375" style="11"/>
    <col min="1992" max="1992" width="13" style="11" customWidth="1"/>
    <col min="1993" max="1993" width="8.5546875" style="11" customWidth="1"/>
    <col min="1994" max="1994" width="14.5546875" style="11" customWidth="1"/>
    <col min="1995" max="1995" width="9.109375" style="11"/>
    <col min="1996" max="1997" width="12" style="11" customWidth="1"/>
    <col min="1998" max="1999" width="9.88671875" style="11" customWidth="1"/>
    <col min="2000" max="2000" width="11.6640625" style="11" customWidth="1"/>
    <col min="2001" max="2001" width="12.5546875" style="11" customWidth="1"/>
    <col min="2002" max="2002" width="10.88671875" style="11" customWidth="1"/>
    <col min="2003" max="2003" width="9.109375" style="11"/>
    <col min="2004" max="2004" width="10.88671875" style="11" customWidth="1"/>
    <col min="2005" max="2005" width="11.6640625" style="11" customWidth="1"/>
    <col min="2006" max="2006" width="10.88671875" style="11" customWidth="1"/>
    <col min="2007" max="2007" width="11.6640625" style="11" customWidth="1"/>
    <col min="2008" max="2008" width="12.6640625" style="11" customWidth="1"/>
    <col min="2009" max="2009" width="15.5546875" style="11" customWidth="1"/>
    <col min="2010" max="2010" width="14.33203125" style="11" customWidth="1"/>
    <col min="2011" max="2011" width="13.88671875" style="11" customWidth="1"/>
    <col min="2012" max="2013" width="11.88671875" style="11" customWidth="1"/>
    <col min="2014" max="2014" width="13.88671875" style="11" customWidth="1"/>
    <col min="2015" max="2017" width="9.109375" style="11"/>
    <col min="2018" max="2018" width="3.109375" style="11" customWidth="1"/>
    <col min="2019" max="2019" width="12" style="11" bestFit="1" customWidth="1"/>
    <col min="2020" max="2020" width="2" style="11" customWidth="1"/>
    <col min="2021" max="2022" width="9.109375" style="11"/>
    <col min="2023" max="2023" width="11.6640625" style="11" customWidth="1"/>
    <col min="2024" max="2233" width="9.109375" style="11"/>
    <col min="2234" max="2234" width="26.44140625" style="11" customWidth="1"/>
    <col min="2235" max="2235" width="32.109375" style="11" customWidth="1"/>
    <col min="2236" max="2236" width="30.109375" style="11" customWidth="1"/>
    <col min="2237" max="2237" width="36.5546875" style="11" customWidth="1"/>
    <col min="2238" max="2238" width="9.109375" style="11"/>
    <col min="2239" max="2239" width="7.6640625" style="11" customWidth="1"/>
    <col min="2240" max="2240" width="6.6640625" style="11" customWidth="1"/>
    <col min="2241" max="2241" width="8" style="11" customWidth="1"/>
    <col min="2242" max="2243" width="7.6640625" style="11" customWidth="1"/>
    <col min="2244" max="2244" width="7.5546875" style="11" customWidth="1"/>
    <col min="2245" max="2245" width="11" style="11" customWidth="1"/>
    <col min="2246" max="2246" width="10.109375" style="11" customWidth="1"/>
    <col min="2247" max="2247" width="9.109375" style="11"/>
    <col min="2248" max="2248" width="13" style="11" customWidth="1"/>
    <col min="2249" max="2249" width="8.5546875" style="11" customWidth="1"/>
    <col min="2250" max="2250" width="14.5546875" style="11" customWidth="1"/>
    <col min="2251" max="2251" width="9.109375" style="11"/>
    <col min="2252" max="2253" width="12" style="11" customWidth="1"/>
    <col min="2254" max="2255" width="9.88671875" style="11" customWidth="1"/>
    <col min="2256" max="2256" width="11.6640625" style="11" customWidth="1"/>
    <col min="2257" max="2257" width="12.5546875" style="11" customWidth="1"/>
    <col min="2258" max="2258" width="10.88671875" style="11" customWidth="1"/>
    <col min="2259" max="2259" width="9.109375" style="11"/>
    <col min="2260" max="2260" width="10.88671875" style="11" customWidth="1"/>
    <col min="2261" max="2261" width="11.6640625" style="11" customWidth="1"/>
    <col min="2262" max="2262" width="10.88671875" style="11" customWidth="1"/>
    <col min="2263" max="2263" width="11.6640625" style="11" customWidth="1"/>
    <col min="2264" max="2264" width="12.6640625" style="11" customWidth="1"/>
    <col min="2265" max="2265" width="15.5546875" style="11" customWidth="1"/>
    <col min="2266" max="2266" width="14.33203125" style="11" customWidth="1"/>
    <col min="2267" max="2267" width="13.88671875" style="11" customWidth="1"/>
    <col min="2268" max="2269" width="11.88671875" style="11" customWidth="1"/>
    <col min="2270" max="2270" width="13.88671875" style="11" customWidth="1"/>
    <col min="2271" max="2273" width="9.109375" style="11"/>
    <col min="2274" max="2274" width="3.109375" style="11" customWidth="1"/>
    <col min="2275" max="2275" width="12" style="11" bestFit="1" customWidth="1"/>
    <col min="2276" max="2276" width="2" style="11" customWidth="1"/>
    <col min="2277" max="2278" width="9.109375" style="11"/>
    <col min="2279" max="2279" width="11.6640625" style="11" customWidth="1"/>
    <col min="2280" max="2489" width="9.109375" style="11"/>
    <col min="2490" max="2490" width="26.44140625" style="11" customWidth="1"/>
    <col min="2491" max="2491" width="32.109375" style="11" customWidth="1"/>
    <col min="2492" max="2492" width="30.109375" style="11" customWidth="1"/>
    <col min="2493" max="2493" width="36.5546875" style="11" customWidth="1"/>
    <col min="2494" max="2494" width="9.109375" style="11"/>
    <col min="2495" max="2495" width="7.6640625" style="11" customWidth="1"/>
    <col min="2496" max="2496" width="6.6640625" style="11" customWidth="1"/>
    <col min="2497" max="2497" width="8" style="11" customWidth="1"/>
    <col min="2498" max="2499" width="7.6640625" style="11" customWidth="1"/>
    <col min="2500" max="2500" width="7.5546875" style="11" customWidth="1"/>
    <col min="2501" max="2501" width="11" style="11" customWidth="1"/>
    <col min="2502" max="2502" width="10.109375" style="11" customWidth="1"/>
    <col min="2503" max="2503" width="9.109375" style="11"/>
    <col min="2504" max="2504" width="13" style="11" customWidth="1"/>
    <col min="2505" max="2505" width="8.5546875" style="11" customWidth="1"/>
    <col min="2506" max="2506" width="14.5546875" style="11" customWidth="1"/>
    <col min="2507" max="2507" width="9.109375" style="11"/>
    <col min="2508" max="2509" width="12" style="11" customWidth="1"/>
    <col min="2510" max="2511" width="9.88671875" style="11" customWidth="1"/>
    <col min="2512" max="2512" width="11.6640625" style="11" customWidth="1"/>
    <col min="2513" max="2513" width="12.5546875" style="11" customWidth="1"/>
    <col min="2514" max="2514" width="10.88671875" style="11" customWidth="1"/>
    <col min="2515" max="2515" width="9.109375" style="11"/>
    <col min="2516" max="2516" width="10.88671875" style="11" customWidth="1"/>
    <col min="2517" max="2517" width="11.6640625" style="11" customWidth="1"/>
    <col min="2518" max="2518" width="10.88671875" style="11" customWidth="1"/>
    <col min="2519" max="2519" width="11.6640625" style="11" customWidth="1"/>
    <col min="2520" max="2520" width="12.6640625" style="11" customWidth="1"/>
    <col min="2521" max="2521" width="15.5546875" style="11" customWidth="1"/>
    <col min="2522" max="2522" width="14.33203125" style="11" customWidth="1"/>
    <col min="2523" max="2523" width="13.88671875" style="11" customWidth="1"/>
    <col min="2524" max="2525" width="11.88671875" style="11" customWidth="1"/>
    <col min="2526" max="2526" width="13.88671875" style="11" customWidth="1"/>
    <col min="2527" max="2529" width="9.109375" style="11"/>
    <col min="2530" max="2530" width="3.109375" style="11" customWidth="1"/>
    <col min="2531" max="2531" width="12" style="11" bestFit="1" customWidth="1"/>
    <col min="2532" max="2532" width="2" style="11" customWidth="1"/>
    <col min="2533" max="2534" width="9.109375" style="11"/>
    <col min="2535" max="2535" width="11.6640625" style="11" customWidth="1"/>
    <col min="2536" max="2745" width="9.109375" style="11"/>
    <col min="2746" max="2746" width="26.44140625" style="11" customWidth="1"/>
    <col min="2747" max="2747" width="32.109375" style="11" customWidth="1"/>
    <col min="2748" max="2748" width="30.109375" style="11" customWidth="1"/>
    <col min="2749" max="2749" width="36.5546875" style="11" customWidth="1"/>
    <col min="2750" max="2750" width="9.109375" style="11"/>
    <col min="2751" max="2751" width="7.6640625" style="11" customWidth="1"/>
    <col min="2752" max="2752" width="6.6640625" style="11" customWidth="1"/>
    <col min="2753" max="2753" width="8" style="11" customWidth="1"/>
    <col min="2754" max="2755" width="7.6640625" style="11" customWidth="1"/>
    <col min="2756" max="2756" width="7.5546875" style="11" customWidth="1"/>
    <col min="2757" max="2757" width="11" style="11" customWidth="1"/>
    <col min="2758" max="2758" width="10.109375" style="11" customWidth="1"/>
    <col min="2759" max="2759" width="9.109375" style="11"/>
    <col min="2760" max="2760" width="13" style="11" customWidth="1"/>
    <col min="2761" max="2761" width="8.5546875" style="11" customWidth="1"/>
    <col min="2762" max="2762" width="14.5546875" style="11" customWidth="1"/>
    <col min="2763" max="2763" width="9.109375" style="11"/>
    <col min="2764" max="2765" width="12" style="11" customWidth="1"/>
    <col min="2766" max="2767" width="9.88671875" style="11" customWidth="1"/>
    <col min="2768" max="2768" width="11.6640625" style="11" customWidth="1"/>
    <col min="2769" max="2769" width="12.5546875" style="11" customWidth="1"/>
    <col min="2770" max="2770" width="10.88671875" style="11" customWidth="1"/>
    <col min="2771" max="2771" width="9.109375" style="11"/>
    <col min="2772" max="2772" width="10.88671875" style="11" customWidth="1"/>
    <col min="2773" max="2773" width="11.6640625" style="11" customWidth="1"/>
    <col min="2774" max="2774" width="10.88671875" style="11" customWidth="1"/>
    <col min="2775" max="2775" width="11.6640625" style="11" customWidth="1"/>
    <col min="2776" max="2776" width="12.6640625" style="11" customWidth="1"/>
    <col min="2777" max="2777" width="15.5546875" style="11" customWidth="1"/>
    <col min="2778" max="2778" width="14.33203125" style="11" customWidth="1"/>
    <col min="2779" max="2779" width="13.88671875" style="11" customWidth="1"/>
    <col min="2780" max="2781" width="11.88671875" style="11" customWidth="1"/>
    <col min="2782" max="2782" width="13.88671875" style="11" customWidth="1"/>
    <col min="2783" max="2785" width="9.109375" style="11"/>
    <col min="2786" max="2786" width="3.109375" style="11" customWidth="1"/>
    <col min="2787" max="2787" width="12" style="11" bestFit="1" customWidth="1"/>
    <col min="2788" max="2788" width="2" style="11" customWidth="1"/>
    <col min="2789" max="2790" width="9.109375" style="11"/>
    <col min="2791" max="2791" width="11.6640625" style="11" customWidth="1"/>
    <col min="2792" max="3001" width="9.109375" style="11"/>
    <col min="3002" max="3002" width="26.44140625" style="11" customWidth="1"/>
    <col min="3003" max="3003" width="32.109375" style="11" customWidth="1"/>
    <col min="3004" max="3004" width="30.109375" style="11" customWidth="1"/>
    <col min="3005" max="3005" width="36.5546875" style="11" customWidth="1"/>
    <col min="3006" max="3006" width="9.109375" style="11"/>
    <col min="3007" max="3007" width="7.6640625" style="11" customWidth="1"/>
    <col min="3008" max="3008" width="6.6640625" style="11" customWidth="1"/>
    <col min="3009" max="3009" width="8" style="11" customWidth="1"/>
    <col min="3010" max="3011" width="7.6640625" style="11" customWidth="1"/>
    <col min="3012" max="3012" width="7.5546875" style="11" customWidth="1"/>
    <col min="3013" max="3013" width="11" style="11" customWidth="1"/>
    <col min="3014" max="3014" width="10.109375" style="11" customWidth="1"/>
    <col min="3015" max="3015" width="9.109375" style="11"/>
    <col min="3016" max="3016" width="13" style="11" customWidth="1"/>
    <col min="3017" max="3017" width="8.5546875" style="11" customWidth="1"/>
    <col min="3018" max="3018" width="14.5546875" style="11" customWidth="1"/>
    <col min="3019" max="3019" width="9.109375" style="11"/>
    <col min="3020" max="3021" width="12" style="11" customWidth="1"/>
    <col min="3022" max="3023" width="9.88671875" style="11" customWidth="1"/>
    <col min="3024" max="3024" width="11.6640625" style="11" customWidth="1"/>
    <col min="3025" max="3025" width="12.5546875" style="11" customWidth="1"/>
    <col min="3026" max="3026" width="10.88671875" style="11" customWidth="1"/>
    <col min="3027" max="3027" width="9.109375" style="11"/>
    <col min="3028" max="3028" width="10.88671875" style="11" customWidth="1"/>
    <col min="3029" max="3029" width="11.6640625" style="11" customWidth="1"/>
    <col min="3030" max="3030" width="10.88671875" style="11" customWidth="1"/>
    <col min="3031" max="3031" width="11.6640625" style="11" customWidth="1"/>
    <col min="3032" max="3032" width="12.6640625" style="11" customWidth="1"/>
    <col min="3033" max="3033" width="15.5546875" style="11" customWidth="1"/>
    <col min="3034" max="3034" width="14.33203125" style="11" customWidth="1"/>
    <col min="3035" max="3035" width="13.88671875" style="11" customWidth="1"/>
    <col min="3036" max="3037" width="11.88671875" style="11" customWidth="1"/>
    <col min="3038" max="3038" width="13.88671875" style="11" customWidth="1"/>
    <col min="3039" max="3041" width="9.109375" style="11"/>
    <col min="3042" max="3042" width="3.109375" style="11" customWidth="1"/>
    <col min="3043" max="3043" width="12" style="11" bestFit="1" customWidth="1"/>
    <col min="3044" max="3044" width="2" style="11" customWidth="1"/>
    <col min="3045" max="3046" width="9.109375" style="11"/>
    <col min="3047" max="3047" width="11.6640625" style="11" customWidth="1"/>
    <col min="3048" max="3257" width="9.109375" style="11"/>
    <col min="3258" max="3258" width="26.44140625" style="11" customWidth="1"/>
    <col min="3259" max="3259" width="32.109375" style="11" customWidth="1"/>
    <col min="3260" max="3260" width="30.109375" style="11" customWidth="1"/>
    <col min="3261" max="3261" width="36.5546875" style="11" customWidth="1"/>
    <col min="3262" max="3262" width="9.109375" style="11"/>
    <col min="3263" max="3263" width="7.6640625" style="11" customWidth="1"/>
    <col min="3264" max="3264" width="6.6640625" style="11" customWidth="1"/>
    <col min="3265" max="3265" width="8" style="11" customWidth="1"/>
    <col min="3266" max="3267" width="7.6640625" style="11" customWidth="1"/>
    <col min="3268" max="3268" width="7.5546875" style="11" customWidth="1"/>
    <col min="3269" max="3269" width="11" style="11" customWidth="1"/>
    <col min="3270" max="3270" width="10.109375" style="11" customWidth="1"/>
    <col min="3271" max="3271" width="9.109375" style="11"/>
    <col min="3272" max="3272" width="13" style="11" customWidth="1"/>
    <col min="3273" max="3273" width="8.5546875" style="11" customWidth="1"/>
    <col min="3274" max="3274" width="14.5546875" style="11" customWidth="1"/>
    <col min="3275" max="3275" width="9.109375" style="11"/>
    <col min="3276" max="3277" width="12" style="11" customWidth="1"/>
    <col min="3278" max="3279" width="9.88671875" style="11" customWidth="1"/>
    <col min="3280" max="3280" width="11.6640625" style="11" customWidth="1"/>
    <col min="3281" max="3281" width="12.5546875" style="11" customWidth="1"/>
    <col min="3282" max="3282" width="10.88671875" style="11" customWidth="1"/>
    <col min="3283" max="3283" width="9.109375" style="11"/>
    <col min="3284" max="3284" width="10.88671875" style="11" customWidth="1"/>
    <col min="3285" max="3285" width="11.6640625" style="11" customWidth="1"/>
    <col min="3286" max="3286" width="10.88671875" style="11" customWidth="1"/>
    <col min="3287" max="3287" width="11.6640625" style="11" customWidth="1"/>
    <col min="3288" max="3288" width="12.6640625" style="11" customWidth="1"/>
    <col min="3289" max="3289" width="15.5546875" style="11" customWidth="1"/>
    <col min="3290" max="3290" width="14.33203125" style="11" customWidth="1"/>
    <col min="3291" max="3291" width="13.88671875" style="11" customWidth="1"/>
    <col min="3292" max="3293" width="11.88671875" style="11" customWidth="1"/>
    <col min="3294" max="3294" width="13.88671875" style="11" customWidth="1"/>
    <col min="3295" max="3297" width="9.109375" style="11"/>
    <col min="3298" max="3298" width="3.109375" style="11" customWidth="1"/>
    <col min="3299" max="3299" width="12" style="11" bestFit="1" customWidth="1"/>
    <col min="3300" max="3300" width="2" style="11" customWidth="1"/>
    <col min="3301" max="3302" width="9.109375" style="11"/>
    <col min="3303" max="3303" width="11.6640625" style="11" customWidth="1"/>
    <col min="3304" max="3513" width="9.109375" style="11"/>
    <col min="3514" max="3514" width="26.44140625" style="11" customWidth="1"/>
    <col min="3515" max="3515" width="32.109375" style="11" customWidth="1"/>
    <col min="3516" max="3516" width="30.109375" style="11" customWidth="1"/>
    <col min="3517" max="3517" width="36.5546875" style="11" customWidth="1"/>
    <col min="3518" max="3518" width="9.109375" style="11"/>
    <col min="3519" max="3519" width="7.6640625" style="11" customWidth="1"/>
    <col min="3520" max="3520" width="6.6640625" style="11" customWidth="1"/>
    <col min="3521" max="3521" width="8" style="11" customWidth="1"/>
    <col min="3522" max="3523" width="7.6640625" style="11" customWidth="1"/>
    <col min="3524" max="3524" width="7.5546875" style="11" customWidth="1"/>
    <col min="3525" max="3525" width="11" style="11" customWidth="1"/>
    <col min="3526" max="3526" width="10.109375" style="11" customWidth="1"/>
    <col min="3527" max="3527" width="9.109375" style="11"/>
    <col min="3528" max="3528" width="13" style="11" customWidth="1"/>
    <col min="3529" max="3529" width="8.5546875" style="11" customWidth="1"/>
    <col min="3530" max="3530" width="14.5546875" style="11" customWidth="1"/>
    <col min="3531" max="3531" width="9.109375" style="11"/>
    <col min="3532" max="3533" width="12" style="11" customWidth="1"/>
    <col min="3534" max="3535" width="9.88671875" style="11" customWidth="1"/>
    <col min="3536" max="3536" width="11.6640625" style="11" customWidth="1"/>
    <col min="3537" max="3537" width="12.5546875" style="11" customWidth="1"/>
    <col min="3538" max="3538" width="10.88671875" style="11" customWidth="1"/>
    <col min="3539" max="3539" width="9.109375" style="11"/>
    <col min="3540" max="3540" width="10.88671875" style="11" customWidth="1"/>
    <col min="3541" max="3541" width="11.6640625" style="11" customWidth="1"/>
    <col min="3542" max="3542" width="10.88671875" style="11" customWidth="1"/>
    <col min="3543" max="3543" width="11.6640625" style="11" customWidth="1"/>
    <col min="3544" max="3544" width="12.6640625" style="11" customWidth="1"/>
    <col min="3545" max="3545" width="15.5546875" style="11" customWidth="1"/>
    <col min="3546" max="3546" width="14.33203125" style="11" customWidth="1"/>
    <col min="3547" max="3547" width="13.88671875" style="11" customWidth="1"/>
    <col min="3548" max="3549" width="11.88671875" style="11" customWidth="1"/>
    <col min="3550" max="3550" width="13.88671875" style="11" customWidth="1"/>
    <col min="3551" max="3553" width="9.109375" style="11"/>
    <col min="3554" max="3554" width="3.109375" style="11" customWidth="1"/>
    <col min="3555" max="3555" width="12" style="11" bestFit="1" customWidth="1"/>
    <col min="3556" max="3556" width="2" style="11" customWidth="1"/>
    <col min="3557" max="3558" width="9.109375" style="11"/>
    <col min="3559" max="3559" width="11.6640625" style="11" customWidth="1"/>
    <col min="3560" max="3769" width="9.109375" style="11"/>
    <col min="3770" max="3770" width="26.44140625" style="11" customWidth="1"/>
    <col min="3771" max="3771" width="32.109375" style="11" customWidth="1"/>
    <col min="3772" max="3772" width="30.109375" style="11" customWidth="1"/>
    <col min="3773" max="3773" width="36.5546875" style="11" customWidth="1"/>
    <col min="3774" max="3774" width="9.109375" style="11"/>
    <col min="3775" max="3775" width="7.6640625" style="11" customWidth="1"/>
    <col min="3776" max="3776" width="6.6640625" style="11" customWidth="1"/>
    <col min="3777" max="3777" width="8" style="11" customWidth="1"/>
    <col min="3778" max="3779" width="7.6640625" style="11" customWidth="1"/>
    <col min="3780" max="3780" width="7.5546875" style="11" customWidth="1"/>
    <col min="3781" max="3781" width="11" style="11" customWidth="1"/>
    <col min="3782" max="3782" width="10.109375" style="11" customWidth="1"/>
    <col min="3783" max="3783" width="9.109375" style="11"/>
    <col min="3784" max="3784" width="13" style="11" customWidth="1"/>
    <col min="3785" max="3785" width="8.5546875" style="11" customWidth="1"/>
    <col min="3786" max="3786" width="14.5546875" style="11" customWidth="1"/>
    <col min="3787" max="3787" width="9.109375" style="11"/>
    <col min="3788" max="3789" width="12" style="11" customWidth="1"/>
    <col min="3790" max="3791" width="9.88671875" style="11" customWidth="1"/>
    <col min="3792" max="3792" width="11.6640625" style="11" customWidth="1"/>
    <col min="3793" max="3793" width="12.5546875" style="11" customWidth="1"/>
    <col min="3794" max="3794" width="10.88671875" style="11" customWidth="1"/>
    <col min="3795" max="3795" width="9.109375" style="11"/>
    <col min="3796" max="3796" width="10.88671875" style="11" customWidth="1"/>
    <col min="3797" max="3797" width="11.6640625" style="11" customWidth="1"/>
    <col min="3798" max="3798" width="10.88671875" style="11" customWidth="1"/>
    <col min="3799" max="3799" width="11.6640625" style="11" customWidth="1"/>
    <col min="3800" max="3800" width="12.6640625" style="11" customWidth="1"/>
    <col min="3801" max="3801" width="15.5546875" style="11" customWidth="1"/>
    <col min="3802" max="3802" width="14.33203125" style="11" customWidth="1"/>
    <col min="3803" max="3803" width="13.88671875" style="11" customWidth="1"/>
    <col min="3804" max="3805" width="11.88671875" style="11" customWidth="1"/>
    <col min="3806" max="3806" width="13.88671875" style="11" customWidth="1"/>
    <col min="3807" max="3809" width="9.109375" style="11"/>
    <col min="3810" max="3810" width="3.109375" style="11" customWidth="1"/>
    <col min="3811" max="3811" width="12" style="11" bestFit="1" customWidth="1"/>
    <col min="3812" max="3812" width="2" style="11" customWidth="1"/>
    <col min="3813" max="3814" width="9.109375" style="11"/>
    <col min="3815" max="3815" width="11.6640625" style="11" customWidth="1"/>
    <col min="3816" max="4025" width="9.109375" style="11"/>
    <col min="4026" max="4026" width="26.44140625" style="11" customWidth="1"/>
    <col min="4027" max="4027" width="32.109375" style="11" customWidth="1"/>
    <col min="4028" max="4028" width="30.109375" style="11" customWidth="1"/>
    <col min="4029" max="4029" width="36.5546875" style="11" customWidth="1"/>
    <col min="4030" max="4030" width="9.109375" style="11"/>
    <col min="4031" max="4031" width="7.6640625" style="11" customWidth="1"/>
    <col min="4032" max="4032" width="6.6640625" style="11" customWidth="1"/>
    <col min="4033" max="4033" width="8" style="11" customWidth="1"/>
    <col min="4034" max="4035" width="7.6640625" style="11" customWidth="1"/>
    <col min="4036" max="4036" width="7.5546875" style="11" customWidth="1"/>
    <col min="4037" max="4037" width="11" style="11" customWidth="1"/>
    <col min="4038" max="4038" width="10.109375" style="11" customWidth="1"/>
    <col min="4039" max="4039" width="9.109375" style="11"/>
    <col min="4040" max="4040" width="13" style="11" customWidth="1"/>
    <col min="4041" max="4041" width="8.5546875" style="11" customWidth="1"/>
    <col min="4042" max="4042" width="14.5546875" style="11" customWidth="1"/>
    <col min="4043" max="4043" width="9.109375" style="11"/>
    <col min="4044" max="4045" width="12" style="11" customWidth="1"/>
    <col min="4046" max="4047" width="9.88671875" style="11" customWidth="1"/>
    <col min="4048" max="4048" width="11.6640625" style="11" customWidth="1"/>
    <col min="4049" max="4049" width="12.5546875" style="11" customWidth="1"/>
    <col min="4050" max="4050" width="10.88671875" style="11" customWidth="1"/>
    <col min="4051" max="4051" width="9.109375" style="11"/>
    <col min="4052" max="4052" width="10.88671875" style="11" customWidth="1"/>
    <col min="4053" max="4053" width="11.6640625" style="11" customWidth="1"/>
    <col min="4054" max="4054" width="10.88671875" style="11" customWidth="1"/>
    <col min="4055" max="4055" width="11.6640625" style="11" customWidth="1"/>
    <col min="4056" max="4056" width="12.6640625" style="11" customWidth="1"/>
    <col min="4057" max="4057" width="15.5546875" style="11" customWidth="1"/>
    <col min="4058" max="4058" width="14.33203125" style="11" customWidth="1"/>
    <col min="4059" max="4059" width="13.88671875" style="11" customWidth="1"/>
    <col min="4060" max="4061" width="11.88671875" style="11" customWidth="1"/>
    <col min="4062" max="4062" width="13.88671875" style="11" customWidth="1"/>
    <col min="4063" max="4065" width="9.109375" style="11"/>
    <col min="4066" max="4066" width="3.109375" style="11" customWidth="1"/>
    <col min="4067" max="4067" width="12" style="11" bestFit="1" customWidth="1"/>
    <col min="4068" max="4068" width="2" style="11" customWidth="1"/>
    <col min="4069" max="4070" width="9.109375" style="11"/>
    <col min="4071" max="4071" width="11.6640625" style="11" customWidth="1"/>
    <col min="4072" max="4281" width="9.109375" style="11"/>
    <col min="4282" max="4282" width="26.44140625" style="11" customWidth="1"/>
    <col min="4283" max="4283" width="32.109375" style="11" customWidth="1"/>
    <col min="4284" max="4284" width="30.109375" style="11" customWidth="1"/>
    <col min="4285" max="4285" width="36.5546875" style="11" customWidth="1"/>
    <col min="4286" max="4286" width="9.109375" style="11"/>
    <col min="4287" max="4287" width="7.6640625" style="11" customWidth="1"/>
    <col min="4288" max="4288" width="6.6640625" style="11" customWidth="1"/>
    <col min="4289" max="4289" width="8" style="11" customWidth="1"/>
    <col min="4290" max="4291" width="7.6640625" style="11" customWidth="1"/>
    <col min="4292" max="4292" width="7.5546875" style="11" customWidth="1"/>
    <col min="4293" max="4293" width="11" style="11" customWidth="1"/>
    <col min="4294" max="4294" width="10.109375" style="11" customWidth="1"/>
    <col min="4295" max="4295" width="9.109375" style="11"/>
    <col min="4296" max="4296" width="13" style="11" customWidth="1"/>
    <col min="4297" max="4297" width="8.5546875" style="11" customWidth="1"/>
    <col min="4298" max="4298" width="14.5546875" style="11" customWidth="1"/>
    <col min="4299" max="4299" width="9.109375" style="11"/>
    <col min="4300" max="4301" width="12" style="11" customWidth="1"/>
    <col min="4302" max="4303" width="9.88671875" style="11" customWidth="1"/>
    <col min="4304" max="4304" width="11.6640625" style="11" customWidth="1"/>
    <col min="4305" max="4305" width="12.5546875" style="11" customWidth="1"/>
    <col min="4306" max="4306" width="10.88671875" style="11" customWidth="1"/>
    <col min="4307" max="4307" width="9.109375" style="11"/>
    <col min="4308" max="4308" width="10.88671875" style="11" customWidth="1"/>
    <col min="4309" max="4309" width="11.6640625" style="11" customWidth="1"/>
    <col min="4310" max="4310" width="10.88671875" style="11" customWidth="1"/>
    <col min="4311" max="4311" width="11.6640625" style="11" customWidth="1"/>
    <col min="4312" max="4312" width="12.6640625" style="11" customWidth="1"/>
    <col min="4313" max="4313" width="15.5546875" style="11" customWidth="1"/>
    <col min="4314" max="4314" width="14.33203125" style="11" customWidth="1"/>
    <col min="4315" max="4315" width="13.88671875" style="11" customWidth="1"/>
    <col min="4316" max="4317" width="11.88671875" style="11" customWidth="1"/>
    <col min="4318" max="4318" width="13.88671875" style="11" customWidth="1"/>
    <col min="4319" max="4321" width="9.109375" style="11"/>
    <col min="4322" max="4322" width="3.109375" style="11" customWidth="1"/>
    <col min="4323" max="4323" width="12" style="11" bestFit="1" customWidth="1"/>
    <col min="4324" max="4324" width="2" style="11" customWidth="1"/>
    <col min="4325" max="4326" width="9.109375" style="11"/>
    <col min="4327" max="4327" width="11.6640625" style="11" customWidth="1"/>
    <col min="4328" max="4537" width="9.109375" style="11"/>
    <col min="4538" max="4538" width="26.44140625" style="11" customWidth="1"/>
    <col min="4539" max="4539" width="32.109375" style="11" customWidth="1"/>
    <col min="4540" max="4540" width="30.109375" style="11" customWidth="1"/>
    <col min="4541" max="4541" width="36.5546875" style="11" customWidth="1"/>
    <col min="4542" max="4542" width="9.109375" style="11"/>
    <col min="4543" max="4543" width="7.6640625" style="11" customWidth="1"/>
    <col min="4544" max="4544" width="6.6640625" style="11" customWidth="1"/>
    <col min="4545" max="4545" width="8" style="11" customWidth="1"/>
    <col min="4546" max="4547" width="7.6640625" style="11" customWidth="1"/>
    <col min="4548" max="4548" width="7.5546875" style="11" customWidth="1"/>
    <col min="4549" max="4549" width="11" style="11" customWidth="1"/>
    <col min="4550" max="4550" width="10.109375" style="11" customWidth="1"/>
    <col min="4551" max="4551" width="9.109375" style="11"/>
    <col min="4552" max="4552" width="13" style="11" customWidth="1"/>
    <col min="4553" max="4553" width="8.5546875" style="11" customWidth="1"/>
    <col min="4554" max="4554" width="14.5546875" style="11" customWidth="1"/>
    <col min="4555" max="4555" width="9.109375" style="11"/>
    <col min="4556" max="4557" width="12" style="11" customWidth="1"/>
    <col min="4558" max="4559" width="9.88671875" style="11" customWidth="1"/>
    <col min="4560" max="4560" width="11.6640625" style="11" customWidth="1"/>
    <col min="4561" max="4561" width="12.5546875" style="11" customWidth="1"/>
    <col min="4562" max="4562" width="10.88671875" style="11" customWidth="1"/>
    <col min="4563" max="4563" width="9.109375" style="11"/>
    <col min="4564" max="4564" width="10.88671875" style="11" customWidth="1"/>
    <col min="4565" max="4565" width="11.6640625" style="11" customWidth="1"/>
    <col min="4566" max="4566" width="10.88671875" style="11" customWidth="1"/>
    <col min="4567" max="4567" width="11.6640625" style="11" customWidth="1"/>
    <col min="4568" max="4568" width="12.6640625" style="11" customWidth="1"/>
    <col min="4569" max="4569" width="15.5546875" style="11" customWidth="1"/>
    <col min="4570" max="4570" width="14.33203125" style="11" customWidth="1"/>
    <col min="4571" max="4571" width="13.88671875" style="11" customWidth="1"/>
    <col min="4572" max="4573" width="11.88671875" style="11" customWidth="1"/>
    <col min="4574" max="4574" width="13.88671875" style="11" customWidth="1"/>
    <col min="4575" max="4577" width="9.109375" style="11"/>
    <col min="4578" max="4578" width="3.109375" style="11" customWidth="1"/>
    <col min="4579" max="4579" width="12" style="11" bestFit="1" customWidth="1"/>
    <col min="4580" max="4580" width="2" style="11" customWidth="1"/>
    <col min="4581" max="4582" width="9.109375" style="11"/>
    <col min="4583" max="4583" width="11.6640625" style="11" customWidth="1"/>
    <col min="4584" max="4793" width="9.109375" style="11"/>
    <col min="4794" max="4794" width="26.44140625" style="11" customWidth="1"/>
    <col min="4795" max="4795" width="32.109375" style="11" customWidth="1"/>
    <col min="4796" max="4796" width="30.109375" style="11" customWidth="1"/>
    <col min="4797" max="4797" width="36.5546875" style="11" customWidth="1"/>
    <col min="4798" max="4798" width="9.109375" style="11"/>
    <col min="4799" max="4799" width="7.6640625" style="11" customWidth="1"/>
    <col min="4800" max="4800" width="6.6640625" style="11" customWidth="1"/>
    <col min="4801" max="4801" width="8" style="11" customWidth="1"/>
    <col min="4802" max="4803" width="7.6640625" style="11" customWidth="1"/>
    <col min="4804" max="4804" width="7.5546875" style="11" customWidth="1"/>
    <col min="4805" max="4805" width="11" style="11" customWidth="1"/>
    <col min="4806" max="4806" width="10.109375" style="11" customWidth="1"/>
    <col min="4807" max="4807" width="9.109375" style="11"/>
    <col min="4808" max="4808" width="13" style="11" customWidth="1"/>
    <col min="4809" max="4809" width="8.5546875" style="11" customWidth="1"/>
    <col min="4810" max="4810" width="14.5546875" style="11" customWidth="1"/>
    <col min="4811" max="4811" width="9.109375" style="11"/>
    <col min="4812" max="4813" width="12" style="11" customWidth="1"/>
    <col min="4814" max="4815" width="9.88671875" style="11" customWidth="1"/>
    <col min="4816" max="4816" width="11.6640625" style="11" customWidth="1"/>
    <col min="4817" max="4817" width="12.5546875" style="11" customWidth="1"/>
    <col min="4818" max="4818" width="10.88671875" style="11" customWidth="1"/>
    <col min="4819" max="4819" width="9.109375" style="11"/>
    <col min="4820" max="4820" width="10.88671875" style="11" customWidth="1"/>
    <col min="4821" max="4821" width="11.6640625" style="11" customWidth="1"/>
    <col min="4822" max="4822" width="10.88671875" style="11" customWidth="1"/>
    <col min="4823" max="4823" width="11.6640625" style="11" customWidth="1"/>
    <col min="4824" max="4824" width="12.6640625" style="11" customWidth="1"/>
    <col min="4825" max="4825" width="15.5546875" style="11" customWidth="1"/>
    <col min="4826" max="4826" width="14.33203125" style="11" customWidth="1"/>
    <col min="4827" max="4827" width="13.88671875" style="11" customWidth="1"/>
    <col min="4828" max="4829" width="11.88671875" style="11" customWidth="1"/>
    <col min="4830" max="4830" width="13.88671875" style="11" customWidth="1"/>
    <col min="4831" max="4833" width="9.109375" style="11"/>
    <col min="4834" max="4834" width="3.109375" style="11" customWidth="1"/>
    <col min="4835" max="4835" width="12" style="11" bestFit="1" customWidth="1"/>
    <col min="4836" max="4836" width="2" style="11" customWidth="1"/>
    <col min="4837" max="4838" width="9.109375" style="11"/>
    <col min="4839" max="4839" width="11.6640625" style="11" customWidth="1"/>
    <col min="4840" max="5049" width="9.109375" style="11"/>
    <col min="5050" max="5050" width="26.44140625" style="11" customWidth="1"/>
    <col min="5051" max="5051" width="32.109375" style="11" customWidth="1"/>
    <col min="5052" max="5052" width="30.109375" style="11" customWidth="1"/>
    <col min="5053" max="5053" width="36.5546875" style="11" customWidth="1"/>
    <col min="5054" max="5054" width="9.109375" style="11"/>
    <col min="5055" max="5055" width="7.6640625" style="11" customWidth="1"/>
    <col min="5056" max="5056" width="6.6640625" style="11" customWidth="1"/>
    <col min="5057" max="5057" width="8" style="11" customWidth="1"/>
    <col min="5058" max="5059" width="7.6640625" style="11" customWidth="1"/>
    <col min="5060" max="5060" width="7.5546875" style="11" customWidth="1"/>
    <col min="5061" max="5061" width="11" style="11" customWidth="1"/>
    <col min="5062" max="5062" width="10.109375" style="11" customWidth="1"/>
    <col min="5063" max="5063" width="9.109375" style="11"/>
    <col min="5064" max="5064" width="13" style="11" customWidth="1"/>
    <col min="5065" max="5065" width="8.5546875" style="11" customWidth="1"/>
    <col min="5066" max="5066" width="14.5546875" style="11" customWidth="1"/>
    <col min="5067" max="5067" width="9.109375" style="11"/>
    <col min="5068" max="5069" width="12" style="11" customWidth="1"/>
    <col min="5070" max="5071" width="9.88671875" style="11" customWidth="1"/>
    <col min="5072" max="5072" width="11.6640625" style="11" customWidth="1"/>
    <col min="5073" max="5073" width="12.5546875" style="11" customWidth="1"/>
    <col min="5074" max="5074" width="10.88671875" style="11" customWidth="1"/>
    <col min="5075" max="5075" width="9.109375" style="11"/>
    <col min="5076" max="5076" width="10.88671875" style="11" customWidth="1"/>
    <col min="5077" max="5077" width="11.6640625" style="11" customWidth="1"/>
    <col min="5078" max="5078" width="10.88671875" style="11" customWidth="1"/>
    <col min="5079" max="5079" width="11.6640625" style="11" customWidth="1"/>
    <col min="5080" max="5080" width="12.6640625" style="11" customWidth="1"/>
    <col min="5081" max="5081" width="15.5546875" style="11" customWidth="1"/>
    <col min="5082" max="5082" width="14.33203125" style="11" customWidth="1"/>
    <col min="5083" max="5083" width="13.88671875" style="11" customWidth="1"/>
    <col min="5084" max="5085" width="11.88671875" style="11" customWidth="1"/>
    <col min="5086" max="5086" width="13.88671875" style="11" customWidth="1"/>
    <col min="5087" max="5089" width="9.109375" style="11"/>
    <col min="5090" max="5090" width="3.109375" style="11" customWidth="1"/>
    <col min="5091" max="5091" width="12" style="11" bestFit="1" customWidth="1"/>
    <col min="5092" max="5092" width="2" style="11" customWidth="1"/>
    <col min="5093" max="5094" width="9.109375" style="11"/>
    <col min="5095" max="5095" width="11.6640625" style="11" customWidth="1"/>
    <col min="5096" max="5305" width="9.109375" style="11"/>
    <col min="5306" max="5306" width="26.44140625" style="11" customWidth="1"/>
    <col min="5307" max="5307" width="32.109375" style="11" customWidth="1"/>
    <col min="5308" max="5308" width="30.109375" style="11" customWidth="1"/>
    <col min="5309" max="5309" width="36.5546875" style="11" customWidth="1"/>
    <col min="5310" max="5310" width="9.109375" style="11"/>
    <col min="5311" max="5311" width="7.6640625" style="11" customWidth="1"/>
    <col min="5312" max="5312" width="6.6640625" style="11" customWidth="1"/>
    <col min="5313" max="5313" width="8" style="11" customWidth="1"/>
    <col min="5314" max="5315" width="7.6640625" style="11" customWidth="1"/>
    <col min="5316" max="5316" width="7.5546875" style="11" customWidth="1"/>
    <col min="5317" max="5317" width="11" style="11" customWidth="1"/>
    <col min="5318" max="5318" width="10.109375" style="11" customWidth="1"/>
    <col min="5319" max="5319" width="9.109375" style="11"/>
    <col min="5320" max="5320" width="13" style="11" customWidth="1"/>
    <col min="5321" max="5321" width="8.5546875" style="11" customWidth="1"/>
    <col min="5322" max="5322" width="14.5546875" style="11" customWidth="1"/>
    <col min="5323" max="5323" width="9.109375" style="11"/>
    <col min="5324" max="5325" width="12" style="11" customWidth="1"/>
    <col min="5326" max="5327" width="9.88671875" style="11" customWidth="1"/>
    <col min="5328" max="5328" width="11.6640625" style="11" customWidth="1"/>
    <col min="5329" max="5329" width="12.5546875" style="11" customWidth="1"/>
    <col min="5330" max="5330" width="10.88671875" style="11" customWidth="1"/>
    <col min="5331" max="5331" width="9.109375" style="11"/>
    <col min="5332" max="5332" width="10.88671875" style="11" customWidth="1"/>
    <col min="5333" max="5333" width="11.6640625" style="11" customWidth="1"/>
    <col min="5334" max="5334" width="10.88671875" style="11" customWidth="1"/>
    <col min="5335" max="5335" width="11.6640625" style="11" customWidth="1"/>
    <col min="5336" max="5336" width="12.6640625" style="11" customWidth="1"/>
    <col min="5337" max="5337" width="15.5546875" style="11" customWidth="1"/>
    <col min="5338" max="5338" width="14.33203125" style="11" customWidth="1"/>
    <col min="5339" max="5339" width="13.88671875" style="11" customWidth="1"/>
    <col min="5340" max="5341" width="11.88671875" style="11" customWidth="1"/>
    <col min="5342" max="5342" width="13.88671875" style="11" customWidth="1"/>
    <col min="5343" max="5345" width="9.109375" style="11"/>
    <col min="5346" max="5346" width="3.109375" style="11" customWidth="1"/>
    <col min="5347" max="5347" width="12" style="11" bestFit="1" customWidth="1"/>
    <col min="5348" max="5348" width="2" style="11" customWidth="1"/>
    <col min="5349" max="5350" width="9.109375" style="11"/>
    <col min="5351" max="5351" width="11.6640625" style="11" customWidth="1"/>
    <col min="5352" max="5561" width="9.109375" style="11"/>
    <col min="5562" max="5562" width="26.44140625" style="11" customWidth="1"/>
    <col min="5563" max="5563" width="32.109375" style="11" customWidth="1"/>
    <col min="5564" max="5564" width="30.109375" style="11" customWidth="1"/>
    <col min="5565" max="5565" width="36.5546875" style="11" customWidth="1"/>
    <col min="5566" max="5566" width="9.109375" style="11"/>
    <col min="5567" max="5567" width="7.6640625" style="11" customWidth="1"/>
    <col min="5568" max="5568" width="6.6640625" style="11" customWidth="1"/>
    <col min="5569" max="5569" width="8" style="11" customWidth="1"/>
    <col min="5570" max="5571" width="7.6640625" style="11" customWidth="1"/>
    <col min="5572" max="5572" width="7.5546875" style="11" customWidth="1"/>
    <col min="5573" max="5573" width="11" style="11" customWidth="1"/>
    <col min="5574" max="5574" width="10.109375" style="11" customWidth="1"/>
    <col min="5575" max="5575" width="9.109375" style="11"/>
    <col min="5576" max="5576" width="13" style="11" customWidth="1"/>
    <col min="5577" max="5577" width="8.5546875" style="11" customWidth="1"/>
    <col min="5578" max="5578" width="14.5546875" style="11" customWidth="1"/>
    <col min="5579" max="5579" width="9.109375" style="11"/>
    <col min="5580" max="5581" width="12" style="11" customWidth="1"/>
    <col min="5582" max="5583" width="9.88671875" style="11" customWidth="1"/>
    <col min="5584" max="5584" width="11.6640625" style="11" customWidth="1"/>
    <col min="5585" max="5585" width="12.5546875" style="11" customWidth="1"/>
    <col min="5586" max="5586" width="10.88671875" style="11" customWidth="1"/>
    <col min="5587" max="5587" width="9.109375" style="11"/>
    <col min="5588" max="5588" width="10.88671875" style="11" customWidth="1"/>
    <col min="5589" max="5589" width="11.6640625" style="11" customWidth="1"/>
    <col min="5590" max="5590" width="10.88671875" style="11" customWidth="1"/>
    <col min="5591" max="5591" width="11.6640625" style="11" customWidth="1"/>
    <col min="5592" max="5592" width="12.6640625" style="11" customWidth="1"/>
    <col min="5593" max="5593" width="15.5546875" style="11" customWidth="1"/>
    <col min="5594" max="5594" width="14.33203125" style="11" customWidth="1"/>
    <col min="5595" max="5595" width="13.88671875" style="11" customWidth="1"/>
    <col min="5596" max="5597" width="11.88671875" style="11" customWidth="1"/>
    <col min="5598" max="5598" width="13.88671875" style="11" customWidth="1"/>
    <col min="5599" max="5601" width="9.109375" style="11"/>
    <col min="5602" max="5602" width="3.109375" style="11" customWidth="1"/>
    <col min="5603" max="5603" width="12" style="11" bestFit="1" customWidth="1"/>
    <col min="5604" max="5604" width="2" style="11" customWidth="1"/>
    <col min="5605" max="5606" width="9.109375" style="11"/>
    <col min="5607" max="5607" width="11.6640625" style="11" customWidth="1"/>
    <col min="5608" max="5817" width="9.109375" style="11"/>
    <col min="5818" max="5818" width="26.44140625" style="11" customWidth="1"/>
    <col min="5819" max="5819" width="32.109375" style="11" customWidth="1"/>
    <col min="5820" max="5820" width="30.109375" style="11" customWidth="1"/>
    <col min="5821" max="5821" width="36.5546875" style="11" customWidth="1"/>
    <col min="5822" max="5822" width="9.109375" style="11"/>
    <col min="5823" max="5823" width="7.6640625" style="11" customWidth="1"/>
    <col min="5824" max="5824" width="6.6640625" style="11" customWidth="1"/>
    <col min="5825" max="5825" width="8" style="11" customWidth="1"/>
    <col min="5826" max="5827" width="7.6640625" style="11" customWidth="1"/>
    <col min="5828" max="5828" width="7.5546875" style="11" customWidth="1"/>
    <col min="5829" max="5829" width="11" style="11" customWidth="1"/>
    <col min="5830" max="5830" width="10.109375" style="11" customWidth="1"/>
    <col min="5831" max="5831" width="9.109375" style="11"/>
    <col min="5832" max="5832" width="13" style="11" customWidth="1"/>
    <col min="5833" max="5833" width="8.5546875" style="11" customWidth="1"/>
    <col min="5834" max="5834" width="14.5546875" style="11" customWidth="1"/>
    <col min="5835" max="5835" width="9.109375" style="11"/>
    <col min="5836" max="5837" width="12" style="11" customWidth="1"/>
    <col min="5838" max="5839" width="9.88671875" style="11" customWidth="1"/>
    <col min="5840" max="5840" width="11.6640625" style="11" customWidth="1"/>
    <col min="5841" max="5841" width="12.5546875" style="11" customWidth="1"/>
    <col min="5842" max="5842" width="10.88671875" style="11" customWidth="1"/>
    <col min="5843" max="5843" width="9.109375" style="11"/>
    <col min="5844" max="5844" width="10.88671875" style="11" customWidth="1"/>
    <col min="5845" max="5845" width="11.6640625" style="11" customWidth="1"/>
    <col min="5846" max="5846" width="10.88671875" style="11" customWidth="1"/>
    <col min="5847" max="5847" width="11.6640625" style="11" customWidth="1"/>
    <col min="5848" max="5848" width="12.6640625" style="11" customWidth="1"/>
    <col min="5849" max="5849" width="15.5546875" style="11" customWidth="1"/>
    <col min="5850" max="5850" width="14.33203125" style="11" customWidth="1"/>
    <col min="5851" max="5851" width="13.88671875" style="11" customWidth="1"/>
    <col min="5852" max="5853" width="11.88671875" style="11" customWidth="1"/>
    <col min="5854" max="5854" width="13.88671875" style="11" customWidth="1"/>
    <col min="5855" max="5857" width="9.109375" style="11"/>
    <col min="5858" max="5858" width="3.109375" style="11" customWidth="1"/>
    <col min="5859" max="5859" width="12" style="11" bestFit="1" customWidth="1"/>
    <col min="5860" max="5860" width="2" style="11" customWidth="1"/>
    <col min="5861" max="5862" width="9.109375" style="11"/>
    <col min="5863" max="5863" width="11.6640625" style="11" customWidth="1"/>
    <col min="5864" max="6073" width="9.109375" style="11"/>
    <col min="6074" max="6074" width="26.44140625" style="11" customWidth="1"/>
    <col min="6075" max="6075" width="32.109375" style="11" customWidth="1"/>
    <col min="6076" max="6076" width="30.109375" style="11" customWidth="1"/>
    <col min="6077" max="6077" width="36.5546875" style="11" customWidth="1"/>
    <col min="6078" max="6078" width="9.109375" style="11"/>
    <col min="6079" max="6079" width="7.6640625" style="11" customWidth="1"/>
    <col min="6080" max="6080" width="6.6640625" style="11" customWidth="1"/>
    <col min="6081" max="6081" width="8" style="11" customWidth="1"/>
    <col min="6082" max="6083" width="7.6640625" style="11" customWidth="1"/>
    <col min="6084" max="6084" width="7.5546875" style="11" customWidth="1"/>
    <col min="6085" max="6085" width="11" style="11" customWidth="1"/>
    <col min="6086" max="6086" width="10.109375" style="11" customWidth="1"/>
    <col min="6087" max="6087" width="9.109375" style="11"/>
    <col min="6088" max="6088" width="13" style="11" customWidth="1"/>
    <col min="6089" max="6089" width="8.5546875" style="11" customWidth="1"/>
    <col min="6090" max="6090" width="14.5546875" style="11" customWidth="1"/>
    <col min="6091" max="6091" width="9.109375" style="11"/>
    <col min="6092" max="6093" width="12" style="11" customWidth="1"/>
    <col min="6094" max="6095" width="9.88671875" style="11" customWidth="1"/>
    <col min="6096" max="6096" width="11.6640625" style="11" customWidth="1"/>
    <col min="6097" max="6097" width="12.5546875" style="11" customWidth="1"/>
    <col min="6098" max="6098" width="10.88671875" style="11" customWidth="1"/>
    <col min="6099" max="6099" width="9.109375" style="11"/>
    <col min="6100" max="6100" width="10.88671875" style="11" customWidth="1"/>
    <col min="6101" max="6101" width="11.6640625" style="11" customWidth="1"/>
    <col min="6102" max="6102" width="10.88671875" style="11" customWidth="1"/>
    <col min="6103" max="6103" width="11.6640625" style="11" customWidth="1"/>
    <col min="6104" max="6104" width="12.6640625" style="11" customWidth="1"/>
    <col min="6105" max="6105" width="15.5546875" style="11" customWidth="1"/>
    <col min="6106" max="6106" width="14.33203125" style="11" customWidth="1"/>
    <col min="6107" max="6107" width="13.88671875" style="11" customWidth="1"/>
    <col min="6108" max="6109" width="11.88671875" style="11" customWidth="1"/>
    <col min="6110" max="6110" width="13.88671875" style="11" customWidth="1"/>
    <col min="6111" max="6113" width="9.109375" style="11"/>
    <col min="6114" max="6114" width="3.109375" style="11" customWidth="1"/>
    <col min="6115" max="6115" width="12" style="11" bestFit="1" customWidth="1"/>
    <col min="6116" max="6116" width="2" style="11" customWidth="1"/>
    <col min="6117" max="6118" width="9.109375" style="11"/>
    <col min="6119" max="6119" width="11.6640625" style="11" customWidth="1"/>
    <col min="6120" max="6329" width="9.109375" style="11"/>
    <col min="6330" max="6330" width="26.44140625" style="11" customWidth="1"/>
    <col min="6331" max="6331" width="32.109375" style="11" customWidth="1"/>
    <col min="6332" max="6332" width="30.109375" style="11" customWidth="1"/>
    <col min="6333" max="6333" width="36.5546875" style="11" customWidth="1"/>
    <col min="6334" max="6334" width="9.109375" style="11"/>
    <col min="6335" max="6335" width="7.6640625" style="11" customWidth="1"/>
    <col min="6336" max="6336" width="6.6640625" style="11" customWidth="1"/>
    <col min="6337" max="6337" width="8" style="11" customWidth="1"/>
    <col min="6338" max="6339" width="7.6640625" style="11" customWidth="1"/>
    <col min="6340" max="6340" width="7.5546875" style="11" customWidth="1"/>
    <col min="6341" max="6341" width="11" style="11" customWidth="1"/>
    <col min="6342" max="6342" width="10.109375" style="11" customWidth="1"/>
    <col min="6343" max="6343" width="9.109375" style="11"/>
    <col min="6344" max="6344" width="13" style="11" customWidth="1"/>
    <col min="6345" max="6345" width="8.5546875" style="11" customWidth="1"/>
    <col min="6346" max="6346" width="14.5546875" style="11" customWidth="1"/>
    <col min="6347" max="6347" width="9.109375" style="11"/>
    <col min="6348" max="6349" width="12" style="11" customWidth="1"/>
    <col min="6350" max="6351" width="9.88671875" style="11" customWidth="1"/>
    <col min="6352" max="6352" width="11.6640625" style="11" customWidth="1"/>
    <col min="6353" max="6353" width="12.5546875" style="11" customWidth="1"/>
    <col min="6354" max="6354" width="10.88671875" style="11" customWidth="1"/>
    <col min="6355" max="6355" width="9.109375" style="11"/>
    <col min="6356" max="6356" width="10.88671875" style="11" customWidth="1"/>
    <col min="6357" max="6357" width="11.6640625" style="11" customWidth="1"/>
    <col min="6358" max="6358" width="10.88671875" style="11" customWidth="1"/>
    <col min="6359" max="6359" width="11.6640625" style="11" customWidth="1"/>
    <col min="6360" max="6360" width="12.6640625" style="11" customWidth="1"/>
    <col min="6361" max="6361" width="15.5546875" style="11" customWidth="1"/>
    <col min="6362" max="6362" width="14.33203125" style="11" customWidth="1"/>
    <col min="6363" max="6363" width="13.88671875" style="11" customWidth="1"/>
    <col min="6364" max="6365" width="11.88671875" style="11" customWidth="1"/>
    <col min="6366" max="6366" width="13.88671875" style="11" customWidth="1"/>
    <col min="6367" max="6369" width="9.109375" style="11"/>
    <col min="6370" max="6370" width="3.109375" style="11" customWidth="1"/>
    <col min="6371" max="6371" width="12" style="11" bestFit="1" customWidth="1"/>
    <col min="6372" max="6372" width="2" style="11" customWidth="1"/>
    <col min="6373" max="6374" width="9.109375" style="11"/>
    <col min="6375" max="6375" width="11.6640625" style="11" customWidth="1"/>
    <col min="6376" max="6585" width="9.109375" style="11"/>
    <col min="6586" max="6586" width="26.44140625" style="11" customWidth="1"/>
    <col min="6587" max="6587" width="32.109375" style="11" customWidth="1"/>
    <col min="6588" max="6588" width="30.109375" style="11" customWidth="1"/>
    <col min="6589" max="6589" width="36.5546875" style="11" customWidth="1"/>
    <col min="6590" max="6590" width="9.109375" style="11"/>
    <col min="6591" max="6591" width="7.6640625" style="11" customWidth="1"/>
    <col min="6592" max="6592" width="6.6640625" style="11" customWidth="1"/>
    <col min="6593" max="6593" width="8" style="11" customWidth="1"/>
    <col min="6594" max="6595" width="7.6640625" style="11" customWidth="1"/>
    <col min="6596" max="6596" width="7.5546875" style="11" customWidth="1"/>
    <col min="6597" max="6597" width="11" style="11" customWidth="1"/>
    <col min="6598" max="6598" width="10.109375" style="11" customWidth="1"/>
    <col min="6599" max="6599" width="9.109375" style="11"/>
    <col min="6600" max="6600" width="13" style="11" customWidth="1"/>
    <col min="6601" max="6601" width="8.5546875" style="11" customWidth="1"/>
    <col min="6602" max="6602" width="14.5546875" style="11" customWidth="1"/>
    <col min="6603" max="6603" width="9.109375" style="11"/>
    <col min="6604" max="6605" width="12" style="11" customWidth="1"/>
    <col min="6606" max="6607" width="9.88671875" style="11" customWidth="1"/>
    <col min="6608" max="6608" width="11.6640625" style="11" customWidth="1"/>
    <col min="6609" max="6609" width="12.5546875" style="11" customWidth="1"/>
    <col min="6610" max="6610" width="10.88671875" style="11" customWidth="1"/>
    <col min="6611" max="6611" width="9.109375" style="11"/>
    <col min="6612" max="6612" width="10.88671875" style="11" customWidth="1"/>
    <col min="6613" max="6613" width="11.6640625" style="11" customWidth="1"/>
    <col min="6614" max="6614" width="10.88671875" style="11" customWidth="1"/>
    <col min="6615" max="6615" width="11.6640625" style="11" customWidth="1"/>
    <col min="6616" max="6616" width="12.6640625" style="11" customWidth="1"/>
    <col min="6617" max="6617" width="15.5546875" style="11" customWidth="1"/>
    <col min="6618" max="6618" width="14.33203125" style="11" customWidth="1"/>
    <col min="6619" max="6619" width="13.88671875" style="11" customWidth="1"/>
    <col min="6620" max="6621" width="11.88671875" style="11" customWidth="1"/>
    <col min="6622" max="6622" width="13.88671875" style="11" customWidth="1"/>
    <col min="6623" max="6625" width="9.109375" style="11"/>
    <col min="6626" max="6626" width="3.109375" style="11" customWidth="1"/>
    <col min="6627" max="6627" width="12" style="11" bestFit="1" customWidth="1"/>
    <col min="6628" max="6628" width="2" style="11" customWidth="1"/>
    <col min="6629" max="6630" width="9.109375" style="11"/>
    <col min="6631" max="6631" width="11.6640625" style="11" customWidth="1"/>
    <col min="6632" max="6841" width="9.109375" style="11"/>
    <col min="6842" max="6842" width="26.44140625" style="11" customWidth="1"/>
    <col min="6843" max="6843" width="32.109375" style="11" customWidth="1"/>
    <col min="6844" max="6844" width="30.109375" style="11" customWidth="1"/>
    <col min="6845" max="6845" width="36.5546875" style="11" customWidth="1"/>
    <col min="6846" max="6846" width="9.109375" style="11"/>
    <col min="6847" max="6847" width="7.6640625" style="11" customWidth="1"/>
    <col min="6848" max="6848" width="6.6640625" style="11" customWidth="1"/>
    <col min="6849" max="6849" width="8" style="11" customWidth="1"/>
    <col min="6850" max="6851" width="7.6640625" style="11" customWidth="1"/>
    <col min="6852" max="6852" width="7.5546875" style="11" customWidth="1"/>
    <col min="6853" max="6853" width="11" style="11" customWidth="1"/>
    <col min="6854" max="6854" width="10.109375" style="11" customWidth="1"/>
    <col min="6855" max="6855" width="9.109375" style="11"/>
    <col min="6856" max="6856" width="13" style="11" customWidth="1"/>
    <col min="6857" max="6857" width="8.5546875" style="11" customWidth="1"/>
    <col min="6858" max="6858" width="14.5546875" style="11" customWidth="1"/>
    <col min="6859" max="6859" width="9.109375" style="11"/>
    <col min="6860" max="6861" width="12" style="11" customWidth="1"/>
    <col min="6862" max="6863" width="9.88671875" style="11" customWidth="1"/>
    <col min="6864" max="6864" width="11.6640625" style="11" customWidth="1"/>
    <col min="6865" max="6865" width="12.5546875" style="11" customWidth="1"/>
    <col min="6866" max="6866" width="10.88671875" style="11" customWidth="1"/>
    <col min="6867" max="6867" width="9.109375" style="11"/>
    <col min="6868" max="6868" width="10.88671875" style="11" customWidth="1"/>
    <col min="6869" max="6869" width="11.6640625" style="11" customWidth="1"/>
    <col min="6870" max="6870" width="10.88671875" style="11" customWidth="1"/>
    <col min="6871" max="6871" width="11.6640625" style="11" customWidth="1"/>
    <col min="6872" max="6872" width="12.6640625" style="11" customWidth="1"/>
    <col min="6873" max="6873" width="15.5546875" style="11" customWidth="1"/>
    <col min="6874" max="6874" width="14.33203125" style="11" customWidth="1"/>
    <col min="6875" max="6875" width="13.88671875" style="11" customWidth="1"/>
    <col min="6876" max="6877" width="11.88671875" style="11" customWidth="1"/>
    <col min="6878" max="6878" width="13.88671875" style="11" customWidth="1"/>
    <col min="6879" max="6881" width="9.109375" style="11"/>
    <col min="6882" max="6882" width="3.109375" style="11" customWidth="1"/>
    <col min="6883" max="6883" width="12" style="11" bestFit="1" customWidth="1"/>
    <col min="6884" max="6884" width="2" style="11" customWidth="1"/>
    <col min="6885" max="6886" width="9.109375" style="11"/>
    <col min="6887" max="6887" width="11.6640625" style="11" customWidth="1"/>
    <col min="6888" max="7097" width="9.109375" style="11"/>
    <col min="7098" max="7098" width="26.44140625" style="11" customWidth="1"/>
    <col min="7099" max="7099" width="32.109375" style="11" customWidth="1"/>
    <col min="7100" max="7100" width="30.109375" style="11" customWidth="1"/>
    <col min="7101" max="7101" width="36.5546875" style="11" customWidth="1"/>
    <col min="7102" max="7102" width="9.109375" style="11"/>
    <col min="7103" max="7103" width="7.6640625" style="11" customWidth="1"/>
    <col min="7104" max="7104" width="6.6640625" style="11" customWidth="1"/>
    <col min="7105" max="7105" width="8" style="11" customWidth="1"/>
    <col min="7106" max="7107" width="7.6640625" style="11" customWidth="1"/>
    <col min="7108" max="7108" width="7.5546875" style="11" customWidth="1"/>
    <col min="7109" max="7109" width="11" style="11" customWidth="1"/>
    <col min="7110" max="7110" width="10.109375" style="11" customWidth="1"/>
    <col min="7111" max="7111" width="9.109375" style="11"/>
    <col min="7112" max="7112" width="13" style="11" customWidth="1"/>
    <col min="7113" max="7113" width="8.5546875" style="11" customWidth="1"/>
    <col min="7114" max="7114" width="14.5546875" style="11" customWidth="1"/>
    <col min="7115" max="7115" width="9.109375" style="11"/>
    <col min="7116" max="7117" width="12" style="11" customWidth="1"/>
    <col min="7118" max="7119" width="9.88671875" style="11" customWidth="1"/>
    <col min="7120" max="7120" width="11.6640625" style="11" customWidth="1"/>
    <col min="7121" max="7121" width="12.5546875" style="11" customWidth="1"/>
    <col min="7122" max="7122" width="10.88671875" style="11" customWidth="1"/>
    <col min="7123" max="7123" width="9.109375" style="11"/>
    <col min="7124" max="7124" width="10.88671875" style="11" customWidth="1"/>
    <col min="7125" max="7125" width="11.6640625" style="11" customWidth="1"/>
    <col min="7126" max="7126" width="10.88671875" style="11" customWidth="1"/>
    <col min="7127" max="7127" width="11.6640625" style="11" customWidth="1"/>
    <col min="7128" max="7128" width="12.6640625" style="11" customWidth="1"/>
    <col min="7129" max="7129" width="15.5546875" style="11" customWidth="1"/>
    <col min="7130" max="7130" width="14.33203125" style="11" customWidth="1"/>
    <col min="7131" max="7131" width="13.88671875" style="11" customWidth="1"/>
    <col min="7132" max="7133" width="11.88671875" style="11" customWidth="1"/>
    <col min="7134" max="7134" width="13.88671875" style="11" customWidth="1"/>
    <col min="7135" max="7137" width="9.109375" style="11"/>
    <col min="7138" max="7138" width="3.109375" style="11" customWidth="1"/>
    <col min="7139" max="7139" width="12" style="11" bestFit="1" customWidth="1"/>
    <col min="7140" max="7140" width="2" style="11" customWidth="1"/>
    <col min="7141" max="7142" width="9.109375" style="11"/>
    <col min="7143" max="7143" width="11.6640625" style="11" customWidth="1"/>
    <col min="7144" max="7353" width="9.109375" style="11"/>
    <col min="7354" max="7354" width="26.44140625" style="11" customWidth="1"/>
    <col min="7355" max="7355" width="32.109375" style="11" customWidth="1"/>
    <col min="7356" max="7356" width="30.109375" style="11" customWidth="1"/>
    <col min="7357" max="7357" width="36.5546875" style="11" customWidth="1"/>
    <col min="7358" max="7358" width="9.109375" style="11"/>
    <col min="7359" max="7359" width="7.6640625" style="11" customWidth="1"/>
    <col min="7360" max="7360" width="6.6640625" style="11" customWidth="1"/>
    <col min="7361" max="7361" width="8" style="11" customWidth="1"/>
    <col min="7362" max="7363" width="7.6640625" style="11" customWidth="1"/>
    <col min="7364" max="7364" width="7.5546875" style="11" customWidth="1"/>
    <col min="7365" max="7365" width="11" style="11" customWidth="1"/>
    <col min="7366" max="7366" width="10.109375" style="11" customWidth="1"/>
    <col min="7367" max="7367" width="9.109375" style="11"/>
    <col min="7368" max="7368" width="13" style="11" customWidth="1"/>
    <col min="7369" max="7369" width="8.5546875" style="11" customWidth="1"/>
    <col min="7370" max="7370" width="14.5546875" style="11" customWidth="1"/>
    <col min="7371" max="7371" width="9.109375" style="11"/>
    <col min="7372" max="7373" width="12" style="11" customWidth="1"/>
    <col min="7374" max="7375" width="9.88671875" style="11" customWidth="1"/>
    <col min="7376" max="7376" width="11.6640625" style="11" customWidth="1"/>
    <col min="7377" max="7377" width="12.5546875" style="11" customWidth="1"/>
    <col min="7378" max="7378" width="10.88671875" style="11" customWidth="1"/>
    <col min="7379" max="7379" width="9.109375" style="11"/>
    <col min="7380" max="7380" width="10.88671875" style="11" customWidth="1"/>
    <col min="7381" max="7381" width="11.6640625" style="11" customWidth="1"/>
    <col min="7382" max="7382" width="10.88671875" style="11" customWidth="1"/>
    <col min="7383" max="7383" width="11.6640625" style="11" customWidth="1"/>
    <col min="7384" max="7384" width="12.6640625" style="11" customWidth="1"/>
    <col min="7385" max="7385" width="15.5546875" style="11" customWidth="1"/>
    <col min="7386" max="7386" width="14.33203125" style="11" customWidth="1"/>
    <col min="7387" max="7387" width="13.88671875" style="11" customWidth="1"/>
    <col min="7388" max="7389" width="11.88671875" style="11" customWidth="1"/>
    <col min="7390" max="7390" width="13.88671875" style="11" customWidth="1"/>
    <col min="7391" max="7393" width="9.109375" style="11"/>
    <col min="7394" max="7394" width="3.109375" style="11" customWidth="1"/>
    <col min="7395" max="7395" width="12" style="11" bestFit="1" customWidth="1"/>
    <col min="7396" max="7396" width="2" style="11" customWidth="1"/>
    <col min="7397" max="7398" width="9.109375" style="11"/>
    <col min="7399" max="7399" width="11.6640625" style="11" customWidth="1"/>
    <col min="7400" max="7609" width="9.109375" style="11"/>
    <col min="7610" max="7610" width="26.44140625" style="11" customWidth="1"/>
    <col min="7611" max="7611" width="32.109375" style="11" customWidth="1"/>
    <col min="7612" max="7612" width="30.109375" style="11" customWidth="1"/>
    <col min="7613" max="7613" width="36.5546875" style="11" customWidth="1"/>
    <col min="7614" max="7614" width="9.109375" style="11"/>
    <col min="7615" max="7615" width="7.6640625" style="11" customWidth="1"/>
    <col min="7616" max="7616" width="6.6640625" style="11" customWidth="1"/>
    <col min="7617" max="7617" width="8" style="11" customWidth="1"/>
    <col min="7618" max="7619" width="7.6640625" style="11" customWidth="1"/>
    <col min="7620" max="7620" width="7.5546875" style="11" customWidth="1"/>
    <col min="7621" max="7621" width="11" style="11" customWidth="1"/>
    <col min="7622" max="7622" width="10.109375" style="11" customWidth="1"/>
    <col min="7623" max="7623" width="9.109375" style="11"/>
    <col min="7624" max="7624" width="13" style="11" customWidth="1"/>
    <col min="7625" max="7625" width="8.5546875" style="11" customWidth="1"/>
    <col min="7626" max="7626" width="14.5546875" style="11" customWidth="1"/>
    <col min="7627" max="7627" width="9.109375" style="11"/>
    <col min="7628" max="7629" width="12" style="11" customWidth="1"/>
    <col min="7630" max="7631" width="9.88671875" style="11" customWidth="1"/>
    <col min="7632" max="7632" width="11.6640625" style="11" customWidth="1"/>
    <col min="7633" max="7633" width="12.5546875" style="11" customWidth="1"/>
    <col min="7634" max="7634" width="10.88671875" style="11" customWidth="1"/>
    <col min="7635" max="7635" width="9.109375" style="11"/>
    <col min="7636" max="7636" width="10.88671875" style="11" customWidth="1"/>
    <col min="7637" max="7637" width="11.6640625" style="11" customWidth="1"/>
    <col min="7638" max="7638" width="10.88671875" style="11" customWidth="1"/>
    <col min="7639" max="7639" width="11.6640625" style="11" customWidth="1"/>
    <col min="7640" max="7640" width="12.6640625" style="11" customWidth="1"/>
    <col min="7641" max="7641" width="15.5546875" style="11" customWidth="1"/>
    <col min="7642" max="7642" width="14.33203125" style="11" customWidth="1"/>
    <col min="7643" max="7643" width="13.88671875" style="11" customWidth="1"/>
    <col min="7644" max="7645" width="11.88671875" style="11" customWidth="1"/>
    <col min="7646" max="7646" width="13.88671875" style="11" customWidth="1"/>
    <col min="7647" max="7649" width="9.109375" style="11"/>
    <col min="7650" max="7650" width="3.109375" style="11" customWidth="1"/>
    <col min="7651" max="7651" width="12" style="11" bestFit="1" customWidth="1"/>
    <col min="7652" max="7652" width="2" style="11" customWidth="1"/>
    <col min="7653" max="7654" width="9.109375" style="11"/>
    <col min="7655" max="7655" width="11.6640625" style="11" customWidth="1"/>
    <col min="7656" max="7865" width="9.109375" style="11"/>
    <col min="7866" max="7866" width="26.44140625" style="11" customWidth="1"/>
    <col min="7867" max="7867" width="32.109375" style="11" customWidth="1"/>
    <col min="7868" max="7868" width="30.109375" style="11" customWidth="1"/>
    <col min="7869" max="7869" width="36.5546875" style="11" customWidth="1"/>
    <col min="7870" max="7870" width="9.109375" style="11"/>
    <col min="7871" max="7871" width="7.6640625" style="11" customWidth="1"/>
    <col min="7872" max="7872" width="6.6640625" style="11" customWidth="1"/>
    <col min="7873" max="7873" width="8" style="11" customWidth="1"/>
    <col min="7874" max="7875" width="7.6640625" style="11" customWidth="1"/>
    <col min="7876" max="7876" width="7.5546875" style="11" customWidth="1"/>
    <col min="7877" max="7877" width="11" style="11" customWidth="1"/>
    <col min="7878" max="7878" width="10.109375" style="11" customWidth="1"/>
    <col min="7879" max="7879" width="9.109375" style="11"/>
    <col min="7880" max="7880" width="13" style="11" customWidth="1"/>
    <col min="7881" max="7881" width="8.5546875" style="11" customWidth="1"/>
    <col min="7882" max="7882" width="14.5546875" style="11" customWidth="1"/>
    <col min="7883" max="7883" width="9.109375" style="11"/>
    <col min="7884" max="7885" width="12" style="11" customWidth="1"/>
    <col min="7886" max="7887" width="9.88671875" style="11" customWidth="1"/>
    <col min="7888" max="7888" width="11.6640625" style="11" customWidth="1"/>
    <col min="7889" max="7889" width="12.5546875" style="11" customWidth="1"/>
    <col min="7890" max="7890" width="10.88671875" style="11" customWidth="1"/>
    <col min="7891" max="7891" width="9.109375" style="11"/>
    <col min="7892" max="7892" width="10.88671875" style="11" customWidth="1"/>
    <col min="7893" max="7893" width="11.6640625" style="11" customWidth="1"/>
    <col min="7894" max="7894" width="10.88671875" style="11" customWidth="1"/>
    <col min="7895" max="7895" width="11.6640625" style="11" customWidth="1"/>
    <col min="7896" max="7896" width="12.6640625" style="11" customWidth="1"/>
    <col min="7897" max="7897" width="15.5546875" style="11" customWidth="1"/>
    <col min="7898" max="7898" width="14.33203125" style="11" customWidth="1"/>
    <col min="7899" max="7899" width="13.88671875" style="11" customWidth="1"/>
    <col min="7900" max="7901" width="11.88671875" style="11" customWidth="1"/>
    <col min="7902" max="7902" width="13.88671875" style="11" customWidth="1"/>
    <col min="7903" max="7905" width="9.109375" style="11"/>
    <col min="7906" max="7906" width="3.109375" style="11" customWidth="1"/>
    <col min="7907" max="7907" width="12" style="11" bestFit="1" customWidth="1"/>
    <col min="7908" max="7908" width="2" style="11" customWidth="1"/>
    <col min="7909" max="7910" width="9.109375" style="11"/>
    <col min="7911" max="7911" width="11.6640625" style="11" customWidth="1"/>
    <col min="7912" max="8121" width="9.109375" style="11"/>
    <col min="8122" max="8122" width="26.44140625" style="11" customWidth="1"/>
    <col min="8123" max="8123" width="32.109375" style="11" customWidth="1"/>
    <col min="8124" max="8124" width="30.109375" style="11" customWidth="1"/>
    <col min="8125" max="8125" width="36.5546875" style="11" customWidth="1"/>
    <col min="8126" max="8126" width="9.109375" style="11"/>
    <col min="8127" max="8127" width="7.6640625" style="11" customWidth="1"/>
    <col min="8128" max="8128" width="6.6640625" style="11" customWidth="1"/>
    <col min="8129" max="8129" width="8" style="11" customWidth="1"/>
    <col min="8130" max="8131" width="7.6640625" style="11" customWidth="1"/>
    <col min="8132" max="8132" width="7.5546875" style="11" customWidth="1"/>
    <col min="8133" max="8133" width="11" style="11" customWidth="1"/>
    <col min="8134" max="8134" width="10.109375" style="11" customWidth="1"/>
    <col min="8135" max="8135" width="9.109375" style="11"/>
    <col min="8136" max="8136" width="13" style="11" customWidth="1"/>
    <col min="8137" max="8137" width="8.5546875" style="11" customWidth="1"/>
    <col min="8138" max="8138" width="14.5546875" style="11" customWidth="1"/>
    <col min="8139" max="8139" width="9.109375" style="11"/>
    <col min="8140" max="8141" width="12" style="11" customWidth="1"/>
    <col min="8142" max="8143" width="9.88671875" style="11" customWidth="1"/>
    <col min="8144" max="8144" width="11.6640625" style="11" customWidth="1"/>
    <col min="8145" max="8145" width="12.5546875" style="11" customWidth="1"/>
    <col min="8146" max="8146" width="10.88671875" style="11" customWidth="1"/>
    <col min="8147" max="8147" width="9.109375" style="11"/>
    <col min="8148" max="8148" width="10.88671875" style="11" customWidth="1"/>
    <col min="8149" max="8149" width="11.6640625" style="11" customWidth="1"/>
    <col min="8150" max="8150" width="10.88671875" style="11" customWidth="1"/>
    <col min="8151" max="8151" width="11.6640625" style="11" customWidth="1"/>
    <col min="8152" max="8152" width="12.6640625" style="11" customWidth="1"/>
    <col min="8153" max="8153" width="15.5546875" style="11" customWidth="1"/>
    <col min="8154" max="8154" width="14.33203125" style="11" customWidth="1"/>
    <col min="8155" max="8155" width="13.88671875" style="11" customWidth="1"/>
    <col min="8156" max="8157" width="11.88671875" style="11" customWidth="1"/>
    <col min="8158" max="8158" width="13.88671875" style="11" customWidth="1"/>
    <col min="8159" max="8161" width="9.109375" style="11"/>
    <col min="8162" max="8162" width="3.109375" style="11" customWidth="1"/>
    <col min="8163" max="8163" width="12" style="11" bestFit="1" customWidth="1"/>
    <col min="8164" max="8164" width="2" style="11" customWidth="1"/>
    <col min="8165" max="8166" width="9.109375" style="11"/>
    <col min="8167" max="8167" width="11.6640625" style="11" customWidth="1"/>
    <col min="8168" max="8377" width="9.109375" style="11"/>
    <col min="8378" max="8378" width="26.44140625" style="11" customWidth="1"/>
    <col min="8379" max="8379" width="32.109375" style="11" customWidth="1"/>
    <col min="8380" max="8380" width="30.109375" style="11" customWidth="1"/>
    <col min="8381" max="8381" width="36.5546875" style="11" customWidth="1"/>
    <col min="8382" max="8382" width="9.109375" style="11"/>
    <col min="8383" max="8383" width="7.6640625" style="11" customWidth="1"/>
    <col min="8384" max="8384" width="6.6640625" style="11" customWidth="1"/>
    <col min="8385" max="8385" width="8" style="11" customWidth="1"/>
    <col min="8386" max="8387" width="7.6640625" style="11" customWidth="1"/>
    <col min="8388" max="8388" width="7.5546875" style="11" customWidth="1"/>
    <col min="8389" max="8389" width="11" style="11" customWidth="1"/>
    <col min="8390" max="8390" width="10.109375" style="11" customWidth="1"/>
    <col min="8391" max="8391" width="9.109375" style="11"/>
    <col min="8392" max="8392" width="13" style="11" customWidth="1"/>
    <col min="8393" max="8393" width="8.5546875" style="11" customWidth="1"/>
    <col min="8394" max="8394" width="14.5546875" style="11" customWidth="1"/>
    <col min="8395" max="8395" width="9.109375" style="11"/>
    <col min="8396" max="8397" width="12" style="11" customWidth="1"/>
    <col min="8398" max="8399" width="9.88671875" style="11" customWidth="1"/>
    <col min="8400" max="8400" width="11.6640625" style="11" customWidth="1"/>
    <col min="8401" max="8401" width="12.5546875" style="11" customWidth="1"/>
    <col min="8402" max="8402" width="10.88671875" style="11" customWidth="1"/>
    <col min="8403" max="8403" width="9.109375" style="11"/>
    <col min="8404" max="8404" width="10.88671875" style="11" customWidth="1"/>
    <col min="8405" max="8405" width="11.6640625" style="11" customWidth="1"/>
    <col min="8406" max="8406" width="10.88671875" style="11" customWidth="1"/>
    <col min="8407" max="8407" width="11.6640625" style="11" customWidth="1"/>
    <col min="8408" max="8408" width="12.6640625" style="11" customWidth="1"/>
    <col min="8409" max="8409" width="15.5546875" style="11" customWidth="1"/>
    <col min="8410" max="8410" width="14.33203125" style="11" customWidth="1"/>
    <col min="8411" max="8411" width="13.88671875" style="11" customWidth="1"/>
    <col min="8412" max="8413" width="11.88671875" style="11" customWidth="1"/>
    <col min="8414" max="8414" width="13.88671875" style="11" customWidth="1"/>
    <col min="8415" max="8417" width="9.109375" style="11"/>
    <col min="8418" max="8418" width="3.109375" style="11" customWidth="1"/>
    <col min="8419" max="8419" width="12" style="11" bestFit="1" customWidth="1"/>
    <col min="8420" max="8420" width="2" style="11" customWidth="1"/>
    <col min="8421" max="8422" width="9.109375" style="11"/>
    <col min="8423" max="8423" width="11.6640625" style="11" customWidth="1"/>
    <col min="8424" max="8633" width="9.109375" style="11"/>
    <col min="8634" max="8634" width="26.44140625" style="11" customWidth="1"/>
    <col min="8635" max="8635" width="32.109375" style="11" customWidth="1"/>
    <col min="8636" max="8636" width="30.109375" style="11" customWidth="1"/>
    <col min="8637" max="8637" width="36.5546875" style="11" customWidth="1"/>
    <col min="8638" max="8638" width="9.109375" style="11"/>
    <col min="8639" max="8639" width="7.6640625" style="11" customWidth="1"/>
    <col min="8640" max="8640" width="6.6640625" style="11" customWidth="1"/>
    <col min="8641" max="8641" width="8" style="11" customWidth="1"/>
    <col min="8642" max="8643" width="7.6640625" style="11" customWidth="1"/>
    <col min="8644" max="8644" width="7.5546875" style="11" customWidth="1"/>
    <col min="8645" max="8645" width="11" style="11" customWidth="1"/>
    <col min="8646" max="8646" width="10.109375" style="11" customWidth="1"/>
    <col min="8647" max="8647" width="9.109375" style="11"/>
    <col min="8648" max="8648" width="13" style="11" customWidth="1"/>
    <col min="8649" max="8649" width="8.5546875" style="11" customWidth="1"/>
    <col min="8650" max="8650" width="14.5546875" style="11" customWidth="1"/>
    <col min="8651" max="8651" width="9.109375" style="11"/>
    <col min="8652" max="8653" width="12" style="11" customWidth="1"/>
    <col min="8654" max="8655" width="9.88671875" style="11" customWidth="1"/>
    <col min="8656" max="8656" width="11.6640625" style="11" customWidth="1"/>
    <col min="8657" max="8657" width="12.5546875" style="11" customWidth="1"/>
    <col min="8658" max="8658" width="10.88671875" style="11" customWidth="1"/>
    <col min="8659" max="8659" width="9.109375" style="11"/>
    <col min="8660" max="8660" width="10.88671875" style="11" customWidth="1"/>
    <col min="8661" max="8661" width="11.6640625" style="11" customWidth="1"/>
    <col min="8662" max="8662" width="10.88671875" style="11" customWidth="1"/>
    <col min="8663" max="8663" width="11.6640625" style="11" customWidth="1"/>
    <col min="8664" max="8664" width="12.6640625" style="11" customWidth="1"/>
    <col min="8665" max="8665" width="15.5546875" style="11" customWidth="1"/>
    <col min="8666" max="8666" width="14.33203125" style="11" customWidth="1"/>
    <col min="8667" max="8667" width="13.88671875" style="11" customWidth="1"/>
    <col min="8668" max="8669" width="11.88671875" style="11" customWidth="1"/>
    <col min="8670" max="8670" width="13.88671875" style="11" customWidth="1"/>
    <col min="8671" max="8673" width="9.109375" style="11"/>
    <col min="8674" max="8674" width="3.109375" style="11" customWidth="1"/>
    <col min="8675" max="8675" width="12" style="11" bestFit="1" customWidth="1"/>
    <col min="8676" max="8676" width="2" style="11" customWidth="1"/>
    <col min="8677" max="8678" width="9.109375" style="11"/>
    <col min="8679" max="8679" width="11.6640625" style="11" customWidth="1"/>
    <col min="8680" max="8889" width="9.109375" style="11"/>
    <col min="8890" max="8890" width="26.44140625" style="11" customWidth="1"/>
    <col min="8891" max="8891" width="32.109375" style="11" customWidth="1"/>
    <col min="8892" max="8892" width="30.109375" style="11" customWidth="1"/>
    <col min="8893" max="8893" width="36.5546875" style="11" customWidth="1"/>
    <col min="8894" max="8894" width="9.109375" style="11"/>
    <col min="8895" max="8895" width="7.6640625" style="11" customWidth="1"/>
    <col min="8896" max="8896" width="6.6640625" style="11" customWidth="1"/>
    <col min="8897" max="8897" width="8" style="11" customWidth="1"/>
    <col min="8898" max="8899" width="7.6640625" style="11" customWidth="1"/>
    <col min="8900" max="8900" width="7.5546875" style="11" customWidth="1"/>
    <col min="8901" max="8901" width="11" style="11" customWidth="1"/>
    <col min="8902" max="8902" width="10.109375" style="11" customWidth="1"/>
    <col min="8903" max="8903" width="9.109375" style="11"/>
    <col min="8904" max="8904" width="13" style="11" customWidth="1"/>
    <col min="8905" max="8905" width="8.5546875" style="11" customWidth="1"/>
    <col min="8906" max="8906" width="14.5546875" style="11" customWidth="1"/>
    <col min="8907" max="8907" width="9.109375" style="11"/>
    <col min="8908" max="8909" width="12" style="11" customWidth="1"/>
    <col min="8910" max="8911" width="9.88671875" style="11" customWidth="1"/>
    <col min="8912" max="8912" width="11.6640625" style="11" customWidth="1"/>
    <col min="8913" max="8913" width="12.5546875" style="11" customWidth="1"/>
    <col min="8914" max="8914" width="10.88671875" style="11" customWidth="1"/>
    <col min="8915" max="8915" width="9.109375" style="11"/>
    <col min="8916" max="8916" width="10.88671875" style="11" customWidth="1"/>
    <col min="8917" max="8917" width="11.6640625" style="11" customWidth="1"/>
    <col min="8918" max="8918" width="10.88671875" style="11" customWidth="1"/>
    <col min="8919" max="8919" width="11.6640625" style="11" customWidth="1"/>
    <col min="8920" max="8920" width="12.6640625" style="11" customWidth="1"/>
    <col min="8921" max="8921" width="15.5546875" style="11" customWidth="1"/>
    <col min="8922" max="8922" width="14.33203125" style="11" customWidth="1"/>
    <col min="8923" max="8923" width="13.88671875" style="11" customWidth="1"/>
    <col min="8924" max="8925" width="11.88671875" style="11" customWidth="1"/>
    <col min="8926" max="8926" width="13.88671875" style="11" customWidth="1"/>
    <col min="8927" max="8929" width="9.109375" style="11"/>
    <col min="8930" max="8930" width="3.109375" style="11" customWidth="1"/>
    <col min="8931" max="8931" width="12" style="11" bestFit="1" customWidth="1"/>
    <col min="8932" max="8932" width="2" style="11" customWidth="1"/>
    <col min="8933" max="8934" width="9.109375" style="11"/>
    <col min="8935" max="8935" width="11.6640625" style="11" customWidth="1"/>
    <col min="8936" max="9145" width="9.109375" style="11"/>
    <col min="9146" max="9146" width="26.44140625" style="11" customWidth="1"/>
    <col min="9147" max="9147" width="32.109375" style="11" customWidth="1"/>
    <col min="9148" max="9148" width="30.109375" style="11" customWidth="1"/>
    <col min="9149" max="9149" width="36.5546875" style="11" customWidth="1"/>
    <col min="9150" max="9150" width="9.109375" style="11"/>
    <col min="9151" max="9151" width="7.6640625" style="11" customWidth="1"/>
    <col min="9152" max="9152" width="6.6640625" style="11" customWidth="1"/>
    <col min="9153" max="9153" width="8" style="11" customWidth="1"/>
    <col min="9154" max="9155" width="7.6640625" style="11" customWidth="1"/>
    <col min="9156" max="9156" width="7.5546875" style="11" customWidth="1"/>
    <col min="9157" max="9157" width="11" style="11" customWidth="1"/>
    <col min="9158" max="9158" width="10.109375" style="11" customWidth="1"/>
    <col min="9159" max="9159" width="9.109375" style="11"/>
    <col min="9160" max="9160" width="13" style="11" customWidth="1"/>
    <col min="9161" max="9161" width="8.5546875" style="11" customWidth="1"/>
    <col min="9162" max="9162" width="14.5546875" style="11" customWidth="1"/>
    <col min="9163" max="9163" width="9.109375" style="11"/>
    <col min="9164" max="9165" width="12" style="11" customWidth="1"/>
    <col min="9166" max="9167" width="9.88671875" style="11" customWidth="1"/>
    <col min="9168" max="9168" width="11.6640625" style="11" customWidth="1"/>
    <col min="9169" max="9169" width="12.5546875" style="11" customWidth="1"/>
    <col min="9170" max="9170" width="10.88671875" style="11" customWidth="1"/>
    <col min="9171" max="9171" width="9.109375" style="11"/>
    <col min="9172" max="9172" width="10.88671875" style="11" customWidth="1"/>
    <col min="9173" max="9173" width="11.6640625" style="11" customWidth="1"/>
    <col min="9174" max="9174" width="10.88671875" style="11" customWidth="1"/>
    <col min="9175" max="9175" width="11.6640625" style="11" customWidth="1"/>
    <col min="9176" max="9176" width="12.6640625" style="11" customWidth="1"/>
    <col min="9177" max="9177" width="15.5546875" style="11" customWidth="1"/>
    <col min="9178" max="9178" width="14.33203125" style="11" customWidth="1"/>
    <col min="9179" max="9179" width="13.88671875" style="11" customWidth="1"/>
    <col min="9180" max="9181" width="11.88671875" style="11" customWidth="1"/>
    <col min="9182" max="9182" width="13.88671875" style="11" customWidth="1"/>
    <col min="9183" max="9185" width="9.109375" style="11"/>
    <col min="9186" max="9186" width="3.109375" style="11" customWidth="1"/>
    <col min="9187" max="9187" width="12" style="11" bestFit="1" customWidth="1"/>
    <col min="9188" max="9188" width="2" style="11" customWidth="1"/>
    <col min="9189" max="9190" width="9.109375" style="11"/>
    <col min="9191" max="9191" width="11.6640625" style="11" customWidth="1"/>
    <col min="9192" max="9401" width="9.109375" style="11"/>
    <col min="9402" max="9402" width="26.44140625" style="11" customWidth="1"/>
    <col min="9403" max="9403" width="32.109375" style="11" customWidth="1"/>
    <col min="9404" max="9404" width="30.109375" style="11" customWidth="1"/>
    <col min="9405" max="9405" width="36.5546875" style="11" customWidth="1"/>
    <col min="9406" max="9406" width="9.109375" style="11"/>
    <col min="9407" max="9407" width="7.6640625" style="11" customWidth="1"/>
    <col min="9408" max="9408" width="6.6640625" style="11" customWidth="1"/>
    <col min="9409" max="9409" width="8" style="11" customWidth="1"/>
    <col min="9410" max="9411" width="7.6640625" style="11" customWidth="1"/>
    <col min="9412" max="9412" width="7.5546875" style="11" customWidth="1"/>
    <col min="9413" max="9413" width="11" style="11" customWidth="1"/>
    <col min="9414" max="9414" width="10.109375" style="11" customWidth="1"/>
    <col min="9415" max="9415" width="9.109375" style="11"/>
    <col min="9416" max="9416" width="13" style="11" customWidth="1"/>
    <col min="9417" max="9417" width="8.5546875" style="11" customWidth="1"/>
    <col min="9418" max="9418" width="14.5546875" style="11" customWidth="1"/>
    <col min="9419" max="9419" width="9.109375" style="11"/>
    <col min="9420" max="9421" width="12" style="11" customWidth="1"/>
    <col min="9422" max="9423" width="9.88671875" style="11" customWidth="1"/>
    <col min="9424" max="9424" width="11.6640625" style="11" customWidth="1"/>
    <col min="9425" max="9425" width="12.5546875" style="11" customWidth="1"/>
    <col min="9426" max="9426" width="10.88671875" style="11" customWidth="1"/>
    <col min="9427" max="9427" width="9.109375" style="11"/>
    <col min="9428" max="9428" width="10.88671875" style="11" customWidth="1"/>
    <col min="9429" max="9429" width="11.6640625" style="11" customWidth="1"/>
    <col min="9430" max="9430" width="10.88671875" style="11" customWidth="1"/>
    <col min="9431" max="9431" width="11.6640625" style="11" customWidth="1"/>
    <col min="9432" max="9432" width="12.6640625" style="11" customWidth="1"/>
    <col min="9433" max="9433" width="15.5546875" style="11" customWidth="1"/>
    <col min="9434" max="9434" width="14.33203125" style="11" customWidth="1"/>
    <col min="9435" max="9435" width="13.88671875" style="11" customWidth="1"/>
    <col min="9436" max="9437" width="11.88671875" style="11" customWidth="1"/>
    <col min="9438" max="9438" width="13.88671875" style="11" customWidth="1"/>
    <col min="9439" max="9441" width="9.109375" style="11"/>
    <col min="9442" max="9442" width="3.109375" style="11" customWidth="1"/>
    <col min="9443" max="9443" width="12" style="11" bestFit="1" customWidth="1"/>
    <col min="9444" max="9444" width="2" style="11" customWidth="1"/>
    <col min="9445" max="9446" width="9.109375" style="11"/>
    <col min="9447" max="9447" width="11.6640625" style="11" customWidth="1"/>
    <col min="9448" max="9657" width="9.109375" style="11"/>
    <col min="9658" max="9658" width="26.44140625" style="11" customWidth="1"/>
    <col min="9659" max="9659" width="32.109375" style="11" customWidth="1"/>
    <col min="9660" max="9660" width="30.109375" style="11" customWidth="1"/>
    <col min="9661" max="9661" width="36.5546875" style="11" customWidth="1"/>
    <col min="9662" max="9662" width="9.109375" style="11"/>
    <col min="9663" max="9663" width="7.6640625" style="11" customWidth="1"/>
    <col min="9664" max="9664" width="6.6640625" style="11" customWidth="1"/>
    <col min="9665" max="9665" width="8" style="11" customWidth="1"/>
    <col min="9666" max="9667" width="7.6640625" style="11" customWidth="1"/>
    <col min="9668" max="9668" width="7.5546875" style="11" customWidth="1"/>
    <col min="9669" max="9669" width="11" style="11" customWidth="1"/>
    <col min="9670" max="9670" width="10.109375" style="11" customWidth="1"/>
    <col min="9671" max="9671" width="9.109375" style="11"/>
    <col min="9672" max="9672" width="13" style="11" customWidth="1"/>
    <col min="9673" max="9673" width="8.5546875" style="11" customWidth="1"/>
    <col min="9674" max="9674" width="14.5546875" style="11" customWidth="1"/>
    <col min="9675" max="9675" width="9.109375" style="11"/>
    <col min="9676" max="9677" width="12" style="11" customWidth="1"/>
    <col min="9678" max="9679" width="9.88671875" style="11" customWidth="1"/>
    <col min="9680" max="9680" width="11.6640625" style="11" customWidth="1"/>
    <col min="9681" max="9681" width="12.5546875" style="11" customWidth="1"/>
    <col min="9682" max="9682" width="10.88671875" style="11" customWidth="1"/>
    <col min="9683" max="9683" width="9.109375" style="11"/>
    <col min="9684" max="9684" width="10.88671875" style="11" customWidth="1"/>
    <col min="9685" max="9685" width="11.6640625" style="11" customWidth="1"/>
    <col min="9686" max="9686" width="10.88671875" style="11" customWidth="1"/>
    <col min="9687" max="9687" width="11.6640625" style="11" customWidth="1"/>
    <col min="9688" max="9688" width="12.6640625" style="11" customWidth="1"/>
    <col min="9689" max="9689" width="15.5546875" style="11" customWidth="1"/>
    <col min="9690" max="9690" width="14.33203125" style="11" customWidth="1"/>
    <col min="9691" max="9691" width="13.88671875" style="11" customWidth="1"/>
    <col min="9692" max="9693" width="11.88671875" style="11" customWidth="1"/>
    <col min="9694" max="9694" width="13.88671875" style="11" customWidth="1"/>
    <col min="9695" max="9697" width="9.109375" style="11"/>
    <col min="9698" max="9698" width="3.109375" style="11" customWidth="1"/>
    <col min="9699" max="9699" width="12" style="11" bestFit="1" customWidth="1"/>
    <col min="9700" max="9700" width="2" style="11" customWidth="1"/>
    <col min="9701" max="9702" width="9.109375" style="11"/>
    <col min="9703" max="9703" width="11.6640625" style="11" customWidth="1"/>
    <col min="9704" max="9913" width="9.109375" style="11"/>
    <col min="9914" max="9914" width="26.44140625" style="11" customWidth="1"/>
    <col min="9915" max="9915" width="32.109375" style="11" customWidth="1"/>
    <col min="9916" max="9916" width="30.109375" style="11" customWidth="1"/>
    <col min="9917" max="9917" width="36.5546875" style="11" customWidth="1"/>
    <col min="9918" max="9918" width="9.109375" style="11"/>
    <col min="9919" max="9919" width="7.6640625" style="11" customWidth="1"/>
    <col min="9920" max="9920" width="6.6640625" style="11" customWidth="1"/>
    <col min="9921" max="9921" width="8" style="11" customWidth="1"/>
    <col min="9922" max="9923" width="7.6640625" style="11" customWidth="1"/>
    <col min="9924" max="9924" width="7.5546875" style="11" customWidth="1"/>
    <col min="9925" max="9925" width="11" style="11" customWidth="1"/>
    <col min="9926" max="9926" width="10.109375" style="11" customWidth="1"/>
    <col min="9927" max="9927" width="9.109375" style="11"/>
    <col min="9928" max="9928" width="13" style="11" customWidth="1"/>
    <col min="9929" max="9929" width="8.5546875" style="11" customWidth="1"/>
    <col min="9930" max="9930" width="14.5546875" style="11" customWidth="1"/>
    <col min="9931" max="9931" width="9.109375" style="11"/>
    <col min="9932" max="9933" width="12" style="11" customWidth="1"/>
    <col min="9934" max="9935" width="9.88671875" style="11" customWidth="1"/>
    <col min="9936" max="9936" width="11.6640625" style="11" customWidth="1"/>
    <col min="9937" max="9937" width="12.5546875" style="11" customWidth="1"/>
    <col min="9938" max="9938" width="10.88671875" style="11" customWidth="1"/>
    <col min="9939" max="9939" width="9.109375" style="11"/>
    <col min="9940" max="9940" width="10.88671875" style="11" customWidth="1"/>
    <col min="9941" max="9941" width="11.6640625" style="11" customWidth="1"/>
    <col min="9942" max="9942" width="10.88671875" style="11" customWidth="1"/>
    <col min="9943" max="9943" width="11.6640625" style="11" customWidth="1"/>
    <col min="9944" max="9944" width="12.6640625" style="11" customWidth="1"/>
    <col min="9945" max="9945" width="15.5546875" style="11" customWidth="1"/>
    <col min="9946" max="9946" width="14.33203125" style="11" customWidth="1"/>
    <col min="9947" max="9947" width="13.88671875" style="11" customWidth="1"/>
    <col min="9948" max="9949" width="11.88671875" style="11" customWidth="1"/>
    <col min="9950" max="9950" width="13.88671875" style="11" customWidth="1"/>
    <col min="9951" max="9953" width="9.109375" style="11"/>
    <col min="9954" max="9954" width="3.109375" style="11" customWidth="1"/>
    <col min="9955" max="9955" width="12" style="11" bestFit="1" customWidth="1"/>
    <col min="9956" max="9956" width="2" style="11" customWidth="1"/>
    <col min="9957" max="9958" width="9.109375" style="11"/>
    <col min="9959" max="9959" width="11.6640625" style="11" customWidth="1"/>
    <col min="9960" max="10169" width="9.109375" style="11"/>
    <col min="10170" max="10170" width="26.44140625" style="11" customWidth="1"/>
    <col min="10171" max="10171" width="32.109375" style="11" customWidth="1"/>
    <col min="10172" max="10172" width="30.109375" style="11" customWidth="1"/>
    <col min="10173" max="10173" width="36.5546875" style="11" customWidth="1"/>
    <col min="10174" max="10174" width="9.109375" style="11"/>
    <col min="10175" max="10175" width="7.6640625" style="11" customWidth="1"/>
    <col min="10176" max="10176" width="6.6640625" style="11" customWidth="1"/>
    <col min="10177" max="10177" width="8" style="11" customWidth="1"/>
    <col min="10178" max="10179" width="7.6640625" style="11" customWidth="1"/>
    <col min="10180" max="10180" width="7.5546875" style="11" customWidth="1"/>
    <col min="10181" max="10181" width="11" style="11" customWidth="1"/>
    <col min="10182" max="10182" width="10.109375" style="11" customWidth="1"/>
    <col min="10183" max="10183" width="9.109375" style="11"/>
    <col min="10184" max="10184" width="13" style="11" customWidth="1"/>
    <col min="10185" max="10185" width="8.5546875" style="11" customWidth="1"/>
    <col min="10186" max="10186" width="14.5546875" style="11" customWidth="1"/>
    <col min="10187" max="10187" width="9.109375" style="11"/>
    <col min="10188" max="10189" width="12" style="11" customWidth="1"/>
    <col min="10190" max="10191" width="9.88671875" style="11" customWidth="1"/>
    <col min="10192" max="10192" width="11.6640625" style="11" customWidth="1"/>
    <col min="10193" max="10193" width="12.5546875" style="11" customWidth="1"/>
    <col min="10194" max="10194" width="10.88671875" style="11" customWidth="1"/>
    <col min="10195" max="10195" width="9.109375" style="11"/>
    <col min="10196" max="10196" width="10.88671875" style="11" customWidth="1"/>
    <col min="10197" max="10197" width="11.6640625" style="11" customWidth="1"/>
    <col min="10198" max="10198" width="10.88671875" style="11" customWidth="1"/>
    <col min="10199" max="10199" width="11.6640625" style="11" customWidth="1"/>
    <col min="10200" max="10200" width="12.6640625" style="11" customWidth="1"/>
    <col min="10201" max="10201" width="15.5546875" style="11" customWidth="1"/>
    <col min="10202" max="10202" width="14.33203125" style="11" customWidth="1"/>
    <col min="10203" max="10203" width="13.88671875" style="11" customWidth="1"/>
    <col min="10204" max="10205" width="11.88671875" style="11" customWidth="1"/>
    <col min="10206" max="10206" width="13.88671875" style="11" customWidth="1"/>
    <col min="10207" max="10209" width="9.109375" style="11"/>
    <col min="10210" max="10210" width="3.109375" style="11" customWidth="1"/>
    <col min="10211" max="10211" width="12" style="11" bestFit="1" customWidth="1"/>
    <col min="10212" max="10212" width="2" style="11" customWidth="1"/>
    <col min="10213" max="10214" width="9.109375" style="11"/>
    <col min="10215" max="10215" width="11.6640625" style="11" customWidth="1"/>
    <col min="10216" max="10425" width="9.109375" style="11"/>
    <col min="10426" max="10426" width="26.44140625" style="11" customWidth="1"/>
    <col min="10427" max="10427" width="32.109375" style="11" customWidth="1"/>
    <col min="10428" max="10428" width="30.109375" style="11" customWidth="1"/>
    <col min="10429" max="10429" width="36.5546875" style="11" customWidth="1"/>
    <col min="10430" max="10430" width="9.109375" style="11"/>
    <col min="10431" max="10431" width="7.6640625" style="11" customWidth="1"/>
    <col min="10432" max="10432" width="6.6640625" style="11" customWidth="1"/>
    <col min="10433" max="10433" width="8" style="11" customWidth="1"/>
    <col min="10434" max="10435" width="7.6640625" style="11" customWidth="1"/>
    <col min="10436" max="10436" width="7.5546875" style="11" customWidth="1"/>
    <col min="10437" max="10437" width="11" style="11" customWidth="1"/>
    <col min="10438" max="10438" width="10.109375" style="11" customWidth="1"/>
    <col min="10439" max="10439" width="9.109375" style="11"/>
    <col min="10440" max="10440" width="13" style="11" customWidth="1"/>
    <col min="10441" max="10441" width="8.5546875" style="11" customWidth="1"/>
    <col min="10442" max="10442" width="14.5546875" style="11" customWidth="1"/>
    <col min="10443" max="10443" width="9.109375" style="11"/>
    <col min="10444" max="10445" width="12" style="11" customWidth="1"/>
    <col min="10446" max="10447" width="9.88671875" style="11" customWidth="1"/>
    <col min="10448" max="10448" width="11.6640625" style="11" customWidth="1"/>
    <col min="10449" max="10449" width="12.5546875" style="11" customWidth="1"/>
    <col min="10450" max="10450" width="10.88671875" style="11" customWidth="1"/>
    <col min="10451" max="10451" width="9.109375" style="11"/>
    <col min="10452" max="10452" width="10.88671875" style="11" customWidth="1"/>
    <col min="10453" max="10453" width="11.6640625" style="11" customWidth="1"/>
    <col min="10454" max="10454" width="10.88671875" style="11" customWidth="1"/>
    <col min="10455" max="10455" width="11.6640625" style="11" customWidth="1"/>
    <col min="10456" max="10456" width="12.6640625" style="11" customWidth="1"/>
    <col min="10457" max="10457" width="15.5546875" style="11" customWidth="1"/>
    <col min="10458" max="10458" width="14.33203125" style="11" customWidth="1"/>
    <col min="10459" max="10459" width="13.88671875" style="11" customWidth="1"/>
    <col min="10460" max="10461" width="11.88671875" style="11" customWidth="1"/>
    <col min="10462" max="10462" width="13.88671875" style="11" customWidth="1"/>
    <col min="10463" max="10465" width="9.109375" style="11"/>
    <col min="10466" max="10466" width="3.109375" style="11" customWidth="1"/>
    <col min="10467" max="10467" width="12" style="11" bestFit="1" customWidth="1"/>
    <col min="10468" max="10468" width="2" style="11" customWidth="1"/>
    <col min="10469" max="10470" width="9.109375" style="11"/>
    <col min="10471" max="10471" width="11.6640625" style="11" customWidth="1"/>
    <col min="10472" max="10681" width="9.109375" style="11"/>
    <col min="10682" max="10682" width="26.44140625" style="11" customWidth="1"/>
    <col min="10683" max="10683" width="32.109375" style="11" customWidth="1"/>
    <col min="10684" max="10684" width="30.109375" style="11" customWidth="1"/>
    <col min="10685" max="10685" width="36.5546875" style="11" customWidth="1"/>
    <col min="10686" max="10686" width="9.109375" style="11"/>
    <col min="10687" max="10687" width="7.6640625" style="11" customWidth="1"/>
    <col min="10688" max="10688" width="6.6640625" style="11" customWidth="1"/>
    <col min="10689" max="10689" width="8" style="11" customWidth="1"/>
    <col min="10690" max="10691" width="7.6640625" style="11" customWidth="1"/>
    <col min="10692" max="10692" width="7.5546875" style="11" customWidth="1"/>
    <col min="10693" max="10693" width="11" style="11" customWidth="1"/>
    <col min="10694" max="10694" width="10.109375" style="11" customWidth="1"/>
    <col min="10695" max="10695" width="9.109375" style="11"/>
    <col min="10696" max="10696" width="13" style="11" customWidth="1"/>
    <col min="10697" max="10697" width="8.5546875" style="11" customWidth="1"/>
    <col min="10698" max="10698" width="14.5546875" style="11" customWidth="1"/>
    <col min="10699" max="10699" width="9.109375" style="11"/>
    <col min="10700" max="10701" width="12" style="11" customWidth="1"/>
    <col min="10702" max="10703" width="9.88671875" style="11" customWidth="1"/>
    <col min="10704" max="10704" width="11.6640625" style="11" customWidth="1"/>
    <col min="10705" max="10705" width="12.5546875" style="11" customWidth="1"/>
    <col min="10706" max="10706" width="10.88671875" style="11" customWidth="1"/>
    <col min="10707" max="10707" width="9.109375" style="11"/>
    <col min="10708" max="10708" width="10.88671875" style="11" customWidth="1"/>
    <col min="10709" max="10709" width="11.6640625" style="11" customWidth="1"/>
    <col min="10710" max="10710" width="10.88671875" style="11" customWidth="1"/>
    <col min="10711" max="10711" width="11.6640625" style="11" customWidth="1"/>
    <col min="10712" max="10712" width="12.6640625" style="11" customWidth="1"/>
    <col min="10713" max="10713" width="15.5546875" style="11" customWidth="1"/>
    <col min="10714" max="10714" width="14.33203125" style="11" customWidth="1"/>
    <col min="10715" max="10715" width="13.88671875" style="11" customWidth="1"/>
    <col min="10716" max="10717" width="11.88671875" style="11" customWidth="1"/>
    <col min="10718" max="10718" width="13.88671875" style="11" customWidth="1"/>
    <col min="10719" max="10721" width="9.109375" style="11"/>
    <col min="10722" max="10722" width="3.109375" style="11" customWidth="1"/>
    <col min="10723" max="10723" width="12" style="11" bestFit="1" customWidth="1"/>
    <col min="10724" max="10724" width="2" style="11" customWidth="1"/>
    <col min="10725" max="10726" width="9.109375" style="11"/>
    <col min="10727" max="10727" width="11.6640625" style="11" customWidth="1"/>
    <col min="10728" max="10937" width="9.109375" style="11"/>
    <col min="10938" max="10938" width="26.44140625" style="11" customWidth="1"/>
    <col min="10939" max="10939" width="32.109375" style="11" customWidth="1"/>
    <col min="10940" max="10940" width="30.109375" style="11" customWidth="1"/>
    <col min="10941" max="10941" width="36.5546875" style="11" customWidth="1"/>
    <col min="10942" max="10942" width="9.109375" style="11"/>
    <col min="10943" max="10943" width="7.6640625" style="11" customWidth="1"/>
    <col min="10944" max="10944" width="6.6640625" style="11" customWidth="1"/>
    <col min="10945" max="10945" width="8" style="11" customWidth="1"/>
    <col min="10946" max="10947" width="7.6640625" style="11" customWidth="1"/>
    <col min="10948" max="10948" width="7.5546875" style="11" customWidth="1"/>
    <col min="10949" max="10949" width="11" style="11" customWidth="1"/>
    <col min="10950" max="10950" width="10.109375" style="11" customWidth="1"/>
    <col min="10951" max="10951" width="9.109375" style="11"/>
    <col min="10952" max="10952" width="13" style="11" customWidth="1"/>
    <col min="10953" max="10953" width="8.5546875" style="11" customWidth="1"/>
    <col min="10954" max="10954" width="14.5546875" style="11" customWidth="1"/>
    <col min="10955" max="10955" width="9.109375" style="11"/>
    <col min="10956" max="10957" width="12" style="11" customWidth="1"/>
    <col min="10958" max="10959" width="9.88671875" style="11" customWidth="1"/>
    <col min="10960" max="10960" width="11.6640625" style="11" customWidth="1"/>
    <col min="10961" max="10961" width="12.5546875" style="11" customWidth="1"/>
    <col min="10962" max="10962" width="10.88671875" style="11" customWidth="1"/>
    <col min="10963" max="10963" width="9.109375" style="11"/>
    <col min="10964" max="10964" width="10.88671875" style="11" customWidth="1"/>
    <col min="10965" max="10965" width="11.6640625" style="11" customWidth="1"/>
    <col min="10966" max="10966" width="10.88671875" style="11" customWidth="1"/>
    <col min="10967" max="10967" width="11.6640625" style="11" customWidth="1"/>
    <col min="10968" max="10968" width="12.6640625" style="11" customWidth="1"/>
    <col min="10969" max="10969" width="15.5546875" style="11" customWidth="1"/>
    <col min="10970" max="10970" width="14.33203125" style="11" customWidth="1"/>
    <col min="10971" max="10971" width="13.88671875" style="11" customWidth="1"/>
    <col min="10972" max="10973" width="11.88671875" style="11" customWidth="1"/>
    <col min="10974" max="10974" width="13.88671875" style="11" customWidth="1"/>
    <col min="10975" max="10977" width="9.109375" style="11"/>
    <col min="10978" max="10978" width="3.109375" style="11" customWidth="1"/>
    <col min="10979" max="10979" width="12" style="11" bestFit="1" customWidth="1"/>
    <col min="10980" max="10980" width="2" style="11" customWidth="1"/>
    <col min="10981" max="10982" width="9.109375" style="11"/>
    <col min="10983" max="10983" width="11.6640625" style="11" customWidth="1"/>
    <col min="10984" max="11193" width="9.109375" style="11"/>
    <col min="11194" max="11194" width="26.44140625" style="11" customWidth="1"/>
    <col min="11195" max="11195" width="32.109375" style="11" customWidth="1"/>
    <col min="11196" max="11196" width="30.109375" style="11" customWidth="1"/>
    <col min="11197" max="11197" width="36.5546875" style="11" customWidth="1"/>
    <col min="11198" max="11198" width="9.109375" style="11"/>
    <col min="11199" max="11199" width="7.6640625" style="11" customWidth="1"/>
    <col min="11200" max="11200" width="6.6640625" style="11" customWidth="1"/>
    <col min="11201" max="11201" width="8" style="11" customWidth="1"/>
    <col min="11202" max="11203" width="7.6640625" style="11" customWidth="1"/>
    <col min="11204" max="11204" width="7.5546875" style="11" customWidth="1"/>
    <col min="11205" max="11205" width="11" style="11" customWidth="1"/>
    <col min="11206" max="11206" width="10.109375" style="11" customWidth="1"/>
    <col min="11207" max="11207" width="9.109375" style="11"/>
    <col min="11208" max="11208" width="13" style="11" customWidth="1"/>
    <col min="11209" max="11209" width="8.5546875" style="11" customWidth="1"/>
    <col min="11210" max="11210" width="14.5546875" style="11" customWidth="1"/>
    <col min="11211" max="11211" width="9.109375" style="11"/>
    <col min="11212" max="11213" width="12" style="11" customWidth="1"/>
    <col min="11214" max="11215" width="9.88671875" style="11" customWidth="1"/>
    <col min="11216" max="11216" width="11.6640625" style="11" customWidth="1"/>
    <col min="11217" max="11217" width="12.5546875" style="11" customWidth="1"/>
    <col min="11218" max="11218" width="10.88671875" style="11" customWidth="1"/>
    <col min="11219" max="11219" width="9.109375" style="11"/>
    <col min="11220" max="11220" width="10.88671875" style="11" customWidth="1"/>
    <col min="11221" max="11221" width="11.6640625" style="11" customWidth="1"/>
    <col min="11222" max="11222" width="10.88671875" style="11" customWidth="1"/>
    <col min="11223" max="11223" width="11.6640625" style="11" customWidth="1"/>
    <col min="11224" max="11224" width="12.6640625" style="11" customWidth="1"/>
    <col min="11225" max="11225" width="15.5546875" style="11" customWidth="1"/>
    <col min="11226" max="11226" width="14.33203125" style="11" customWidth="1"/>
    <col min="11227" max="11227" width="13.88671875" style="11" customWidth="1"/>
    <col min="11228" max="11229" width="11.88671875" style="11" customWidth="1"/>
    <col min="11230" max="11230" width="13.88671875" style="11" customWidth="1"/>
    <col min="11231" max="11233" width="9.109375" style="11"/>
    <col min="11234" max="11234" width="3.109375" style="11" customWidth="1"/>
    <col min="11235" max="11235" width="12" style="11" bestFit="1" customWidth="1"/>
    <col min="11236" max="11236" width="2" style="11" customWidth="1"/>
    <col min="11237" max="11238" width="9.109375" style="11"/>
    <col min="11239" max="11239" width="11.6640625" style="11" customWidth="1"/>
    <col min="11240" max="11449" width="9.109375" style="11"/>
    <col min="11450" max="11450" width="26.44140625" style="11" customWidth="1"/>
    <col min="11451" max="11451" width="32.109375" style="11" customWidth="1"/>
    <col min="11452" max="11452" width="30.109375" style="11" customWidth="1"/>
    <col min="11453" max="11453" width="36.5546875" style="11" customWidth="1"/>
    <col min="11454" max="11454" width="9.109375" style="11"/>
    <col min="11455" max="11455" width="7.6640625" style="11" customWidth="1"/>
    <col min="11456" max="11456" width="6.6640625" style="11" customWidth="1"/>
    <col min="11457" max="11457" width="8" style="11" customWidth="1"/>
    <col min="11458" max="11459" width="7.6640625" style="11" customWidth="1"/>
    <col min="11460" max="11460" width="7.5546875" style="11" customWidth="1"/>
    <col min="11461" max="11461" width="11" style="11" customWidth="1"/>
    <col min="11462" max="11462" width="10.109375" style="11" customWidth="1"/>
    <col min="11463" max="11463" width="9.109375" style="11"/>
    <col min="11464" max="11464" width="13" style="11" customWidth="1"/>
    <col min="11465" max="11465" width="8.5546875" style="11" customWidth="1"/>
    <col min="11466" max="11466" width="14.5546875" style="11" customWidth="1"/>
    <col min="11467" max="11467" width="9.109375" style="11"/>
    <col min="11468" max="11469" width="12" style="11" customWidth="1"/>
    <col min="11470" max="11471" width="9.88671875" style="11" customWidth="1"/>
    <col min="11472" max="11472" width="11.6640625" style="11" customWidth="1"/>
    <col min="11473" max="11473" width="12.5546875" style="11" customWidth="1"/>
    <col min="11474" max="11474" width="10.88671875" style="11" customWidth="1"/>
    <col min="11475" max="11475" width="9.109375" style="11"/>
    <col min="11476" max="11476" width="10.88671875" style="11" customWidth="1"/>
    <col min="11477" max="11477" width="11.6640625" style="11" customWidth="1"/>
    <col min="11478" max="11478" width="10.88671875" style="11" customWidth="1"/>
    <col min="11479" max="11479" width="11.6640625" style="11" customWidth="1"/>
    <col min="11480" max="11480" width="12.6640625" style="11" customWidth="1"/>
    <col min="11481" max="11481" width="15.5546875" style="11" customWidth="1"/>
    <col min="11482" max="11482" width="14.33203125" style="11" customWidth="1"/>
    <col min="11483" max="11483" width="13.88671875" style="11" customWidth="1"/>
    <col min="11484" max="11485" width="11.88671875" style="11" customWidth="1"/>
    <col min="11486" max="11486" width="13.88671875" style="11" customWidth="1"/>
    <col min="11487" max="11489" width="9.109375" style="11"/>
    <col min="11490" max="11490" width="3.109375" style="11" customWidth="1"/>
    <col min="11491" max="11491" width="12" style="11" bestFit="1" customWidth="1"/>
    <col min="11492" max="11492" width="2" style="11" customWidth="1"/>
    <col min="11493" max="11494" width="9.109375" style="11"/>
    <col min="11495" max="11495" width="11.6640625" style="11" customWidth="1"/>
    <col min="11496" max="11705" width="9.109375" style="11"/>
    <col min="11706" max="11706" width="26.44140625" style="11" customWidth="1"/>
    <col min="11707" max="11707" width="32.109375" style="11" customWidth="1"/>
    <col min="11708" max="11708" width="30.109375" style="11" customWidth="1"/>
    <col min="11709" max="11709" width="36.5546875" style="11" customWidth="1"/>
    <col min="11710" max="11710" width="9.109375" style="11"/>
    <col min="11711" max="11711" width="7.6640625" style="11" customWidth="1"/>
    <col min="11712" max="11712" width="6.6640625" style="11" customWidth="1"/>
    <col min="11713" max="11713" width="8" style="11" customWidth="1"/>
    <col min="11714" max="11715" width="7.6640625" style="11" customWidth="1"/>
    <col min="11716" max="11716" width="7.5546875" style="11" customWidth="1"/>
    <col min="11717" max="11717" width="11" style="11" customWidth="1"/>
    <col min="11718" max="11718" width="10.109375" style="11" customWidth="1"/>
    <col min="11719" max="11719" width="9.109375" style="11"/>
    <col min="11720" max="11720" width="13" style="11" customWidth="1"/>
    <col min="11721" max="11721" width="8.5546875" style="11" customWidth="1"/>
    <col min="11722" max="11722" width="14.5546875" style="11" customWidth="1"/>
    <col min="11723" max="11723" width="9.109375" style="11"/>
    <col min="11724" max="11725" width="12" style="11" customWidth="1"/>
    <col min="11726" max="11727" width="9.88671875" style="11" customWidth="1"/>
    <col min="11728" max="11728" width="11.6640625" style="11" customWidth="1"/>
    <col min="11729" max="11729" width="12.5546875" style="11" customWidth="1"/>
    <col min="11730" max="11730" width="10.88671875" style="11" customWidth="1"/>
    <col min="11731" max="11731" width="9.109375" style="11"/>
    <col min="11732" max="11732" width="10.88671875" style="11" customWidth="1"/>
    <col min="11733" max="11733" width="11.6640625" style="11" customWidth="1"/>
    <col min="11734" max="11734" width="10.88671875" style="11" customWidth="1"/>
    <col min="11735" max="11735" width="11.6640625" style="11" customWidth="1"/>
    <col min="11736" max="11736" width="12.6640625" style="11" customWidth="1"/>
    <col min="11737" max="11737" width="15.5546875" style="11" customWidth="1"/>
    <col min="11738" max="11738" width="14.33203125" style="11" customWidth="1"/>
    <col min="11739" max="11739" width="13.88671875" style="11" customWidth="1"/>
    <col min="11740" max="11741" width="11.88671875" style="11" customWidth="1"/>
    <col min="11742" max="11742" width="13.88671875" style="11" customWidth="1"/>
    <col min="11743" max="11745" width="9.109375" style="11"/>
    <col min="11746" max="11746" width="3.109375" style="11" customWidth="1"/>
    <col min="11747" max="11747" width="12" style="11" bestFit="1" customWidth="1"/>
    <col min="11748" max="11748" width="2" style="11" customWidth="1"/>
    <col min="11749" max="11750" width="9.109375" style="11"/>
    <col min="11751" max="11751" width="11.6640625" style="11" customWidth="1"/>
    <col min="11752" max="11961" width="9.109375" style="11"/>
    <col min="11962" max="11962" width="26.44140625" style="11" customWidth="1"/>
    <col min="11963" max="11963" width="32.109375" style="11" customWidth="1"/>
    <col min="11964" max="11964" width="30.109375" style="11" customWidth="1"/>
    <col min="11965" max="11965" width="36.5546875" style="11" customWidth="1"/>
    <col min="11966" max="11966" width="9.109375" style="11"/>
    <col min="11967" max="11967" width="7.6640625" style="11" customWidth="1"/>
    <col min="11968" max="11968" width="6.6640625" style="11" customWidth="1"/>
    <col min="11969" max="11969" width="8" style="11" customWidth="1"/>
    <col min="11970" max="11971" width="7.6640625" style="11" customWidth="1"/>
    <col min="11972" max="11972" width="7.5546875" style="11" customWidth="1"/>
    <col min="11973" max="11973" width="11" style="11" customWidth="1"/>
    <col min="11974" max="11974" width="10.109375" style="11" customWidth="1"/>
    <col min="11975" max="11975" width="9.109375" style="11"/>
    <col min="11976" max="11976" width="13" style="11" customWidth="1"/>
    <col min="11977" max="11977" width="8.5546875" style="11" customWidth="1"/>
    <col min="11978" max="11978" width="14.5546875" style="11" customWidth="1"/>
    <col min="11979" max="11979" width="9.109375" style="11"/>
    <col min="11980" max="11981" width="12" style="11" customWidth="1"/>
    <col min="11982" max="11983" width="9.88671875" style="11" customWidth="1"/>
    <col min="11984" max="11984" width="11.6640625" style="11" customWidth="1"/>
    <col min="11985" max="11985" width="12.5546875" style="11" customWidth="1"/>
    <col min="11986" max="11986" width="10.88671875" style="11" customWidth="1"/>
    <col min="11987" max="11987" width="9.109375" style="11"/>
    <col min="11988" max="11988" width="10.88671875" style="11" customWidth="1"/>
    <col min="11989" max="11989" width="11.6640625" style="11" customWidth="1"/>
    <col min="11990" max="11990" width="10.88671875" style="11" customWidth="1"/>
    <col min="11991" max="11991" width="11.6640625" style="11" customWidth="1"/>
    <col min="11992" max="11992" width="12.6640625" style="11" customWidth="1"/>
    <col min="11993" max="11993" width="15.5546875" style="11" customWidth="1"/>
    <col min="11994" max="11994" width="14.33203125" style="11" customWidth="1"/>
    <col min="11995" max="11995" width="13.88671875" style="11" customWidth="1"/>
    <col min="11996" max="11997" width="11.88671875" style="11" customWidth="1"/>
    <col min="11998" max="11998" width="13.88671875" style="11" customWidth="1"/>
    <col min="11999" max="12001" width="9.109375" style="11"/>
    <col min="12002" max="12002" width="3.109375" style="11" customWidth="1"/>
    <col min="12003" max="12003" width="12" style="11" bestFit="1" customWidth="1"/>
    <col min="12004" max="12004" width="2" style="11" customWidth="1"/>
    <col min="12005" max="12006" width="9.109375" style="11"/>
    <col min="12007" max="12007" width="11.6640625" style="11" customWidth="1"/>
    <col min="12008" max="12217" width="9.109375" style="11"/>
    <col min="12218" max="12218" width="26.44140625" style="11" customWidth="1"/>
    <col min="12219" max="12219" width="32.109375" style="11" customWidth="1"/>
    <col min="12220" max="12220" width="30.109375" style="11" customWidth="1"/>
    <col min="12221" max="12221" width="36.5546875" style="11" customWidth="1"/>
    <col min="12222" max="12222" width="9.109375" style="11"/>
    <col min="12223" max="12223" width="7.6640625" style="11" customWidth="1"/>
    <col min="12224" max="12224" width="6.6640625" style="11" customWidth="1"/>
    <col min="12225" max="12225" width="8" style="11" customWidth="1"/>
    <col min="12226" max="12227" width="7.6640625" style="11" customWidth="1"/>
    <col min="12228" max="12228" width="7.5546875" style="11" customWidth="1"/>
    <col min="12229" max="12229" width="11" style="11" customWidth="1"/>
    <col min="12230" max="12230" width="10.109375" style="11" customWidth="1"/>
    <col min="12231" max="12231" width="9.109375" style="11"/>
    <col min="12232" max="12232" width="13" style="11" customWidth="1"/>
    <col min="12233" max="12233" width="8.5546875" style="11" customWidth="1"/>
    <col min="12234" max="12234" width="14.5546875" style="11" customWidth="1"/>
    <col min="12235" max="12235" width="9.109375" style="11"/>
    <col min="12236" max="12237" width="12" style="11" customWidth="1"/>
    <col min="12238" max="12239" width="9.88671875" style="11" customWidth="1"/>
    <col min="12240" max="12240" width="11.6640625" style="11" customWidth="1"/>
    <col min="12241" max="12241" width="12.5546875" style="11" customWidth="1"/>
    <col min="12242" max="12242" width="10.88671875" style="11" customWidth="1"/>
    <col min="12243" max="12243" width="9.109375" style="11"/>
    <col min="12244" max="12244" width="10.88671875" style="11" customWidth="1"/>
    <col min="12245" max="12245" width="11.6640625" style="11" customWidth="1"/>
    <col min="12246" max="12246" width="10.88671875" style="11" customWidth="1"/>
    <col min="12247" max="12247" width="11.6640625" style="11" customWidth="1"/>
    <col min="12248" max="12248" width="12.6640625" style="11" customWidth="1"/>
    <col min="12249" max="12249" width="15.5546875" style="11" customWidth="1"/>
    <col min="12250" max="12250" width="14.33203125" style="11" customWidth="1"/>
    <col min="12251" max="12251" width="13.88671875" style="11" customWidth="1"/>
    <col min="12252" max="12253" width="11.88671875" style="11" customWidth="1"/>
    <col min="12254" max="12254" width="13.88671875" style="11" customWidth="1"/>
    <col min="12255" max="12257" width="9.109375" style="11"/>
    <col min="12258" max="12258" width="3.109375" style="11" customWidth="1"/>
    <col min="12259" max="12259" width="12" style="11" bestFit="1" customWidth="1"/>
    <col min="12260" max="12260" width="2" style="11" customWidth="1"/>
    <col min="12261" max="12262" width="9.109375" style="11"/>
    <col min="12263" max="12263" width="11.6640625" style="11" customWidth="1"/>
    <col min="12264" max="12473" width="9.109375" style="11"/>
    <col min="12474" max="12474" width="26.44140625" style="11" customWidth="1"/>
    <col min="12475" max="12475" width="32.109375" style="11" customWidth="1"/>
    <col min="12476" max="12476" width="30.109375" style="11" customWidth="1"/>
    <col min="12477" max="12477" width="36.5546875" style="11" customWidth="1"/>
    <col min="12478" max="12478" width="9.109375" style="11"/>
    <col min="12479" max="12479" width="7.6640625" style="11" customWidth="1"/>
    <col min="12480" max="12480" width="6.6640625" style="11" customWidth="1"/>
    <col min="12481" max="12481" width="8" style="11" customWidth="1"/>
    <col min="12482" max="12483" width="7.6640625" style="11" customWidth="1"/>
    <col min="12484" max="12484" width="7.5546875" style="11" customWidth="1"/>
    <col min="12485" max="12485" width="11" style="11" customWidth="1"/>
    <col min="12486" max="12486" width="10.109375" style="11" customWidth="1"/>
    <col min="12487" max="12487" width="9.109375" style="11"/>
    <col min="12488" max="12488" width="13" style="11" customWidth="1"/>
    <col min="12489" max="12489" width="8.5546875" style="11" customWidth="1"/>
    <col min="12490" max="12490" width="14.5546875" style="11" customWidth="1"/>
    <col min="12491" max="12491" width="9.109375" style="11"/>
    <col min="12492" max="12493" width="12" style="11" customWidth="1"/>
    <col min="12494" max="12495" width="9.88671875" style="11" customWidth="1"/>
    <col min="12496" max="12496" width="11.6640625" style="11" customWidth="1"/>
    <col min="12497" max="12497" width="12.5546875" style="11" customWidth="1"/>
    <col min="12498" max="12498" width="10.88671875" style="11" customWidth="1"/>
    <col min="12499" max="12499" width="9.109375" style="11"/>
    <col min="12500" max="12500" width="10.88671875" style="11" customWidth="1"/>
    <col min="12501" max="12501" width="11.6640625" style="11" customWidth="1"/>
    <col min="12502" max="12502" width="10.88671875" style="11" customWidth="1"/>
    <col min="12503" max="12503" width="11.6640625" style="11" customWidth="1"/>
    <col min="12504" max="12504" width="12.6640625" style="11" customWidth="1"/>
    <col min="12505" max="12505" width="15.5546875" style="11" customWidth="1"/>
    <col min="12506" max="12506" width="14.33203125" style="11" customWidth="1"/>
    <col min="12507" max="12507" width="13.88671875" style="11" customWidth="1"/>
    <col min="12508" max="12509" width="11.88671875" style="11" customWidth="1"/>
    <col min="12510" max="12510" width="13.88671875" style="11" customWidth="1"/>
    <col min="12511" max="12513" width="9.109375" style="11"/>
    <col min="12514" max="12514" width="3.109375" style="11" customWidth="1"/>
    <col min="12515" max="12515" width="12" style="11" bestFit="1" customWidth="1"/>
    <col min="12516" max="12516" width="2" style="11" customWidth="1"/>
    <col min="12517" max="12518" width="9.109375" style="11"/>
    <col min="12519" max="12519" width="11.6640625" style="11" customWidth="1"/>
    <col min="12520" max="12729" width="9.109375" style="11"/>
    <col min="12730" max="12730" width="26.44140625" style="11" customWidth="1"/>
    <col min="12731" max="12731" width="32.109375" style="11" customWidth="1"/>
    <col min="12732" max="12732" width="30.109375" style="11" customWidth="1"/>
    <col min="12733" max="12733" width="36.5546875" style="11" customWidth="1"/>
    <col min="12734" max="12734" width="9.109375" style="11"/>
    <col min="12735" max="12735" width="7.6640625" style="11" customWidth="1"/>
    <col min="12736" max="12736" width="6.6640625" style="11" customWidth="1"/>
    <col min="12737" max="12737" width="8" style="11" customWidth="1"/>
    <col min="12738" max="12739" width="7.6640625" style="11" customWidth="1"/>
    <col min="12740" max="12740" width="7.5546875" style="11" customWidth="1"/>
    <col min="12741" max="12741" width="11" style="11" customWidth="1"/>
    <col min="12742" max="12742" width="10.109375" style="11" customWidth="1"/>
    <col min="12743" max="12743" width="9.109375" style="11"/>
    <col min="12744" max="12744" width="13" style="11" customWidth="1"/>
    <col min="12745" max="12745" width="8.5546875" style="11" customWidth="1"/>
    <col min="12746" max="12746" width="14.5546875" style="11" customWidth="1"/>
    <col min="12747" max="12747" width="9.109375" style="11"/>
    <col min="12748" max="12749" width="12" style="11" customWidth="1"/>
    <col min="12750" max="12751" width="9.88671875" style="11" customWidth="1"/>
    <col min="12752" max="12752" width="11.6640625" style="11" customWidth="1"/>
    <col min="12753" max="12753" width="12.5546875" style="11" customWidth="1"/>
    <col min="12754" max="12754" width="10.88671875" style="11" customWidth="1"/>
    <col min="12755" max="12755" width="9.109375" style="11"/>
    <col min="12756" max="12756" width="10.88671875" style="11" customWidth="1"/>
    <col min="12757" max="12757" width="11.6640625" style="11" customWidth="1"/>
    <col min="12758" max="12758" width="10.88671875" style="11" customWidth="1"/>
    <col min="12759" max="12759" width="11.6640625" style="11" customWidth="1"/>
    <col min="12760" max="12760" width="12.6640625" style="11" customWidth="1"/>
    <col min="12761" max="12761" width="15.5546875" style="11" customWidth="1"/>
    <col min="12762" max="12762" width="14.33203125" style="11" customWidth="1"/>
    <col min="12763" max="12763" width="13.88671875" style="11" customWidth="1"/>
    <col min="12764" max="12765" width="11.88671875" style="11" customWidth="1"/>
    <col min="12766" max="12766" width="13.88671875" style="11" customWidth="1"/>
    <col min="12767" max="12769" width="9.109375" style="11"/>
    <col min="12770" max="12770" width="3.109375" style="11" customWidth="1"/>
    <col min="12771" max="12771" width="12" style="11" bestFit="1" customWidth="1"/>
    <col min="12772" max="12772" width="2" style="11" customWidth="1"/>
    <col min="12773" max="12774" width="9.109375" style="11"/>
    <col min="12775" max="12775" width="11.6640625" style="11" customWidth="1"/>
    <col min="12776" max="12985" width="9.109375" style="11"/>
    <col min="12986" max="12986" width="26.44140625" style="11" customWidth="1"/>
    <col min="12987" max="12987" width="32.109375" style="11" customWidth="1"/>
    <col min="12988" max="12988" width="30.109375" style="11" customWidth="1"/>
    <col min="12989" max="12989" width="36.5546875" style="11" customWidth="1"/>
    <col min="12990" max="12990" width="9.109375" style="11"/>
    <col min="12991" max="12991" width="7.6640625" style="11" customWidth="1"/>
    <col min="12992" max="12992" width="6.6640625" style="11" customWidth="1"/>
    <col min="12993" max="12993" width="8" style="11" customWidth="1"/>
    <col min="12994" max="12995" width="7.6640625" style="11" customWidth="1"/>
    <col min="12996" max="12996" width="7.5546875" style="11" customWidth="1"/>
    <col min="12997" max="12997" width="11" style="11" customWidth="1"/>
    <col min="12998" max="12998" width="10.109375" style="11" customWidth="1"/>
    <col min="12999" max="12999" width="9.109375" style="11"/>
    <col min="13000" max="13000" width="13" style="11" customWidth="1"/>
    <col min="13001" max="13001" width="8.5546875" style="11" customWidth="1"/>
    <col min="13002" max="13002" width="14.5546875" style="11" customWidth="1"/>
    <col min="13003" max="13003" width="9.109375" style="11"/>
    <col min="13004" max="13005" width="12" style="11" customWidth="1"/>
    <col min="13006" max="13007" width="9.88671875" style="11" customWidth="1"/>
    <col min="13008" max="13008" width="11.6640625" style="11" customWidth="1"/>
    <col min="13009" max="13009" width="12.5546875" style="11" customWidth="1"/>
    <col min="13010" max="13010" width="10.88671875" style="11" customWidth="1"/>
    <col min="13011" max="13011" width="9.109375" style="11"/>
    <col min="13012" max="13012" width="10.88671875" style="11" customWidth="1"/>
    <col min="13013" max="13013" width="11.6640625" style="11" customWidth="1"/>
    <col min="13014" max="13014" width="10.88671875" style="11" customWidth="1"/>
    <col min="13015" max="13015" width="11.6640625" style="11" customWidth="1"/>
    <col min="13016" max="13016" width="12.6640625" style="11" customWidth="1"/>
    <col min="13017" max="13017" width="15.5546875" style="11" customWidth="1"/>
    <col min="13018" max="13018" width="14.33203125" style="11" customWidth="1"/>
    <col min="13019" max="13019" width="13.88671875" style="11" customWidth="1"/>
    <col min="13020" max="13021" width="11.88671875" style="11" customWidth="1"/>
    <col min="13022" max="13022" width="13.88671875" style="11" customWidth="1"/>
    <col min="13023" max="13025" width="9.109375" style="11"/>
    <col min="13026" max="13026" width="3.109375" style="11" customWidth="1"/>
    <col min="13027" max="13027" width="12" style="11" bestFit="1" customWidth="1"/>
    <col min="13028" max="13028" width="2" style="11" customWidth="1"/>
    <col min="13029" max="13030" width="9.109375" style="11"/>
    <col min="13031" max="13031" width="11.6640625" style="11" customWidth="1"/>
    <col min="13032" max="13241" width="9.109375" style="11"/>
    <col min="13242" max="13242" width="26.44140625" style="11" customWidth="1"/>
    <col min="13243" max="13243" width="32.109375" style="11" customWidth="1"/>
    <col min="13244" max="13244" width="30.109375" style="11" customWidth="1"/>
    <col min="13245" max="13245" width="36.5546875" style="11" customWidth="1"/>
    <col min="13246" max="13246" width="9.109375" style="11"/>
    <col min="13247" max="13247" width="7.6640625" style="11" customWidth="1"/>
    <col min="13248" max="13248" width="6.6640625" style="11" customWidth="1"/>
    <col min="13249" max="13249" width="8" style="11" customWidth="1"/>
    <col min="13250" max="13251" width="7.6640625" style="11" customWidth="1"/>
    <col min="13252" max="13252" width="7.5546875" style="11" customWidth="1"/>
    <col min="13253" max="13253" width="11" style="11" customWidth="1"/>
    <col min="13254" max="13254" width="10.109375" style="11" customWidth="1"/>
    <col min="13255" max="13255" width="9.109375" style="11"/>
    <col min="13256" max="13256" width="13" style="11" customWidth="1"/>
    <col min="13257" max="13257" width="8.5546875" style="11" customWidth="1"/>
    <col min="13258" max="13258" width="14.5546875" style="11" customWidth="1"/>
    <col min="13259" max="13259" width="9.109375" style="11"/>
    <col min="13260" max="13261" width="12" style="11" customWidth="1"/>
    <col min="13262" max="13263" width="9.88671875" style="11" customWidth="1"/>
    <col min="13264" max="13264" width="11.6640625" style="11" customWidth="1"/>
    <col min="13265" max="13265" width="12.5546875" style="11" customWidth="1"/>
    <col min="13266" max="13266" width="10.88671875" style="11" customWidth="1"/>
    <col min="13267" max="13267" width="9.109375" style="11"/>
    <col min="13268" max="13268" width="10.88671875" style="11" customWidth="1"/>
    <col min="13269" max="13269" width="11.6640625" style="11" customWidth="1"/>
    <col min="13270" max="13270" width="10.88671875" style="11" customWidth="1"/>
    <col min="13271" max="13271" width="11.6640625" style="11" customWidth="1"/>
    <col min="13272" max="13272" width="12.6640625" style="11" customWidth="1"/>
    <col min="13273" max="13273" width="15.5546875" style="11" customWidth="1"/>
    <col min="13274" max="13274" width="14.33203125" style="11" customWidth="1"/>
    <col min="13275" max="13275" width="13.88671875" style="11" customWidth="1"/>
    <col min="13276" max="13277" width="11.88671875" style="11" customWidth="1"/>
    <col min="13278" max="13278" width="13.88671875" style="11" customWidth="1"/>
    <col min="13279" max="13281" width="9.109375" style="11"/>
    <col min="13282" max="13282" width="3.109375" style="11" customWidth="1"/>
    <col min="13283" max="13283" width="12" style="11" bestFit="1" customWidth="1"/>
    <col min="13284" max="13284" width="2" style="11" customWidth="1"/>
    <col min="13285" max="13286" width="9.109375" style="11"/>
    <col min="13287" max="13287" width="11.6640625" style="11" customWidth="1"/>
    <col min="13288" max="13497" width="9.109375" style="11"/>
    <col min="13498" max="13498" width="26.44140625" style="11" customWidth="1"/>
    <col min="13499" max="13499" width="32.109375" style="11" customWidth="1"/>
    <col min="13500" max="13500" width="30.109375" style="11" customWidth="1"/>
    <col min="13501" max="13501" width="36.5546875" style="11" customWidth="1"/>
    <col min="13502" max="13502" width="9.109375" style="11"/>
    <col min="13503" max="13503" width="7.6640625" style="11" customWidth="1"/>
    <col min="13504" max="13504" width="6.6640625" style="11" customWidth="1"/>
    <col min="13505" max="13505" width="8" style="11" customWidth="1"/>
    <col min="13506" max="13507" width="7.6640625" style="11" customWidth="1"/>
    <col min="13508" max="13508" width="7.5546875" style="11" customWidth="1"/>
    <col min="13509" max="13509" width="11" style="11" customWidth="1"/>
    <col min="13510" max="13510" width="10.109375" style="11" customWidth="1"/>
    <col min="13511" max="13511" width="9.109375" style="11"/>
    <col min="13512" max="13512" width="13" style="11" customWidth="1"/>
    <col min="13513" max="13513" width="8.5546875" style="11" customWidth="1"/>
    <col min="13514" max="13514" width="14.5546875" style="11" customWidth="1"/>
    <col min="13515" max="13515" width="9.109375" style="11"/>
    <col min="13516" max="13517" width="12" style="11" customWidth="1"/>
    <col min="13518" max="13519" width="9.88671875" style="11" customWidth="1"/>
    <col min="13520" max="13520" width="11.6640625" style="11" customWidth="1"/>
    <col min="13521" max="13521" width="12.5546875" style="11" customWidth="1"/>
    <col min="13522" max="13522" width="10.88671875" style="11" customWidth="1"/>
    <col min="13523" max="13523" width="9.109375" style="11"/>
    <col min="13524" max="13524" width="10.88671875" style="11" customWidth="1"/>
    <col min="13525" max="13525" width="11.6640625" style="11" customWidth="1"/>
    <col min="13526" max="13526" width="10.88671875" style="11" customWidth="1"/>
    <col min="13527" max="13527" width="11.6640625" style="11" customWidth="1"/>
    <col min="13528" max="13528" width="12.6640625" style="11" customWidth="1"/>
    <col min="13529" max="13529" width="15.5546875" style="11" customWidth="1"/>
    <col min="13530" max="13530" width="14.33203125" style="11" customWidth="1"/>
    <col min="13531" max="13531" width="13.88671875" style="11" customWidth="1"/>
    <col min="13532" max="13533" width="11.88671875" style="11" customWidth="1"/>
    <col min="13534" max="13534" width="13.88671875" style="11" customWidth="1"/>
    <col min="13535" max="13537" width="9.109375" style="11"/>
    <col min="13538" max="13538" width="3.109375" style="11" customWidth="1"/>
    <col min="13539" max="13539" width="12" style="11" bestFit="1" customWidth="1"/>
    <col min="13540" max="13540" width="2" style="11" customWidth="1"/>
    <col min="13541" max="13542" width="9.109375" style="11"/>
    <col min="13543" max="13543" width="11.6640625" style="11" customWidth="1"/>
    <col min="13544" max="13753" width="9.109375" style="11"/>
    <col min="13754" max="13754" width="26.44140625" style="11" customWidth="1"/>
    <col min="13755" max="13755" width="32.109375" style="11" customWidth="1"/>
    <col min="13756" max="13756" width="30.109375" style="11" customWidth="1"/>
    <col min="13757" max="13757" width="36.5546875" style="11" customWidth="1"/>
    <col min="13758" max="13758" width="9.109375" style="11"/>
    <col min="13759" max="13759" width="7.6640625" style="11" customWidth="1"/>
    <col min="13760" max="13760" width="6.6640625" style="11" customWidth="1"/>
    <col min="13761" max="13761" width="8" style="11" customWidth="1"/>
    <col min="13762" max="13763" width="7.6640625" style="11" customWidth="1"/>
    <col min="13764" max="13764" width="7.5546875" style="11" customWidth="1"/>
    <col min="13765" max="13765" width="11" style="11" customWidth="1"/>
    <col min="13766" max="13766" width="10.109375" style="11" customWidth="1"/>
    <col min="13767" max="13767" width="9.109375" style="11"/>
    <col min="13768" max="13768" width="13" style="11" customWidth="1"/>
    <col min="13769" max="13769" width="8.5546875" style="11" customWidth="1"/>
    <col min="13770" max="13770" width="14.5546875" style="11" customWidth="1"/>
    <col min="13771" max="13771" width="9.109375" style="11"/>
    <col min="13772" max="13773" width="12" style="11" customWidth="1"/>
    <col min="13774" max="13775" width="9.88671875" style="11" customWidth="1"/>
    <col min="13776" max="13776" width="11.6640625" style="11" customWidth="1"/>
    <col min="13777" max="13777" width="12.5546875" style="11" customWidth="1"/>
    <col min="13778" max="13778" width="10.88671875" style="11" customWidth="1"/>
    <col min="13779" max="13779" width="9.109375" style="11"/>
    <col min="13780" max="13780" width="10.88671875" style="11" customWidth="1"/>
    <col min="13781" max="13781" width="11.6640625" style="11" customWidth="1"/>
    <col min="13782" max="13782" width="10.88671875" style="11" customWidth="1"/>
    <col min="13783" max="13783" width="11.6640625" style="11" customWidth="1"/>
    <col min="13784" max="13784" width="12.6640625" style="11" customWidth="1"/>
    <col min="13785" max="13785" width="15.5546875" style="11" customWidth="1"/>
    <col min="13786" max="13786" width="14.33203125" style="11" customWidth="1"/>
    <col min="13787" max="13787" width="13.88671875" style="11" customWidth="1"/>
    <col min="13788" max="13789" width="11.88671875" style="11" customWidth="1"/>
    <col min="13790" max="13790" width="13.88671875" style="11" customWidth="1"/>
    <col min="13791" max="13793" width="9.109375" style="11"/>
    <col min="13794" max="13794" width="3.109375" style="11" customWidth="1"/>
    <col min="13795" max="13795" width="12" style="11" bestFit="1" customWidth="1"/>
    <col min="13796" max="13796" width="2" style="11" customWidth="1"/>
    <col min="13797" max="13798" width="9.109375" style="11"/>
    <col min="13799" max="13799" width="11.6640625" style="11" customWidth="1"/>
    <col min="13800" max="14009" width="9.109375" style="11"/>
    <col min="14010" max="14010" width="26.44140625" style="11" customWidth="1"/>
    <col min="14011" max="14011" width="32.109375" style="11" customWidth="1"/>
    <col min="14012" max="14012" width="30.109375" style="11" customWidth="1"/>
    <col min="14013" max="14013" width="36.5546875" style="11" customWidth="1"/>
    <col min="14014" max="14014" width="9.109375" style="11"/>
    <col min="14015" max="14015" width="7.6640625" style="11" customWidth="1"/>
    <col min="14016" max="14016" width="6.6640625" style="11" customWidth="1"/>
    <col min="14017" max="14017" width="8" style="11" customWidth="1"/>
    <col min="14018" max="14019" width="7.6640625" style="11" customWidth="1"/>
    <col min="14020" max="14020" width="7.5546875" style="11" customWidth="1"/>
    <col min="14021" max="14021" width="11" style="11" customWidth="1"/>
    <col min="14022" max="14022" width="10.109375" style="11" customWidth="1"/>
    <col min="14023" max="14023" width="9.109375" style="11"/>
    <col min="14024" max="14024" width="13" style="11" customWidth="1"/>
    <col min="14025" max="14025" width="8.5546875" style="11" customWidth="1"/>
    <col min="14026" max="14026" width="14.5546875" style="11" customWidth="1"/>
    <col min="14027" max="14027" width="9.109375" style="11"/>
    <col min="14028" max="14029" width="12" style="11" customWidth="1"/>
    <col min="14030" max="14031" width="9.88671875" style="11" customWidth="1"/>
    <col min="14032" max="14032" width="11.6640625" style="11" customWidth="1"/>
    <col min="14033" max="14033" width="12.5546875" style="11" customWidth="1"/>
    <col min="14034" max="14034" width="10.88671875" style="11" customWidth="1"/>
    <col min="14035" max="14035" width="9.109375" style="11"/>
    <col min="14036" max="14036" width="10.88671875" style="11" customWidth="1"/>
    <col min="14037" max="14037" width="11.6640625" style="11" customWidth="1"/>
    <col min="14038" max="14038" width="10.88671875" style="11" customWidth="1"/>
    <col min="14039" max="14039" width="11.6640625" style="11" customWidth="1"/>
    <col min="14040" max="14040" width="12.6640625" style="11" customWidth="1"/>
    <col min="14041" max="14041" width="15.5546875" style="11" customWidth="1"/>
    <col min="14042" max="14042" width="14.33203125" style="11" customWidth="1"/>
    <col min="14043" max="14043" width="13.88671875" style="11" customWidth="1"/>
    <col min="14044" max="14045" width="11.88671875" style="11" customWidth="1"/>
    <col min="14046" max="14046" width="13.88671875" style="11" customWidth="1"/>
    <col min="14047" max="14049" width="9.109375" style="11"/>
    <col min="14050" max="14050" width="3.109375" style="11" customWidth="1"/>
    <col min="14051" max="14051" width="12" style="11" bestFit="1" customWidth="1"/>
    <col min="14052" max="14052" width="2" style="11" customWidth="1"/>
    <col min="14053" max="14054" width="9.109375" style="11"/>
    <col min="14055" max="14055" width="11.6640625" style="11" customWidth="1"/>
    <col min="14056" max="14265" width="9.109375" style="11"/>
    <col min="14266" max="14266" width="26.44140625" style="11" customWidth="1"/>
    <col min="14267" max="14267" width="32.109375" style="11" customWidth="1"/>
    <col min="14268" max="14268" width="30.109375" style="11" customWidth="1"/>
    <col min="14269" max="14269" width="36.5546875" style="11" customWidth="1"/>
    <col min="14270" max="14270" width="9.109375" style="11"/>
    <col min="14271" max="14271" width="7.6640625" style="11" customWidth="1"/>
    <col min="14272" max="14272" width="6.6640625" style="11" customWidth="1"/>
    <col min="14273" max="14273" width="8" style="11" customWidth="1"/>
    <col min="14274" max="14275" width="7.6640625" style="11" customWidth="1"/>
    <col min="14276" max="14276" width="7.5546875" style="11" customWidth="1"/>
    <col min="14277" max="14277" width="11" style="11" customWidth="1"/>
    <col min="14278" max="14278" width="10.109375" style="11" customWidth="1"/>
    <col min="14279" max="14279" width="9.109375" style="11"/>
    <col min="14280" max="14280" width="13" style="11" customWidth="1"/>
    <col min="14281" max="14281" width="8.5546875" style="11" customWidth="1"/>
    <col min="14282" max="14282" width="14.5546875" style="11" customWidth="1"/>
    <col min="14283" max="14283" width="9.109375" style="11"/>
    <col min="14284" max="14285" width="12" style="11" customWidth="1"/>
    <col min="14286" max="14287" width="9.88671875" style="11" customWidth="1"/>
    <col min="14288" max="14288" width="11.6640625" style="11" customWidth="1"/>
    <col min="14289" max="14289" width="12.5546875" style="11" customWidth="1"/>
    <col min="14290" max="14290" width="10.88671875" style="11" customWidth="1"/>
    <col min="14291" max="14291" width="9.109375" style="11"/>
    <col min="14292" max="14292" width="10.88671875" style="11" customWidth="1"/>
    <col min="14293" max="14293" width="11.6640625" style="11" customWidth="1"/>
    <col min="14294" max="14294" width="10.88671875" style="11" customWidth="1"/>
    <col min="14295" max="14295" width="11.6640625" style="11" customWidth="1"/>
    <col min="14296" max="14296" width="12.6640625" style="11" customWidth="1"/>
    <col min="14297" max="14297" width="15.5546875" style="11" customWidth="1"/>
    <col min="14298" max="14298" width="14.33203125" style="11" customWidth="1"/>
    <col min="14299" max="14299" width="13.88671875" style="11" customWidth="1"/>
    <col min="14300" max="14301" width="11.88671875" style="11" customWidth="1"/>
    <col min="14302" max="14302" width="13.88671875" style="11" customWidth="1"/>
    <col min="14303" max="14305" width="9.109375" style="11"/>
    <col min="14306" max="14306" width="3.109375" style="11" customWidth="1"/>
    <col min="14307" max="14307" width="12" style="11" bestFit="1" customWidth="1"/>
    <col min="14308" max="14308" width="2" style="11" customWidth="1"/>
    <col min="14309" max="14310" width="9.109375" style="11"/>
    <col min="14311" max="14311" width="11.6640625" style="11" customWidth="1"/>
    <col min="14312" max="14521" width="9.109375" style="11"/>
    <col min="14522" max="14522" width="26.44140625" style="11" customWidth="1"/>
    <col min="14523" max="14523" width="32.109375" style="11" customWidth="1"/>
    <col min="14524" max="14524" width="30.109375" style="11" customWidth="1"/>
    <col min="14525" max="14525" width="36.5546875" style="11" customWidth="1"/>
    <col min="14526" max="14526" width="9.109375" style="11"/>
    <col min="14527" max="14527" width="7.6640625" style="11" customWidth="1"/>
    <col min="14528" max="14528" width="6.6640625" style="11" customWidth="1"/>
    <col min="14529" max="14529" width="8" style="11" customWidth="1"/>
    <col min="14530" max="14531" width="7.6640625" style="11" customWidth="1"/>
    <col min="14532" max="14532" width="7.5546875" style="11" customWidth="1"/>
    <col min="14533" max="14533" width="11" style="11" customWidth="1"/>
    <col min="14534" max="14534" width="10.109375" style="11" customWidth="1"/>
    <col min="14535" max="14535" width="9.109375" style="11"/>
    <col min="14536" max="14536" width="13" style="11" customWidth="1"/>
    <col min="14537" max="14537" width="8.5546875" style="11" customWidth="1"/>
    <col min="14538" max="14538" width="14.5546875" style="11" customWidth="1"/>
    <col min="14539" max="14539" width="9.109375" style="11"/>
    <col min="14540" max="14541" width="12" style="11" customWidth="1"/>
    <col min="14542" max="14543" width="9.88671875" style="11" customWidth="1"/>
    <col min="14544" max="14544" width="11.6640625" style="11" customWidth="1"/>
    <col min="14545" max="14545" width="12.5546875" style="11" customWidth="1"/>
    <col min="14546" max="14546" width="10.88671875" style="11" customWidth="1"/>
    <col min="14547" max="14547" width="9.109375" style="11"/>
    <col min="14548" max="14548" width="10.88671875" style="11" customWidth="1"/>
    <col min="14549" max="14549" width="11.6640625" style="11" customWidth="1"/>
    <col min="14550" max="14550" width="10.88671875" style="11" customWidth="1"/>
    <col min="14551" max="14551" width="11.6640625" style="11" customWidth="1"/>
    <col min="14552" max="14552" width="12.6640625" style="11" customWidth="1"/>
    <col min="14553" max="14553" width="15.5546875" style="11" customWidth="1"/>
    <col min="14554" max="14554" width="14.33203125" style="11" customWidth="1"/>
    <col min="14555" max="14555" width="13.88671875" style="11" customWidth="1"/>
    <col min="14556" max="14557" width="11.88671875" style="11" customWidth="1"/>
    <col min="14558" max="14558" width="13.88671875" style="11" customWidth="1"/>
    <col min="14559" max="14561" width="9.109375" style="11"/>
    <col min="14562" max="14562" width="3.109375" style="11" customWidth="1"/>
    <col min="14563" max="14563" width="12" style="11" bestFit="1" customWidth="1"/>
    <col min="14564" max="14564" width="2" style="11" customWidth="1"/>
    <col min="14565" max="14566" width="9.109375" style="11"/>
    <col min="14567" max="14567" width="11.6640625" style="11" customWidth="1"/>
    <col min="14568" max="14777" width="9.109375" style="11"/>
    <col min="14778" max="14778" width="26.44140625" style="11" customWidth="1"/>
    <col min="14779" max="14779" width="32.109375" style="11" customWidth="1"/>
    <col min="14780" max="14780" width="30.109375" style="11" customWidth="1"/>
    <col min="14781" max="14781" width="36.5546875" style="11" customWidth="1"/>
    <col min="14782" max="14782" width="9.109375" style="11"/>
    <col min="14783" max="14783" width="7.6640625" style="11" customWidth="1"/>
    <col min="14784" max="14784" width="6.6640625" style="11" customWidth="1"/>
    <col min="14785" max="14785" width="8" style="11" customWidth="1"/>
    <col min="14786" max="14787" width="7.6640625" style="11" customWidth="1"/>
    <col min="14788" max="14788" width="7.5546875" style="11" customWidth="1"/>
    <col min="14789" max="14789" width="11" style="11" customWidth="1"/>
    <col min="14790" max="14790" width="10.109375" style="11" customWidth="1"/>
    <col min="14791" max="14791" width="9.109375" style="11"/>
    <col min="14792" max="14792" width="13" style="11" customWidth="1"/>
    <col min="14793" max="14793" width="8.5546875" style="11" customWidth="1"/>
    <col min="14794" max="14794" width="14.5546875" style="11" customWidth="1"/>
    <col min="14795" max="14795" width="9.109375" style="11"/>
    <col min="14796" max="14797" width="12" style="11" customWidth="1"/>
    <col min="14798" max="14799" width="9.88671875" style="11" customWidth="1"/>
    <col min="14800" max="14800" width="11.6640625" style="11" customWidth="1"/>
    <col min="14801" max="14801" width="12.5546875" style="11" customWidth="1"/>
    <col min="14802" max="14802" width="10.88671875" style="11" customWidth="1"/>
    <col min="14803" max="14803" width="9.109375" style="11"/>
    <col min="14804" max="14804" width="10.88671875" style="11" customWidth="1"/>
    <col min="14805" max="14805" width="11.6640625" style="11" customWidth="1"/>
    <col min="14806" max="14806" width="10.88671875" style="11" customWidth="1"/>
    <col min="14807" max="14807" width="11.6640625" style="11" customWidth="1"/>
    <col min="14808" max="14808" width="12.6640625" style="11" customWidth="1"/>
    <col min="14809" max="14809" width="15.5546875" style="11" customWidth="1"/>
    <col min="14810" max="14810" width="14.33203125" style="11" customWidth="1"/>
    <col min="14811" max="14811" width="13.88671875" style="11" customWidth="1"/>
    <col min="14812" max="14813" width="11.88671875" style="11" customWidth="1"/>
    <col min="14814" max="14814" width="13.88671875" style="11" customWidth="1"/>
    <col min="14815" max="14817" width="9.109375" style="11"/>
    <col min="14818" max="14818" width="3.109375" style="11" customWidth="1"/>
    <col min="14819" max="14819" width="12" style="11" bestFit="1" customWidth="1"/>
    <col min="14820" max="14820" width="2" style="11" customWidth="1"/>
    <col min="14821" max="14822" width="9.109375" style="11"/>
    <col min="14823" max="14823" width="11.6640625" style="11" customWidth="1"/>
    <col min="14824" max="15033" width="9.109375" style="11"/>
    <col min="15034" max="15034" width="26.44140625" style="11" customWidth="1"/>
    <col min="15035" max="15035" width="32.109375" style="11" customWidth="1"/>
    <col min="15036" max="15036" width="30.109375" style="11" customWidth="1"/>
    <col min="15037" max="15037" width="36.5546875" style="11" customWidth="1"/>
    <col min="15038" max="15038" width="9.109375" style="11"/>
    <col min="15039" max="15039" width="7.6640625" style="11" customWidth="1"/>
    <col min="15040" max="15040" width="6.6640625" style="11" customWidth="1"/>
    <col min="15041" max="15041" width="8" style="11" customWidth="1"/>
    <col min="15042" max="15043" width="7.6640625" style="11" customWidth="1"/>
    <col min="15044" max="15044" width="7.5546875" style="11" customWidth="1"/>
    <col min="15045" max="15045" width="11" style="11" customWidth="1"/>
    <col min="15046" max="15046" width="10.109375" style="11" customWidth="1"/>
    <col min="15047" max="15047" width="9.109375" style="11"/>
    <col min="15048" max="15048" width="13" style="11" customWidth="1"/>
    <col min="15049" max="15049" width="8.5546875" style="11" customWidth="1"/>
    <col min="15050" max="15050" width="14.5546875" style="11" customWidth="1"/>
    <col min="15051" max="15051" width="9.109375" style="11"/>
    <col min="15052" max="15053" width="12" style="11" customWidth="1"/>
    <col min="15054" max="15055" width="9.88671875" style="11" customWidth="1"/>
    <col min="15056" max="15056" width="11.6640625" style="11" customWidth="1"/>
    <col min="15057" max="15057" width="12.5546875" style="11" customWidth="1"/>
    <col min="15058" max="15058" width="10.88671875" style="11" customWidth="1"/>
    <col min="15059" max="15059" width="9.109375" style="11"/>
    <col min="15060" max="15060" width="10.88671875" style="11" customWidth="1"/>
    <col min="15061" max="15061" width="11.6640625" style="11" customWidth="1"/>
    <col min="15062" max="15062" width="10.88671875" style="11" customWidth="1"/>
    <col min="15063" max="15063" width="11.6640625" style="11" customWidth="1"/>
    <col min="15064" max="15064" width="12.6640625" style="11" customWidth="1"/>
    <col min="15065" max="15065" width="15.5546875" style="11" customWidth="1"/>
    <col min="15066" max="15066" width="14.33203125" style="11" customWidth="1"/>
    <col min="15067" max="15067" width="13.88671875" style="11" customWidth="1"/>
    <col min="15068" max="15069" width="11.88671875" style="11" customWidth="1"/>
    <col min="15070" max="15070" width="13.88671875" style="11" customWidth="1"/>
    <col min="15071" max="15073" width="9.109375" style="11"/>
    <col min="15074" max="15074" width="3.109375" style="11" customWidth="1"/>
    <col min="15075" max="15075" width="12" style="11" bestFit="1" customWidth="1"/>
    <col min="15076" max="15076" width="2" style="11" customWidth="1"/>
    <col min="15077" max="15078" width="9.109375" style="11"/>
    <col min="15079" max="15079" width="11.6640625" style="11" customWidth="1"/>
    <col min="15080" max="15289" width="9.109375" style="11"/>
    <col min="15290" max="15290" width="26.44140625" style="11" customWidth="1"/>
    <col min="15291" max="15291" width="32.109375" style="11" customWidth="1"/>
    <col min="15292" max="15292" width="30.109375" style="11" customWidth="1"/>
    <col min="15293" max="15293" width="36.5546875" style="11" customWidth="1"/>
    <col min="15294" max="15294" width="9.109375" style="11"/>
    <col min="15295" max="15295" width="7.6640625" style="11" customWidth="1"/>
    <col min="15296" max="15296" width="6.6640625" style="11" customWidth="1"/>
    <col min="15297" max="15297" width="8" style="11" customWidth="1"/>
    <col min="15298" max="15299" width="7.6640625" style="11" customWidth="1"/>
    <col min="15300" max="15300" width="7.5546875" style="11" customWidth="1"/>
    <col min="15301" max="15301" width="11" style="11" customWidth="1"/>
    <col min="15302" max="15302" width="10.109375" style="11" customWidth="1"/>
    <col min="15303" max="15303" width="9.109375" style="11"/>
    <col min="15304" max="15304" width="13" style="11" customWidth="1"/>
    <col min="15305" max="15305" width="8.5546875" style="11" customWidth="1"/>
    <col min="15306" max="15306" width="14.5546875" style="11" customWidth="1"/>
    <col min="15307" max="15307" width="9.109375" style="11"/>
    <col min="15308" max="15309" width="12" style="11" customWidth="1"/>
    <col min="15310" max="15311" width="9.88671875" style="11" customWidth="1"/>
    <col min="15312" max="15312" width="11.6640625" style="11" customWidth="1"/>
    <col min="15313" max="15313" width="12.5546875" style="11" customWidth="1"/>
    <col min="15314" max="15314" width="10.88671875" style="11" customWidth="1"/>
    <col min="15315" max="15315" width="9.109375" style="11"/>
    <col min="15316" max="15316" width="10.88671875" style="11" customWidth="1"/>
    <col min="15317" max="15317" width="11.6640625" style="11" customWidth="1"/>
    <col min="15318" max="15318" width="10.88671875" style="11" customWidth="1"/>
    <col min="15319" max="15319" width="11.6640625" style="11" customWidth="1"/>
    <col min="15320" max="15320" width="12.6640625" style="11" customWidth="1"/>
    <col min="15321" max="15321" width="15.5546875" style="11" customWidth="1"/>
    <col min="15322" max="15322" width="14.33203125" style="11" customWidth="1"/>
    <col min="15323" max="15323" width="13.88671875" style="11" customWidth="1"/>
    <col min="15324" max="15325" width="11.88671875" style="11" customWidth="1"/>
    <col min="15326" max="15326" width="13.88671875" style="11" customWidth="1"/>
    <col min="15327" max="15329" width="9.109375" style="11"/>
    <col min="15330" max="15330" width="3.109375" style="11" customWidth="1"/>
    <col min="15331" max="15331" width="12" style="11" bestFit="1" customWidth="1"/>
    <col min="15332" max="15332" width="2" style="11" customWidth="1"/>
    <col min="15333" max="15334" width="9.109375" style="11"/>
    <col min="15335" max="15335" width="11.6640625" style="11" customWidth="1"/>
    <col min="15336" max="15545" width="9.109375" style="11"/>
    <col min="15546" max="15546" width="26.44140625" style="11" customWidth="1"/>
    <col min="15547" max="15547" width="32.109375" style="11" customWidth="1"/>
    <col min="15548" max="15548" width="30.109375" style="11" customWidth="1"/>
    <col min="15549" max="15549" width="36.5546875" style="11" customWidth="1"/>
    <col min="15550" max="15550" width="9.109375" style="11"/>
    <col min="15551" max="15551" width="7.6640625" style="11" customWidth="1"/>
    <col min="15552" max="15552" width="6.6640625" style="11" customWidth="1"/>
    <col min="15553" max="15553" width="8" style="11" customWidth="1"/>
    <col min="15554" max="15555" width="7.6640625" style="11" customWidth="1"/>
    <col min="15556" max="15556" width="7.5546875" style="11" customWidth="1"/>
    <col min="15557" max="15557" width="11" style="11" customWidth="1"/>
    <col min="15558" max="15558" width="10.109375" style="11" customWidth="1"/>
    <col min="15559" max="15559" width="9.109375" style="11"/>
    <col min="15560" max="15560" width="13" style="11" customWidth="1"/>
    <col min="15561" max="15561" width="8.5546875" style="11" customWidth="1"/>
    <col min="15562" max="15562" width="14.5546875" style="11" customWidth="1"/>
    <col min="15563" max="15563" width="9.109375" style="11"/>
    <col min="15564" max="15565" width="12" style="11" customWidth="1"/>
    <col min="15566" max="15567" width="9.88671875" style="11" customWidth="1"/>
    <col min="15568" max="15568" width="11.6640625" style="11" customWidth="1"/>
    <col min="15569" max="15569" width="12.5546875" style="11" customWidth="1"/>
    <col min="15570" max="15570" width="10.88671875" style="11" customWidth="1"/>
    <col min="15571" max="15571" width="9.109375" style="11"/>
    <col min="15572" max="15572" width="10.88671875" style="11" customWidth="1"/>
    <col min="15573" max="15573" width="11.6640625" style="11" customWidth="1"/>
    <col min="15574" max="15574" width="10.88671875" style="11" customWidth="1"/>
    <col min="15575" max="15575" width="11.6640625" style="11" customWidth="1"/>
    <col min="15576" max="15576" width="12.6640625" style="11" customWidth="1"/>
    <col min="15577" max="15577" width="15.5546875" style="11" customWidth="1"/>
    <col min="15578" max="15578" width="14.33203125" style="11" customWidth="1"/>
    <col min="15579" max="15579" width="13.88671875" style="11" customWidth="1"/>
    <col min="15580" max="15581" width="11.88671875" style="11" customWidth="1"/>
    <col min="15582" max="15582" width="13.88671875" style="11" customWidth="1"/>
    <col min="15583" max="15585" width="9.109375" style="11"/>
    <col min="15586" max="15586" width="3.109375" style="11" customWidth="1"/>
    <col min="15587" max="15587" width="12" style="11" bestFit="1" customWidth="1"/>
    <col min="15588" max="15588" width="2" style="11" customWidth="1"/>
    <col min="15589" max="15590" width="9.109375" style="11"/>
    <col min="15591" max="15591" width="11.6640625" style="11" customWidth="1"/>
    <col min="15592" max="15801" width="9.109375" style="11"/>
    <col min="15802" max="15802" width="26.44140625" style="11" customWidth="1"/>
    <col min="15803" max="15803" width="32.109375" style="11" customWidth="1"/>
    <col min="15804" max="15804" width="30.109375" style="11" customWidth="1"/>
    <col min="15805" max="15805" width="36.5546875" style="11" customWidth="1"/>
    <col min="15806" max="15806" width="9.109375" style="11"/>
    <col min="15807" max="15807" width="7.6640625" style="11" customWidth="1"/>
    <col min="15808" max="15808" width="6.6640625" style="11" customWidth="1"/>
    <col min="15809" max="15809" width="8" style="11" customWidth="1"/>
    <col min="15810" max="15811" width="7.6640625" style="11" customWidth="1"/>
    <col min="15812" max="15812" width="7.5546875" style="11" customWidth="1"/>
    <col min="15813" max="15813" width="11" style="11" customWidth="1"/>
    <col min="15814" max="15814" width="10.109375" style="11" customWidth="1"/>
    <col min="15815" max="15815" width="9.109375" style="11"/>
    <col min="15816" max="15816" width="13" style="11" customWidth="1"/>
    <col min="15817" max="15817" width="8.5546875" style="11" customWidth="1"/>
    <col min="15818" max="15818" width="14.5546875" style="11" customWidth="1"/>
    <col min="15819" max="15819" width="9.109375" style="11"/>
    <col min="15820" max="15821" width="12" style="11" customWidth="1"/>
    <col min="15822" max="15823" width="9.88671875" style="11" customWidth="1"/>
    <col min="15824" max="15824" width="11.6640625" style="11" customWidth="1"/>
    <col min="15825" max="15825" width="12.5546875" style="11" customWidth="1"/>
    <col min="15826" max="15826" width="10.88671875" style="11" customWidth="1"/>
    <col min="15827" max="15827" width="9.109375" style="11"/>
    <col min="15828" max="15828" width="10.88671875" style="11" customWidth="1"/>
    <col min="15829" max="15829" width="11.6640625" style="11" customWidth="1"/>
    <col min="15830" max="15830" width="10.88671875" style="11" customWidth="1"/>
    <col min="15831" max="15831" width="11.6640625" style="11" customWidth="1"/>
    <col min="15832" max="15832" width="12.6640625" style="11" customWidth="1"/>
    <col min="15833" max="15833" width="15.5546875" style="11" customWidth="1"/>
    <col min="15834" max="15834" width="14.33203125" style="11" customWidth="1"/>
    <col min="15835" max="15835" width="13.88671875" style="11" customWidth="1"/>
    <col min="15836" max="15837" width="11.88671875" style="11" customWidth="1"/>
    <col min="15838" max="15838" width="13.88671875" style="11" customWidth="1"/>
    <col min="15839" max="15841" width="9.109375" style="11"/>
    <col min="15842" max="15842" width="3.109375" style="11" customWidth="1"/>
    <col min="15843" max="15843" width="12" style="11" bestFit="1" customWidth="1"/>
    <col min="15844" max="15844" width="2" style="11" customWidth="1"/>
    <col min="15845" max="15846" width="9.109375" style="11"/>
    <col min="15847" max="15847" width="11.6640625" style="11" customWidth="1"/>
    <col min="15848" max="16057" width="9.109375" style="11"/>
    <col min="16058" max="16058" width="26.44140625" style="11" customWidth="1"/>
    <col min="16059" max="16059" width="32.109375" style="11" customWidth="1"/>
    <col min="16060" max="16060" width="30.109375" style="11" customWidth="1"/>
    <col min="16061" max="16061" width="36.5546875" style="11" customWidth="1"/>
    <col min="16062" max="16062" width="9.109375" style="11"/>
    <col min="16063" max="16063" width="7.6640625" style="11" customWidth="1"/>
    <col min="16064" max="16064" width="6.6640625" style="11" customWidth="1"/>
    <col min="16065" max="16065" width="8" style="11" customWidth="1"/>
    <col min="16066" max="16067" width="7.6640625" style="11" customWidth="1"/>
    <col min="16068" max="16068" width="7.5546875" style="11" customWidth="1"/>
    <col min="16069" max="16069" width="11" style="11" customWidth="1"/>
    <col min="16070" max="16070" width="10.109375" style="11" customWidth="1"/>
    <col min="16071" max="16071" width="9.109375" style="11"/>
    <col min="16072" max="16072" width="13" style="11" customWidth="1"/>
    <col min="16073" max="16073" width="8.5546875" style="11" customWidth="1"/>
    <col min="16074" max="16074" width="14.5546875" style="11" customWidth="1"/>
    <col min="16075" max="16075" width="9.109375" style="11"/>
    <col min="16076" max="16077" width="12" style="11" customWidth="1"/>
    <col min="16078" max="16079" width="9.88671875" style="11" customWidth="1"/>
    <col min="16080" max="16080" width="11.6640625" style="11" customWidth="1"/>
    <col min="16081" max="16081" width="12.5546875" style="11" customWidth="1"/>
    <col min="16082" max="16082" width="10.88671875" style="11" customWidth="1"/>
    <col min="16083" max="16083" width="9.109375" style="11"/>
    <col min="16084" max="16084" width="10.88671875" style="11" customWidth="1"/>
    <col min="16085" max="16085" width="11.6640625" style="11" customWidth="1"/>
    <col min="16086" max="16086" width="10.88671875" style="11" customWidth="1"/>
    <col min="16087" max="16087" width="11.6640625" style="11" customWidth="1"/>
    <col min="16088" max="16088" width="12.6640625" style="11" customWidth="1"/>
    <col min="16089" max="16089" width="15.5546875" style="11" customWidth="1"/>
    <col min="16090" max="16090" width="14.33203125" style="11" customWidth="1"/>
    <col min="16091" max="16091" width="13.88671875" style="11" customWidth="1"/>
    <col min="16092" max="16093" width="11.88671875" style="11" customWidth="1"/>
    <col min="16094" max="16094" width="13.88671875" style="11" customWidth="1"/>
    <col min="16095" max="16097" width="9.109375" style="11"/>
    <col min="16098" max="16098" width="3.109375" style="11" customWidth="1"/>
    <col min="16099" max="16099" width="12" style="11" bestFit="1" customWidth="1"/>
    <col min="16100" max="16100" width="2" style="11" customWidth="1"/>
    <col min="16101" max="16102" width="9.109375" style="11"/>
    <col min="16103" max="16103" width="11.6640625" style="11" customWidth="1"/>
    <col min="16104" max="16384" width="9.109375" style="11"/>
  </cols>
  <sheetData>
    <row r="1" spans="1:212" s="69" customFormat="1" ht="31.5" customHeight="1" thickBot="1">
      <c r="A1" s="67" t="s">
        <v>91</v>
      </c>
      <c r="B1" s="67"/>
      <c r="C1" s="67"/>
      <c r="D1" s="67"/>
      <c r="E1" s="67"/>
      <c r="F1" s="67"/>
      <c r="G1" s="67"/>
      <c r="H1" s="67"/>
      <c r="I1" s="67"/>
      <c r="J1" s="67"/>
      <c r="K1" s="67"/>
      <c r="L1" s="67"/>
      <c r="M1" s="68"/>
      <c r="T1" s="70"/>
      <c r="W1" s="71"/>
      <c r="X1" s="71"/>
      <c r="Y1" s="71"/>
      <c r="FM1" s="72"/>
      <c r="HD1" s="70"/>
    </row>
    <row r="2" spans="1:212" s="69" customFormat="1" ht="22.5" customHeight="1">
      <c r="A2" s="73" t="s">
        <v>0</v>
      </c>
      <c r="B2" s="74" t="s">
        <v>1</v>
      </c>
      <c r="C2" s="75" t="s">
        <v>92</v>
      </c>
      <c r="D2" s="74" t="s">
        <v>93</v>
      </c>
      <c r="E2" s="337" t="s">
        <v>94</v>
      </c>
      <c r="F2" s="338"/>
      <c r="G2" s="338"/>
      <c r="H2" s="339"/>
      <c r="I2" s="333" t="s">
        <v>232</v>
      </c>
      <c r="J2" s="333"/>
      <c r="K2" s="334" t="s">
        <v>96</v>
      </c>
      <c r="L2" s="334"/>
      <c r="M2" s="335" t="s">
        <v>97</v>
      </c>
      <c r="N2" s="336"/>
      <c r="O2" s="76"/>
      <c r="T2" s="70"/>
      <c r="W2" s="71"/>
      <c r="X2" s="71"/>
      <c r="Y2" s="71"/>
      <c r="CW2" s="77" t="s">
        <v>99</v>
      </c>
      <c r="CX2" s="77" t="s">
        <v>100</v>
      </c>
      <c r="CY2" s="77" t="s">
        <v>101</v>
      </c>
      <c r="CZ2" s="77" t="s">
        <v>102</v>
      </c>
      <c r="DA2" s="77" t="s">
        <v>103</v>
      </c>
      <c r="DB2" s="77" t="s">
        <v>104</v>
      </c>
      <c r="DC2" s="77" t="s">
        <v>105</v>
      </c>
      <c r="DD2" s="77" t="s">
        <v>106</v>
      </c>
      <c r="DE2" s="77" t="s">
        <v>107</v>
      </c>
      <c r="DF2" s="77" t="s">
        <v>108</v>
      </c>
      <c r="DG2" s="77" t="s">
        <v>109</v>
      </c>
      <c r="DH2" s="77" t="s">
        <v>93</v>
      </c>
      <c r="DI2" s="77" t="s">
        <v>110</v>
      </c>
      <c r="DJ2" s="77" t="s">
        <v>111</v>
      </c>
      <c r="DK2" s="77" t="s">
        <v>112</v>
      </c>
      <c r="DL2" s="72" t="s">
        <v>113</v>
      </c>
      <c r="DM2" s="72" t="s">
        <v>114</v>
      </c>
      <c r="DN2" s="72" t="s">
        <v>115</v>
      </c>
      <c r="DO2" s="72" t="s">
        <v>116</v>
      </c>
      <c r="DP2" s="72" t="s">
        <v>117</v>
      </c>
      <c r="DQ2" s="72" t="s">
        <v>118</v>
      </c>
      <c r="DR2" s="72" t="s">
        <v>119</v>
      </c>
      <c r="DS2" s="72" t="s">
        <v>120</v>
      </c>
      <c r="DT2" s="72" t="s">
        <v>121</v>
      </c>
      <c r="DU2" s="72" t="s">
        <v>122</v>
      </c>
      <c r="DV2" s="72" t="s">
        <v>123</v>
      </c>
      <c r="DW2" s="72" t="s">
        <v>124</v>
      </c>
      <c r="DX2" s="72" t="s">
        <v>125</v>
      </c>
      <c r="DY2" s="72" t="s">
        <v>126</v>
      </c>
      <c r="DZ2" s="72" t="s">
        <v>127</v>
      </c>
      <c r="EA2" s="72" t="s">
        <v>128</v>
      </c>
      <c r="EB2" s="72" t="s">
        <v>129</v>
      </c>
      <c r="EC2" s="72" t="s">
        <v>130</v>
      </c>
      <c r="ED2" s="72" t="s">
        <v>131</v>
      </c>
      <c r="EE2" s="72" t="s">
        <v>132</v>
      </c>
      <c r="EF2" s="72" t="s">
        <v>133</v>
      </c>
      <c r="EG2" s="72" t="s">
        <v>134</v>
      </c>
      <c r="EH2" s="72" t="s">
        <v>135</v>
      </c>
      <c r="EI2" s="72" t="s">
        <v>136</v>
      </c>
      <c r="EJ2" s="72" t="s">
        <v>137</v>
      </c>
      <c r="EK2" s="72" t="s">
        <v>138</v>
      </c>
      <c r="EL2" s="72" t="s">
        <v>139</v>
      </c>
      <c r="EM2" s="72" t="s">
        <v>140</v>
      </c>
      <c r="EN2" s="72" t="s">
        <v>141</v>
      </c>
      <c r="EO2" s="72" t="s">
        <v>142</v>
      </c>
      <c r="EP2" s="72" t="s">
        <v>143</v>
      </c>
      <c r="EQ2" s="72" t="s">
        <v>144</v>
      </c>
      <c r="ER2" s="72" t="s">
        <v>145</v>
      </c>
      <c r="ES2" s="72" t="s">
        <v>146</v>
      </c>
      <c r="ET2" s="72" t="s">
        <v>147</v>
      </c>
      <c r="EU2" s="72" t="s">
        <v>148</v>
      </c>
      <c r="EV2" s="72" t="s">
        <v>149</v>
      </c>
      <c r="EW2" s="72" t="s">
        <v>150</v>
      </c>
      <c r="EX2" s="72" t="s">
        <v>151</v>
      </c>
      <c r="EY2" s="72" t="s">
        <v>152</v>
      </c>
      <c r="EZ2" s="72" t="s">
        <v>153</v>
      </c>
      <c r="FA2" s="72" t="s">
        <v>154</v>
      </c>
      <c r="FB2" s="72" t="s">
        <v>155</v>
      </c>
      <c r="FC2" s="72" t="s">
        <v>156</v>
      </c>
      <c r="FD2" s="72" t="s">
        <v>157</v>
      </c>
      <c r="FE2" s="72" t="s">
        <v>158</v>
      </c>
      <c r="FF2" s="72" t="s">
        <v>159</v>
      </c>
      <c r="FG2" s="72" t="s">
        <v>160</v>
      </c>
      <c r="FH2" s="72" t="s">
        <v>161</v>
      </c>
      <c r="FI2" s="72" t="s">
        <v>162</v>
      </c>
      <c r="FJ2" s="72" t="s">
        <v>163</v>
      </c>
      <c r="FK2" s="72" t="s">
        <v>164</v>
      </c>
      <c r="FL2" s="72" t="s">
        <v>165</v>
      </c>
    </row>
    <row r="3" spans="1:212" s="69" customFormat="1" ht="22.5" customHeight="1">
      <c r="A3" s="78" t="s">
        <v>166</v>
      </c>
      <c r="B3" s="79" t="s">
        <v>49</v>
      </c>
      <c r="C3" s="80" t="s">
        <v>167</v>
      </c>
      <c r="D3" s="81" t="str">
        <f>B2&amp;" "&amp;B3&amp;" Microfiber "&amp;"Sheet Set"</f>
        <v>ROSS Serta Microfiber Sheet Set</v>
      </c>
      <c r="E3" s="340" t="s">
        <v>168</v>
      </c>
      <c r="F3" s="341"/>
      <c r="G3" s="341"/>
      <c r="H3" s="342"/>
      <c r="I3" s="327" t="s">
        <v>283</v>
      </c>
      <c r="J3" s="327"/>
      <c r="K3" s="318" t="s">
        <v>90</v>
      </c>
      <c r="L3" s="318"/>
      <c r="M3" s="319" t="s">
        <v>170</v>
      </c>
      <c r="N3" s="320"/>
      <c r="O3" s="76"/>
      <c r="T3" s="70"/>
      <c r="W3" s="71"/>
      <c r="X3" s="71"/>
      <c r="Y3" s="71"/>
      <c r="CW3" s="69" t="s">
        <v>172</v>
      </c>
      <c r="CX3" s="69" t="s">
        <v>173</v>
      </c>
      <c r="CY3" s="69" t="s">
        <v>98</v>
      </c>
      <c r="CZ3" s="69" t="s">
        <v>98</v>
      </c>
      <c r="DA3" s="69" t="s">
        <v>173</v>
      </c>
      <c r="DB3" s="69" t="s">
        <v>98</v>
      </c>
      <c r="DC3" s="69" t="s">
        <v>172</v>
      </c>
      <c r="DD3" s="69" t="s">
        <v>173</v>
      </c>
      <c r="DE3" s="69" t="s">
        <v>173</v>
      </c>
      <c r="DF3" s="69" t="s">
        <v>98</v>
      </c>
      <c r="DG3" s="69" t="s">
        <v>173</v>
      </c>
      <c r="DH3" s="69" t="s">
        <v>98</v>
      </c>
      <c r="DI3" s="69" t="s">
        <v>173</v>
      </c>
      <c r="DJ3" s="69" t="s">
        <v>173</v>
      </c>
      <c r="DK3" s="69" t="s">
        <v>98</v>
      </c>
      <c r="DL3" s="72" t="s">
        <v>174</v>
      </c>
      <c r="DM3" s="72" t="s">
        <v>175</v>
      </c>
      <c r="DN3" s="72" t="s">
        <v>176</v>
      </c>
      <c r="DO3" s="72" t="s">
        <v>177</v>
      </c>
      <c r="DP3" s="72" t="s">
        <v>178</v>
      </c>
      <c r="DQ3" s="72" t="s">
        <v>179</v>
      </c>
      <c r="DR3" s="72" t="s">
        <v>180</v>
      </c>
      <c r="DS3" s="72" t="s">
        <v>181</v>
      </c>
      <c r="DT3" s="72" t="s">
        <v>182</v>
      </c>
      <c r="DU3" s="72" t="s">
        <v>183</v>
      </c>
      <c r="DV3" s="72" t="s">
        <v>184</v>
      </c>
      <c r="DW3" s="72" t="s">
        <v>185</v>
      </c>
      <c r="DX3" s="72" t="s">
        <v>186</v>
      </c>
      <c r="DY3" s="72" t="s">
        <v>187</v>
      </c>
      <c r="DZ3" s="72" t="s">
        <v>188</v>
      </c>
      <c r="EA3" s="72" t="s">
        <v>189</v>
      </c>
      <c r="EB3" s="72" t="s">
        <v>190</v>
      </c>
      <c r="EC3" s="72" t="s">
        <v>191</v>
      </c>
      <c r="ED3" s="72" t="s">
        <v>192</v>
      </c>
      <c r="EE3" s="72" t="s">
        <v>193</v>
      </c>
      <c r="EF3" s="72" t="s">
        <v>194</v>
      </c>
      <c r="EG3" s="72" t="s">
        <v>195</v>
      </c>
      <c r="EH3" s="72" t="s">
        <v>196</v>
      </c>
      <c r="EI3" s="72" t="s">
        <v>197</v>
      </c>
      <c r="EJ3" s="72" t="s">
        <v>148</v>
      </c>
      <c r="EK3" s="72" t="s">
        <v>198</v>
      </c>
      <c r="EL3" s="72" t="s">
        <v>199</v>
      </c>
      <c r="EM3" s="72" t="s">
        <v>200</v>
      </c>
      <c r="EN3" s="72" t="s">
        <v>201</v>
      </c>
      <c r="EO3" s="72" t="s">
        <v>202</v>
      </c>
      <c r="EP3" s="72" t="s">
        <v>203</v>
      </c>
      <c r="EQ3" s="72" t="s">
        <v>204</v>
      </c>
      <c r="ER3" s="72" t="s">
        <v>205</v>
      </c>
      <c r="ES3" s="72" t="s">
        <v>206</v>
      </c>
      <c r="ET3" s="72" t="s">
        <v>207</v>
      </c>
      <c r="EU3" s="72" t="s">
        <v>208</v>
      </c>
      <c r="EV3" s="69" t="s">
        <v>209</v>
      </c>
      <c r="EW3" s="72" t="s">
        <v>155</v>
      </c>
      <c r="EX3" s="72" t="s">
        <v>210</v>
      </c>
      <c r="EY3" s="72" t="s">
        <v>211</v>
      </c>
      <c r="EZ3" s="72" t="s">
        <v>212</v>
      </c>
      <c r="FA3" s="72" t="s">
        <v>213</v>
      </c>
      <c r="FB3" s="72" t="s">
        <v>214</v>
      </c>
      <c r="FC3" s="72" t="s">
        <v>215</v>
      </c>
      <c r="FD3" s="72" t="s">
        <v>216</v>
      </c>
      <c r="FE3" s="72" t="s">
        <v>217</v>
      </c>
      <c r="FF3" s="72" t="s">
        <v>218</v>
      </c>
      <c r="FG3" s="72" t="s">
        <v>219</v>
      </c>
      <c r="FH3" s="72" t="s">
        <v>220</v>
      </c>
      <c r="FI3" s="72" t="s">
        <v>221</v>
      </c>
      <c r="FJ3" s="72" t="s">
        <v>222</v>
      </c>
    </row>
    <row r="4" spans="1:212" s="69" customFormat="1" ht="22.5" customHeight="1">
      <c r="A4" s="78" t="s">
        <v>223</v>
      </c>
      <c r="B4" s="79" t="s">
        <v>49</v>
      </c>
      <c r="C4" s="80" t="s">
        <v>224</v>
      </c>
      <c r="D4" s="79" t="s">
        <v>98</v>
      </c>
      <c r="E4" s="340" t="s">
        <v>226</v>
      </c>
      <c r="F4" s="341"/>
      <c r="G4" s="341"/>
      <c r="H4" s="342"/>
      <c r="I4" s="327" t="s">
        <v>296</v>
      </c>
      <c r="J4" s="327"/>
      <c r="K4" s="318" t="s">
        <v>228</v>
      </c>
      <c r="L4" s="318"/>
      <c r="M4" s="327" t="s">
        <v>229</v>
      </c>
      <c r="N4" s="332"/>
      <c r="O4" s="82"/>
      <c r="T4" s="70"/>
      <c r="W4" s="71"/>
      <c r="X4" s="71"/>
      <c r="Y4" s="71"/>
      <c r="CW4" s="69" t="s">
        <v>225</v>
      </c>
      <c r="CX4" s="69" t="s">
        <v>231</v>
      </c>
      <c r="CY4" s="69" t="s">
        <v>171</v>
      </c>
      <c r="CZ4" s="69" t="s">
        <v>171</v>
      </c>
      <c r="DA4" s="69" t="s">
        <v>231</v>
      </c>
      <c r="DB4" s="69" t="s">
        <v>171</v>
      </c>
      <c r="DC4" s="69" t="s">
        <v>225</v>
      </c>
      <c r="DD4" s="69" t="s">
        <v>231</v>
      </c>
      <c r="DE4" s="69" t="s">
        <v>231</v>
      </c>
      <c r="DF4" s="69" t="s">
        <v>171</v>
      </c>
      <c r="DG4" s="69" t="s">
        <v>231</v>
      </c>
      <c r="DH4" s="69" t="s">
        <v>171</v>
      </c>
      <c r="DI4" s="69" t="s">
        <v>231</v>
      </c>
      <c r="DJ4" s="69" t="s">
        <v>231</v>
      </c>
      <c r="DK4" s="69" t="s">
        <v>171</v>
      </c>
      <c r="DL4" s="72" t="s">
        <v>232</v>
      </c>
      <c r="DM4" s="72" t="s">
        <v>95</v>
      </c>
      <c r="DO4" s="69" t="s">
        <v>233</v>
      </c>
      <c r="DP4" s="69" t="s">
        <v>234</v>
      </c>
      <c r="DQ4" s="69" t="s">
        <v>235</v>
      </c>
      <c r="DR4" s="69" t="s">
        <v>236</v>
      </c>
      <c r="DS4" s="72" t="s">
        <v>237</v>
      </c>
      <c r="DT4" s="69" t="s">
        <v>238</v>
      </c>
      <c r="DU4" s="69" t="s">
        <v>239</v>
      </c>
      <c r="DV4" s="69" t="s">
        <v>240</v>
      </c>
      <c r="DW4" s="69" t="s">
        <v>241</v>
      </c>
      <c r="DX4" s="69" t="s">
        <v>242</v>
      </c>
      <c r="DY4" s="69" t="s">
        <v>243</v>
      </c>
      <c r="DZ4" s="69" t="s">
        <v>244</v>
      </c>
      <c r="EA4" s="69" t="s">
        <v>245</v>
      </c>
      <c r="EB4" s="69" t="s">
        <v>246</v>
      </c>
      <c r="EC4" s="69" t="s">
        <v>247</v>
      </c>
      <c r="ED4" s="69" t="s">
        <v>248</v>
      </c>
      <c r="EE4" s="69" t="s">
        <v>249</v>
      </c>
      <c r="EF4" s="69" t="s">
        <v>250</v>
      </c>
      <c r="EG4" s="69" t="s">
        <v>251</v>
      </c>
      <c r="EH4" s="69" t="s">
        <v>252</v>
      </c>
      <c r="EI4" s="69" t="s">
        <v>253</v>
      </c>
      <c r="EJ4" s="69" t="s">
        <v>254</v>
      </c>
      <c r="EK4" s="69" t="s">
        <v>255</v>
      </c>
      <c r="EL4" s="69" t="s">
        <v>256</v>
      </c>
      <c r="EM4" s="69" t="s">
        <v>257</v>
      </c>
      <c r="EN4" s="69" t="s">
        <v>258</v>
      </c>
      <c r="EO4" s="69" t="s">
        <v>259</v>
      </c>
      <c r="EP4" s="69" t="s">
        <v>260</v>
      </c>
      <c r="EQ4" s="69" t="s">
        <v>261</v>
      </c>
      <c r="ER4" s="69" t="s">
        <v>262</v>
      </c>
      <c r="ES4" s="69" t="s">
        <v>263</v>
      </c>
      <c r="ET4" s="69" t="s">
        <v>264</v>
      </c>
      <c r="EU4" s="69" t="s">
        <v>265</v>
      </c>
      <c r="EV4" s="69" t="s">
        <v>266</v>
      </c>
      <c r="EW4" s="69" t="s">
        <v>267</v>
      </c>
      <c r="EX4" s="69" t="s">
        <v>49</v>
      </c>
      <c r="EY4" s="69" t="s">
        <v>268</v>
      </c>
      <c r="EZ4" s="69" t="s">
        <v>269</v>
      </c>
      <c r="FA4" s="69" t="s">
        <v>270</v>
      </c>
      <c r="FB4" s="69" t="s">
        <v>271</v>
      </c>
      <c r="FC4" s="69" t="s">
        <v>272</v>
      </c>
    </row>
    <row r="5" spans="1:212" s="69" customFormat="1" ht="22.5" customHeight="1">
      <c r="A5" s="78" t="s">
        <v>273</v>
      </c>
      <c r="B5" s="79"/>
      <c r="C5" s="80" t="s">
        <v>275</v>
      </c>
      <c r="D5" s="83" t="e">
        <f>#REF!</f>
        <v>#REF!</v>
      </c>
      <c r="E5" s="340" t="s">
        <v>276</v>
      </c>
      <c r="F5" s="341"/>
      <c r="G5" s="341"/>
      <c r="H5" s="342"/>
      <c r="I5" s="327" t="s">
        <v>124</v>
      </c>
      <c r="J5" s="327"/>
      <c r="K5" s="318" t="s">
        <v>277</v>
      </c>
      <c r="L5" s="318"/>
      <c r="M5" s="319" t="s">
        <v>285</v>
      </c>
      <c r="N5" s="320"/>
      <c r="O5" s="84"/>
      <c r="T5" s="70"/>
      <c r="W5" s="71"/>
      <c r="X5" s="71"/>
      <c r="Y5" s="71"/>
      <c r="CW5" s="69" t="s">
        <v>280</v>
      </c>
      <c r="CX5" s="69" t="s">
        <v>281</v>
      </c>
      <c r="CY5" s="69" t="s">
        <v>230</v>
      </c>
      <c r="CZ5" s="69" t="s">
        <v>230</v>
      </c>
      <c r="DA5" s="69" t="s">
        <v>281</v>
      </c>
      <c r="DB5" s="69" t="s">
        <v>230</v>
      </c>
      <c r="DC5" s="69" t="s">
        <v>280</v>
      </c>
      <c r="DD5" s="69" t="s">
        <v>281</v>
      </c>
      <c r="DE5" s="69" t="s">
        <v>281</v>
      </c>
      <c r="DF5" s="69" t="s">
        <v>230</v>
      </c>
      <c r="DG5" s="69" t="s">
        <v>281</v>
      </c>
      <c r="DH5" s="69" t="s">
        <v>230</v>
      </c>
      <c r="DI5" s="69" t="s">
        <v>281</v>
      </c>
      <c r="DJ5" s="69" t="s">
        <v>281</v>
      </c>
      <c r="DK5" s="69" t="s">
        <v>230</v>
      </c>
      <c r="DL5" s="85" t="s">
        <v>282</v>
      </c>
      <c r="DM5" s="85" t="s">
        <v>283</v>
      </c>
      <c r="DN5" s="86" t="s">
        <v>169</v>
      </c>
      <c r="DO5" s="85" t="s">
        <v>284</v>
      </c>
      <c r="DP5" s="87"/>
      <c r="DQ5" s="72" t="s">
        <v>278</v>
      </c>
      <c r="DR5" s="72" t="s">
        <v>285</v>
      </c>
      <c r="DS5" s="69" t="s">
        <v>229</v>
      </c>
      <c r="DT5" s="69" t="s">
        <v>286</v>
      </c>
      <c r="DU5" s="69" t="s">
        <v>274</v>
      </c>
      <c r="DV5" s="69" t="s">
        <v>287</v>
      </c>
    </row>
    <row r="6" spans="1:212" s="69" customFormat="1" ht="22.5" customHeight="1" thickBot="1">
      <c r="A6" s="88" t="s">
        <v>288</v>
      </c>
      <c r="B6" s="89" t="s">
        <v>285</v>
      </c>
      <c r="C6" s="90" t="s">
        <v>289</v>
      </c>
      <c r="D6" s="91">
        <v>45617</v>
      </c>
      <c r="E6" s="344" t="s">
        <v>290</v>
      </c>
      <c r="F6" s="345"/>
      <c r="G6" s="345"/>
      <c r="H6" s="346"/>
      <c r="I6" s="321" t="s">
        <v>212</v>
      </c>
      <c r="J6" s="321"/>
      <c r="K6" s="322" t="s">
        <v>291</v>
      </c>
      <c r="L6" s="322"/>
      <c r="M6" s="323"/>
      <c r="N6" s="324"/>
      <c r="O6" s="82"/>
      <c r="T6" s="70"/>
      <c r="W6" s="71"/>
      <c r="X6" s="71"/>
      <c r="Y6" s="71"/>
      <c r="CW6" s="69" t="s">
        <v>292</v>
      </c>
      <c r="CX6" s="69" t="s">
        <v>293</v>
      </c>
      <c r="CY6" s="69" t="s">
        <v>279</v>
      </c>
      <c r="CZ6" s="69" t="s">
        <v>279</v>
      </c>
      <c r="DA6" s="69" t="s">
        <v>293</v>
      </c>
      <c r="DB6" s="69" t="s">
        <v>279</v>
      </c>
      <c r="DC6" s="69" t="s">
        <v>292</v>
      </c>
      <c r="DD6" s="69" t="s">
        <v>293</v>
      </c>
      <c r="DE6" s="69" t="s">
        <v>293</v>
      </c>
      <c r="DF6" s="69" t="s">
        <v>279</v>
      </c>
      <c r="DG6" s="69" t="s">
        <v>293</v>
      </c>
      <c r="DH6" s="69" t="s">
        <v>279</v>
      </c>
      <c r="DI6" s="69" t="s">
        <v>293</v>
      </c>
      <c r="DJ6" s="69" t="s">
        <v>293</v>
      </c>
      <c r="DK6" s="69" t="s">
        <v>279</v>
      </c>
      <c r="DL6" s="72" t="s">
        <v>294</v>
      </c>
      <c r="DM6" s="72" t="s">
        <v>295</v>
      </c>
      <c r="DN6" s="72" t="s">
        <v>296</v>
      </c>
      <c r="DO6" s="72" t="s">
        <v>297</v>
      </c>
      <c r="DP6" s="72" t="s">
        <v>298</v>
      </c>
      <c r="DQ6" s="69" t="s">
        <v>227</v>
      </c>
      <c r="DR6" s="72" t="s">
        <v>299</v>
      </c>
      <c r="DS6" s="72" t="s">
        <v>300</v>
      </c>
    </row>
    <row r="7" spans="1:212" s="16" customFormat="1" ht="20.25" customHeight="1">
      <c r="A7" s="343" t="s">
        <v>23</v>
      </c>
      <c r="B7" s="325" t="s">
        <v>8</v>
      </c>
      <c r="C7" s="325" t="s">
        <v>9</v>
      </c>
      <c r="D7" s="325" t="s">
        <v>10</v>
      </c>
      <c r="E7" s="325" t="s">
        <v>89</v>
      </c>
      <c r="F7" s="347" t="s">
        <v>304</v>
      </c>
      <c r="G7" s="347" t="s">
        <v>305</v>
      </c>
      <c r="H7" s="328" t="s">
        <v>90</v>
      </c>
      <c r="I7" s="328" t="s">
        <v>11</v>
      </c>
      <c r="J7" s="326" t="s">
        <v>24</v>
      </c>
      <c r="K7" s="326"/>
      <c r="L7" s="326"/>
      <c r="M7" s="326"/>
      <c r="N7" s="326"/>
      <c r="O7" s="331" t="s">
        <v>29</v>
      </c>
      <c r="P7" s="328" t="s">
        <v>320</v>
      </c>
    </row>
    <row r="8" spans="1:212" s="16" customFormat="1" ht="41.25" customHeight="1">
      <c r="A8" s="343"/>
      <c r="B8" s="325"/>
      <c r="C8" s="325"/>
      <c r="D8" s="325"/>
      <c r="E8" s="325"/>
      <c r="F8" s="348"/>
      <c r="G8" s="348"/>
      <c r="H8" s="329"/>
      <c r="I8" s="329"/>
      <c r="J8" s="326" t="s">
        <v>14</v>
      </c>
      <c r="K8" s="326"/>
      <c r="L8" s="326"/>
      <c r="M8" s="325" t="s">
        <v>30</v>
      </c>
      <c r="N8" s="325" t="s">
        <v>337</v>
      </c>
      <c r="O8" s="331"/>
      <c r="P8" s="329"/>
    </row>
    <row r="9" spans="1:212" s="18" customFormat="1" ht="30" customHeight="1">
      <c r="A9" s="343"/>
      <c r="B9" s="325"/>
      <c r="C9" s="325"/>
      <c r="D9" s="325"/>
      <c r="E9" s="325"/>
      <c r="F9" s="349"/>
      <c r="G9" s="349"/>
      <c r="H9" s="330"/>
      <c r="I9" s="330"/>
      <c r="J9" s="17" t="s">
        <v>20</v>
      </c>
      <c r="K9" s="17" t="s">
        <v>21</v>
      </c>
      <c r="L9" s="17" t="s">
        <v>22</v>
      </c>
      <c r="M9" s="325"/>
      <c r="N9" s="325"/>
      <c r="O9" s="331"/>
      <c r="P9" s="330"/>
    </row>
    <row r="10" spans="1:212" s="8" customFormat="1" ht="21" customHeight="1">
      <c r="A10" s="219" t="s">
        <v>394</v>
      </c>
      <c r="B10" s="218"/>
      <c r="C10" s="218"/>
      <c r="D10" s="218"/>
      <c r="E10" s="218"/>
      <c r="F10" s="218"/>
      <c r="G10" s="218"/>
      <c r="H10" s="218"/>
      <c r="I10" s="218"/>
      <c r="J10" s="218"/>
      <c r="K10" s="218"/>
      <c r="L10" s="218"/>
      <c r="M10" s="218"/>
      <c r="N10" s="218"/>
      <c r="O10" s="218"/>
      <c r="P10" s="218"/>
    </row>
    <row r="11" spans="1:212" s="8" customFormat="1" ht="21" customHeight="1">
      <c r="A11" s="219" t="s">
        <v>540</v>
      </c>
      <c r="B11" s="218"/>
      <c r="C11" s="218"/>
      <c r="D11" s="218"/>
      <c r="E11" s="218"/>
      <c r="F11" s="218"/>
      <c r="G11" s="218"/>
      <c r="H11" s="218"/>
      <c r="I11" s="218"/>
      <c r="J11" s="218"/>
      <c r="K11" s="218"/>
      <c r="L11" s="218"/>
      <c r="M11" s="218"/>
      <c r="N11" s="218"/>
      <c r="O11" s="218"/>
      <c r="P11" s="218"/>
    </row>
    <row r="12" spans="1:212" s="8" customFormat="1" ht="21" customHeight="1">
      <c r="A12" s="307" t="s">
        <v>539</v>
      </c>
      <c r="B12" s="308"/>
      <c r="C12" s="309"/>
      <c r="D12" s="4"/>
      <c r="E12" s="66"/>
      <c r="F12" s="66"/>
      <c r="G12" s="66"/>
      <c r="H12" s="5"/>
      <c r="I12" s="5"/>
      <c r="J12" s="4"/>
      <c r="K12" s="4"/>
      <c r="L12" s="4"/>
      <c r="M12" s="4"/>
      <c r="N12" s="4"/>
      <c r="O12" s="20"/>
      <c r="P12" s="6"/>
    </row>
    <row r="13" spans="1:212" s="9" customFormat="1" ht="27" customHeight="1">
      <c r="A13" s="312" t="str">
        <f>A12</f>
        <v>4&amp;6 piece set -- Serta Brand 80gsm Microfiber Sheets -- Comfy Sleep</v>
      </c>
      <c r="B13" s="312" t="s">
        <v>301</v>
      </c>
      <c r="C13" s="315" t="s">
        <v>42</v>
      </c>
      <c r="D13" s="24" t="s">
        <v>77</v>
      </c>
      <c r="E13" s="306" t="s">
        <v>317</v>
      </c>
      <c r="F13" s="234" t="s">
        <v>447</v>
      </c>
      <c r="G13" s="234" t="s">
        <v>520</v>
      </c>
      <c r="H13" s="10">
        <f>I13*0.965</f>
        <v>3.7731500000000002</v>
      </c>
      <c r="I13" s="10">
        <f>'Serta 05-22 Final'!G7</f>
        <v>3.91</v>
      </c>
      <c r="J13" s="15">
        <v>30</v>
      </c>
      <c r="K13" s="14">
        <v>25</v>
      </c>
      <c r="L13" s="13">
        <v>32</v>
      </c>
      <c r="M13" s="15">
        <v>4</v>
      </c>
      <c r="N13" s="15">
        <v>4.3600000000000003</v>
      </c>
      <c r="O13" s="21">
        <v>7.25</v>
      </c>
      <c r="P13" s="64">
        <v>1572</v>
      </c>
    </row>
    <row r="14" spans="1:212" s="9" customFormat="1" ht="27" customHeight="1">
      <c r="A14" s="313"/>
      <c r="B14" s="313"/>
      <c r="C14" s="316"/>
      <c r="D14" s="24" t="s">
        <v>85</v>
      </c>
      <c r="E14" s="306" t="s">
        <v>317</v>
      </c>
      <c r="F14" s="234" t="s">
        <v>448</v>
      </c>
      <c r="G14" s="234" t="s">
        <v>474</v>
      </c>
      <c r="H14" s="10">
        <f t="shared" ref="H14:H19" si="0">I14*0.965</f>
        <v>4.62235</v>
      </c>
      <c r="I14" s="10">
        <f>'Serta 05-22 Final'!G8</f>
        <v>4.79</v>
      </c>
      <c r="J14" s="15">
        <v>30</v>
      </c>
      <c r="K14" s="14">
        <v>25</v>
      </c>
      <c r="L14" s="13">
        <v>36</v>
      </c>
      <c r="M14" s="15">
        <v>4</v>
      </c>
      <c r="N14" s="15">
        <v>6.17</v>
      </c>
      <c r="O14" s="21">
        <v>8.75</v>
      </c>
      <c r="P14" s="64">
        <v>1160</v>
      </c>
    </row>
    <row r="15" spans="1:212" s="9" customFormat="1" ht="27" customHeight="1">
      <c r="A15" s="313"/>
      <c r="B15" s="313"/>
      <c r="C15" s="316"/>
      <c r="D15" s="24" t="s">
        <v>78</v>
      </c>
      <c r="E15" s="306" t="s">
        <v>317</v>
      </c>
      <c r="F15" s="234" t="s">
        <v>449</v>
      </c>
      <c r="G15" s="234" t="s">
        <v>475</v>
      </c>
      <c r="H15" s="10">
        <f t="shared" si="0"/>
        <v>5.1337999999999999</v>
      </c>
      <c r="I15" s="10">
        <f>'Serta 05-22 Final'!G9</f>
        <v>5.32</v>
      </c>
      <c r="J15" s="15">
        <v>30</v>
      </c>
      <c r="K15" s="14">
        <v>25</v>
      </c>
      <c r="L15" s="13">
        <v>40</v>
      </c>
      <c r="M15" s="15">
        <v>4</v>
      </c>
      <c r="N15" s="15">
        <v>7.04</v>
      </c>
      <c r="O15" s="21">
        <v>9.75</v>
      </c>
      <c r="P15" s="64">
        <v>1188</v>
      </c>
    </row>
    <row r="16" spans="1:212" s="9" customFormat="1" ht="27" customHeight="1">
      <c r="A16" s="313"/>
      <c r="B16" s="313"/>
      <c r="C16" s="316"/>
      <c r="D16" s="24" t="s">
        <v>79</v>
      </c>
      <c r="E16" s="306" t="s">
        <v>317</v>
      </c>
      <c r="F16" s="234" t="s">
        <v>450</v>
      </c>
      <c r="G16" s="234" t="s">
        <v>476</v>
      </c>
      <c r="H16" s="10">
        <f t="shared" si="0"/>
        <v>5.9347500000000002</v>
      </c>
      <c r="I16" s="10">
        <f>'Serta 05-22 Final'!G10</f>
        <v>6.15</v>
      </c>
      <c r="J16" s="15">
        <v>30</v>
      </c>
      <c r="K16" s="14">
        <v>25</v>
      </c>
      <c r="L16" s="13">
        <v>44</v>
      </c>
      <c r="M16" s="15">
        <v>4</v>
      </c>
      <c r="N16" s="15">
        <v>8.3699999999999992</v>
      </c>
      <c r="O16" s="21">
        <v>11</v>
      </c>
      <c r="P16" s="64">
        <v>1748</v>
      </c>
    </row>
    <row r="17" spans="1:17" s="9" customFormat="1" ht="27" customHeight="1">
      <c r="A17" s="313"/>
      <c r="B17" s="313"/>
      <c r="C17" s="316"/>
      <c r="D17" s="24" t="s">
        <v>86</v>
      </c>
      <c r="E17" s="153" t="s">
        <v>317</v>
      </c>
      <c r="F17" s="234" t="s">
        <v>451</v>
      </c>
      <c r="G17" s="234" t="s">
        <v>477</v>
      </c>
      <c r="H17" s="10">
        <f t="shared" si="0"/>
        <v>6.03125</v>
      </c>
      <c r="I17" s="10">
        <f>'Serta 05-22 Final'!G11</f>
        <v>6.25</v>
      </c>
      <c r="J17" s="15">
        <v>30</v>
      </c>
      <c r="K17" s="14">
        <v>25</v>
      </c>
      <c r="L17" s="13">
        <v>44</v>
      </c>
      <c r="M17" s="15">
        <v>4</v>
      </c>
      <c r="N17" s="15">
        <v>8.3699999999999992</v>
      </c>
      <c r="O17" s="21">
        <v>12.25</v>
      </c>
      <c r="P17" s="64">
        <v>248</v>
      </c>
    </row>
    <row r="18" spans="1:17" s="9" customFormat="1" ht="27" customHeight="1">
      <c r="A18" s="313"/>
      <c r="B18" s="313"/>
      <c r="C18" s="316"/>
      <c r="D18" s="24" t="s">
        <v>78</v>
      </c>
      <c r="E18" s="136" t="s">
        <v>437</v>
      </c>
      <c r="F18" s="234" t="s">
        <v>452</v>
      </c>
      <c r="G18" s="234" t="s">
        <v>478</v>
      </c>
      <c r="H18" s="10">
        <f t="shared" si="0"/>
        <v>5.1337999999999999</v>
      </c>
      <c r="I18" s="10">
        <f>I15</f>
        <v>5.32</v>
      </c>
      <c r="J18" s="15">
        <v>30</v>
      </c>
      <c r="K18" s="14">
        <v>25</v>
      </c>
      <c r="L18" s="13">
        <v>40</v>
      </c>
      <c r="M18" s="15">
        <v>4</v>
      </c>
      <c r="N18" s="15">
        <v>7.04</v>
      </c>
      <c r="O18" s="21">
        <v>9.75</v>
      </c>
      <c r="P18" s="64">
        <v>1188</v>
      </c>
    </row>
    <row r="19" spans="1:17" s="9" customFormat="1" ht="27" customHeight="1">
      <c r="A19" s="314"/>
      <c r="B19" s="314"/>
      <c r="C19" s="317"/>
      <c r="D19" s="24" t="s">
        <v>78</v>
      </c>
      <c r="E19" s="136" t="s">
        <v>393</v>
      </c>
      <c r="F19" s="234" t="s">
        <v>453</v>
      </c>
      <c r="G19" s="234" t="s">
        <v>479</v>
      </c>
      <c r="H19" s="10">
        <f t="shared" si="0"/>
        <v>5.1337999999999999</v>
      </c>
      <c r="I19" s="10">
        <f>I15</f>
        <v>5.32</v>
      </c>
      <c r="J19" s="15">
        <v>30</v>
      </c>
      <c r="K19" s="14">
        <v>25</v>
      </c>
      <c r="L19" s="13">
        <v>40</v>
      </c>
      <c r="M19" s="15">
        <v>4</v>
      </c>
      <c r="N19" s="15">
        <v>7.04</v>
      </c>
      <c r="O19" s="21">
        <v>9.75</v>
      </c>
      <c r="P19" s="64">
        <v>1188</v>
      </c>
    </row>
    <row r="20" spans="1:17" ht="21" customHeight="1">
      <c r="A20" s="242"/>
      <c r="B20" s="243"/>
      <c r="C20" s="244"/>
      <c r="D20" s="243"/>
      <c r="E20" s="245"/>
      <c r="F20" s="246"/>
      <c r="G20" s="246"/>
      <c r="H20" s="246"/>
      <c r="I20" s="246"/>
      <c r="J20" s="247"/>
      <c r="K20" s="246"/>
      <c r="L20" s="246"/>
      <c r="M20" s="246"/>
      <c r="N20" s="246"/>
      <c r="O20" s="248"/>
      <c r="P20" s="249">
        <f>SUM(P13:P19)</f>
        <v>8292</v>
      </c>
      <c r="Q20" s="241" t="e">
        <f>(#REF!-#REF!)/#REF!</f>
        <v>#REF!</v>
      </c>
    </row>
    <row r="21" spans="1:17" s="8" customFormat="1" ht="21" customHeight="1">
      <c r="A21" s="219" t="s">
        <v>395</v>
      </c>
      <c r="B21" s="220"/>
      <c r="C21" s="220"/>
      <c r="D21" s="220"/>
      <c r="E21" s="220"/>
      <c r="F21" s="220"/>
      <c r="G21" s="220"/>
      <c r="H21" s="220"/>
      <c r="I21" s="220"/>
      <c r="J21" s="220"/>
      <c r="K21" s="220"/>
      <c r="L21" s="220"/>
      <c r="M21" s="220"/>
      <c r="N21" s="220"/>
      <c r="O21" s="220"/>
      <c r="P21" s="220"/>
    </row>
    <row r="22" spans="1:17" s="8" customFormat="1" ht="21" customHeight="1">
      <c r="A22" s="219" t="s">
        <v>543</v>
      </c>
      <c r="B22" s="221"/>
      <c r="C22" s="221"/>
      <c r="D22" s="221"/>
      <c r="E22" s="221"/>
      <c r="F22" s="221"/>
      <c r="G22" s="221"/>
      <c r="H22" s="221"/>
      <c r="I22" s="221"/>
      <c r="J22" s="221"/>
      <c r="K22" s="221"/>
      <c r="L22" s="221"/>
      <c r="M22" s="221"/>
      <c r="N22" s="221"/>
      <c r="O22" s="221"/>
      <c r="P22" s="221"/>
    </row>
    <row r="23" spans="1:17" s="8" customFormat="1" ht="21" customHeight="1">
      <c r="A23" s="307" t="s">
        <v>444</v>
      </c>
      <c r="B23" s="308"/>
      <c r="C23" s="309"/>
      <c r="D23" s="4"/>
      <c r="E23" s="66"/>
      <c r="F23" s="66"/>
      <c r="G23" s="66"/>
      <c r="H23" s="5"/>
      <c r="I23" s="5"/>
      <c r="J23" s="4"/>
      <c r="K23" s="4"/>
      <c r="L23" s="4"/>
      <c r="M23" s="4"/>
      <c r="N23" s="4"/>
      <c r="O23" s="20"/>
      <c r="P23" s="6"/>
    </row>
    <row r="24" spans="1:17" s="9" customFormat="1" ht="27" customHeight="1">
      <c r="A24" s="312" t="str">
        <f>A23</f>
        <v>4&amp;6 piece set -- Serta Brand 80gsm Microfiber Sheets -- Comfy Sleep</v>
      </c>
      <c r="B24" s="312" t="s">
        <v>301</v>
      </c>
      <c r="C24" s="315" t="s">
        <v>42</v>
      </c>
      <c r="D24" s="24" t="s">
        <v>77</v>
      </c>
      <c r="E24" s="136" t="s">
        <v>317</v>
      </c>
      <c r="F24" s="234" t="s">
        <v>454</v>
      </c>
      <c r="G24" s="234" t="s">
        <v>520</v>
      </c>
      <c r="H24" s="10">
        <f>I24*0.965</f>
        <v>3.7731500000000002</v>
      </c>
      <c r="I24" s="10">
        <f>'Serta 05-22 Final'!G7</f>
        <v>3.91</v>
      </c>
      <c r="J24" s="15">
        <v>30</v>
      </c>
      <c r="K24" s="14">
        <v>25</v>
      </c>
      <c r="L24" s="13">
        <v>32</v>
      </c>
      <c r="M24" s="15">
        <v>4</v>
      </c>
      <c r="N24" s="15">
        <v>4.3600000000000003</v>
      </c>
      <c r="O24" s="21">
        <v>7.25</v>
      </c>
      <c r="P24" s="64">
        <v>1572</v>
      </c>
    </row>
    <row r="25" spans="1:17" s="9" customFormat="1" ht="27" customHeight="1">
      <c r="A25" s="313"/>
      <c r="B25" s="313"/>
      <c r="C25" s="316"/>
      <c r="D25" s="24" t="s">
        <v>85</v>
      </c>
      <c r="E25" s="136" t="s">
        <v>326</v>
      </c>
      <c r="F25" s="234" t="s">
        <v>455</v>
      </c>
      <c r="G25" s="234" t="s">
        <v>521</v>
      </c>
      <c r="H25" s="10">
        <f t="shared" ref="H25:H30" si="1">I25*0.965</f>
        <v>4.62235</v>
      </c>
      <c r="I25" s="10">
        <f>'Serta 05-22 Final'!G8</f>
        <v>4.79</v>
      </c>
      <c r="J25" s="15">
        <v>30</v>
      </c>
      <c r="K25" s="14">
        <v>25</v>
      </c>
      <c r="L25" s="13">
        <v>36</v>
      </c>
      <c r="M25" s="15">
        <v>4</v>
      </c>
      <c r="N25" s="15">
        <v>6.17</v>
      </c>
      <c r="O25" s="21">
        <v>8.75</v>
      </c>
      <c r="P25" s="64">
        <v>1160</v>
      </c>
    </row>
    <row r="26" spans="1:17" s="9" customFormat="1" ht="27" customHeight="1">
      <c r="A26" s="313"/>
      <c r="B26" s="313"/>
      <c r="C26" s="316"/>
      <c r="D26" s="24" t="s">
        <v>78</v>
      </c>
      <c r="E26" s="136" t="s">
        <v>324</v>
      </c>
      <c r="F26" s="234" t="s">
        <v>456</v>
      </c>
      <c r="G26" s="234" t="s">
        <v>480</v>
      </c>
      <c r="H26" s="10">
        <f t="shared" si="1"/>
        <v>5.1337999999999999</v>
      </c>
      <c r="I26" s="10">
        <f>'Serta 05-22 Final'!G9</f>
        <v>5.32</v>
      </c>
      <c r="J26" s="15">
        <v>30</v>
      </c>
      <c r="K26" s="14">
        <v>25</v>
      </c>
      <c r="L26" s="13">
        <v>40</v>
      </c>
      <c r="M26" s="15">
        <v>4</v>
      </c>
      <c r="N26" s="15">
        <v>7.04</v>
      </c>
      <c r="O26" s="21">
        <v>9.75</v>
      </c>
      <c r="P26" s="64">
        <v>1188</v>
      </c>
    </row>
    <row r="27" spans="1:17" s="9" customFormat="1" ht="27" customHeight="1">
      <c r="A27" s="313"/>
      <c r="B27" s="313"/>
      <c r="C27" s="316"/>
      <c r="D27" s="24" t="s">
        <v>79</v>
      </c>
      <c r="E27" s="136" t="s">
        <v>326</v>
      </c>
      <c r="F27" s="234" t="s">
        <v>457</v>
      </c>
      <c r="G27" s="234" t="s">
        <v>481</v>
      </c>
      <c r="H27" s="10">
        <f t="shared" si="1"/>
        <v>5.9347500000000002</v>
      </c>
      <c r="I27" s="10">
        <f>'Serta 05-22 Final'!G10</f>
        <v>6.15</v>
      </c>
      <c r="J27" s="15">
        <v>30</v>
      </c>
      <c r="K27" s="14">
        <v>25</v>
      </c>
      <c r="L27" s="13">
        <v>44</v>
      </c>
      <c r="M27" s="15">
        <v>4</v>
      </c>
      <c r="N27" s="15">
        <v>8.3699999999999992</v>
      </c>
      <c r="O27" s="21">
        <v>11</v>
      </c>
      <c r="P27" s="64">
        <v>1748</v>
      </c>
    </row>
    <row r="28" spans="1:17" s="9" customFormat="1" ht="27" customHeight="1">
      <c r="A28" s="313"/>
      <c r="B28" s="313"/>
      <c r="C28" s="316"/>
      <c r="D28" s="24" t="s">
        <v>86</v>
      </c>
      <c r="E28" s="136" t="s">
        <v>327</v>
      </c>
      <c r="F28" s="234" t="s">
        <v>458</v>
      </c>
      <c r="G28" s="234" t="s">
        <v>482</v>
      </c>
      <c r="H28" s="10">
        <f t="shared" si="1"/>
        <v>6.03125</v>
      </c>
      <c r="I28" s="10">
        <f>'Serta 05-22 Final'!G11</f>
        <v>6.25</v>
      </c>
      <c r="J28" s="15">
        <v>30</v>
      </c>
      <c r="K28" s="14">
        <v>25</v>
      </c>
      <c r="L28" s="13">
        <v>44</v>
      </c>
      <c r="M28" s="15">
        <v>4</v>
      </c>
      <c r="N28" s="15">
        <v>8.3699999999999992</v>
      </c>
      <c r="O28" s="21">
        <v>12.25</v>
      </c>
      <c r="P28" s="64">
        <v>248</v>
      </c>
    </row>
    <row r="29" spans="1:17" s="9" customFormat="1" ht="27" customHeight="1">
      <c r="A29" s="313"/>
      <c r="B29" s="313"/>
      <c r="C29" s="316"/>
      <c r="D29" s="24" t="s">
        <v>78</v>
      </c>
      <c r="E29" s="136" t="s">
        <v>404</v>
      </c>
      <c r="F29" s="234" t="s">
        <v>459</v>
      </c>
      <c r="G29" s="234" t="s">
        <v>483</v>
      </c>
      <c r="H29" s="10">
        <f t="shared" si="1"/>
        <v>5.1337999999999999</v>
      </c>
      <c r="I29" s="156">
        <f>I26</f>
        <v>5.32</v>
      </c>
      <c r="J29" s="15">
        <v>30</v>
      </c>
      <c r="K29" s="14">
        <v>25</v>
      </c>
      <c r="L29" s="13">
        <v>40</v>
      </c>
      <c r="M29" s="15">
        <v>4</v>
      </c>
      <c r="N29" s="15">
        <v>7.04</v>
      </c>
      <c r="O29" s="21">
        <v>9.75</v>
      </c>
      <c r="P29" s="64">
        <v>1188</v>
      </c>
    </row>
    <row r="30" spans="1:17" s="9" customFormat="1" ht="27" customHeight="1">
      <c r="A30" s="314"/>
      <c r="B30" s="314"/>
      <c r="C30" s="317"/>
      <c r="D30" s="24" t="s">
        <v>78</v>
      </c>
      <c r="E30" s="136" t="s">
        <v>317</v>
      </c>
      <c r="F30" s="234" t="s">
        <v>460</v>
      </c>
      <c r="G30" s="234" t="s">
        <v>522</v>
      </c>
      <c r="H30" s="10">
        <f t="shared" si="1"/>
        <v>5.1337999999999999</v>
      </c>
      <c r="I30" s="156">
        <f>I26</f>
        <v>5.32</v>
      </c>
      <c r="J30" s="15">
        <v>30</v>
      </c>
      <c r="K30" s="14">
        <v>25</v>
      </c>
      <c r="L30" s="13">
        <v>40</v>
      </c>
      <c r="M30" s="15">
        <v>4</v>
      </c>
      <c r="N30" s="15">
        <v>7.04</v>
      </c>
      <c r="O30" s="21">
        <v>9.75</v>
      </c>
      <c r="P30" s="64">
        <v>1188</v>
      </c>
    </row>
    <row r="31" spans="1:17" ht="21" customHeight="1">
      <c r="A31" s="242"/>
      <c r="B31" s="243"/>
      <c r="C31" s="244"/>
      <c r="D31" s="243"/>
      <c r="E31" s="245"/>
      <c r="F31" s="246"/>
      <c r="G31" s="246"/>
      <c r="H31" s="246"/>
      <c r="I31" s="246"/>
      <c r="J31" s="247"/>
      <c r="K31" s="246"/>
      <c r="L31" s="246"/>
      <c r="M31" s="246"/>
      <c r="N31" s="246"/>
      <c r="O31" s="248"/>
      <c r="P31" s="249">
        <f>SUM(P24:P30)</f>
        <v>8292</v>
      </c>
      <c r="Q31" s="241" t="e">
        <f>(#REF!-#REF!)/#REF!</f>
        <v>#REF!</v>
      </c>
    </row>
    <row r="32" spans="1:17" s="8" customFormat="1" ht="21" customHeight="1">
      <c r="A32" s="219" t="s">
        <v>399</v>
      </c>
      <c r="B32" s="218"/>
      <c r="C32" s="218"/>
      <c r="D32" s="218"/>
      <c r="E32" s="218"/>
      <c r="F32" s="218"/>
      <c r="G32" s="218"/>
      <c r="H32" s="218"/>
      <c r="I32" s="218"/>
      <c r="J32" s="218"/>
      <c r="K32" s="218"/>
      <c r="L32" s="218"/>
      <c r="M32" s="218"/>
      <c r="N32" s="218"/>
      <c r="O32" s="218"/>
      <c r="P32" s="218"/>
    </row>
    <row r="33" spans="1:17" s="8" customFormat="1" ht="21" customHeight="1">
      <c r="A33" s="219" t="s">
        <v>542</v>
      </c>
      <c r="B33" s="218"/>
      <c r="C33" s="218"/>
      <c r="D33" s="218"/>
      <c r="E33" s="218"/>
      <c r="F33" s="218"/>
      <c r="G33" s="218"/>
      <c r="H33" s="218"/>
      <c r="I33" s="218"/>
      <c r="J33" s="218"/>
      <c r="K33" s="218"/>
      <c r="L33" s="218"/>
      <c r="M33" s="218"/>
      <c r="N33" s="218"/>
      <c r="O33" s="218"/>
      <c r="P33" s="218"/>
    </row>
    <row r="34" spans="1:17" s="8" customFormat="1" ht="21" customHeight="1">
      <c r="A34" s="307" t="s">
        <v>444</v>
      </c>
      <c r="B34" s="308"/>
      <c r="C34" s="309"/>
      <c r="D34" s="4"/>
      <c r="E34" s="66"/>
      <c r="F34" s="66"/>
      <c r="G34" s="66"/>
      <c r="H34" s="5"/>
      <c r="I34" s="5"/>
      <c r="J34" s="4"/>
      <c r="K34" s="4"/>
      <c r="L34" s="4"/>
      <c r="M34" s="4"/>
      <c r="N34" s="4"/>
      <c r="O34" s="20"/>
      <c r="P34" s="6"/>
    </row>
    <row r="35" spans="1:17" s="9" customFormat="1" ht="27" customHeight="1">
      <c r="A35" s="312" t="str">
        <f>A34</f>
        <v>4&amp;6 piece set -- Serta Brand 80gsm Microfiber Sheets -- Comfy Sleep</v>
      </c>
      <c r="B35" s="312" t="s">
        <v>301</v>
      </c>
      <c r="C35" s="315" t="s">
        <v>42</v>
      </c>
      <c r="D35" s="24" t="s">
        <v>77</v>
      </c>
      <c r="E35" s="306" t="s">
        <v>318</v>
      </c>
      <c r="F35" s="234" t="s">
        <v>461</v>
      </c>
      <c r="G35" s="234" t="s">
        <v>523</v>
      </c>
      <c r="H35" s="10">
        <f>I35*0.965</f>
        <v>3.7731500000000002</v>
      </c>
      <c r="I35" s="10">
        <f t="shared" ref="I35:I41" si="2">I13</f>
        <v>3.91</v>
      </c>
      <c r="J35" s="15">
        <v>30</v>
      </c>
      <c r="K35" s="14">
        <v>25</v>
      </c>
      <c r="L35" s="13">
        <v>32</v>
      </c>
      <c r="M35" s="15">
        <v>4</v>
      </c>
      <c r="N35" s="15">
        <v>4.3600000000000003</v>
      </c>
      <c r="O35" s="21">
        <v>7.25</v>
      </c>
      <c r="P35" s="64">
        <v>1572</v>
      </c>
    </row>
    <row r="36" spans="1:17" s="9" customFormat="1" ht="27" customHeight="1">
      <c r="A36" s="313"/>
      <c r="B36" s="313"/>
      <c r="C36" s="316"/>
      <c r="D36" s="24" t="s">
        <v>85</v>
      </c>
      <c r="E36" s="306" t="s">
        <v>318</v>
      </c>
      <c r="F36" s="234" t="s">
        <v>462</v>
      </c>
      <c r="G36" s="234" t="s">
        <v>484</v>
      </c>
      <c r="H36" s="10">
        <f t="shared" ref="H36:H41" si="3">I36*0.965</f>
        <v>4.62235</v>
      </c>
      <c r="I36" s="10">
        <f t="shared" si="2"/>
        <v>4.79</v>
      </c>
      <c r="J36" s="15">
        <v>30</v>
      </c>
      <c r="K36" s="14">
        <v>25</v>
      </c>
      <c r="L36" s="13">
        <v>36</v>
      </c>
      <c r="M36" s="15">
        <v>4</v>
      </c>
      <c r="N36" s="15">
        <v>6.17</v>
      </c>
      <c r="O36" s="21">
        <v>8.75</v>
      </c>
      <c r="P36" s="64">
        <v>1160</v>
      </c>
    </row>
    <row r="37" spans="1:17" s="9" customFormat="1" ht="27" customHeight="1">
      <c r="A37" s="313"/>
      <c r="B37" s="313"/>
      <c r="C37" s="316"/>
      <c r="D37" s="24" t="s">
        <v>78</v>
      </c>
      <c r="E37" s="306" t="s">
        <v>318</v>
      </c>
      <c r="F37" s="234" t="s">
        <v>463</v>
      </c>
      <c r="G37" s="234" t="s">
        <v>485</v>
      </c>
      <c r="H37" s="10">
        <f t="shared" si="3"/>
        <v>5.1337999999999999</v>
      </c>
      <c r="I37" s="10">
        <f t="shared" si="2"/>
        <v>5.32</v>
      </c>
      <c r="J37" s="15">
        <v>30</v>
      </c>
      <c r="K37" s="14">
        <v>25</v>
      </c>
      <c r="L37" s="13">
        <v>40</v>
      </c>
      <c r="M37" s="15">
        <v>4</v>
      </c>
      <c r="N37" s="15">
        <v>7.04</v>
      </c>
      <c r="O37" s="21">
        <v>9.75</v>
      </c>
      <c r="P37" s="64">
        <v>1188</v>
      </c>
    </row>
    <row r="38" spans="1:17" s="9" customFormat="1" ht="27" customHeight="1">
      <c r="A38" s="313"/>
      <c r="B38" s="313"/>
      <c r="C38" s="316"/>
      <c r="D38" s="24" t="s">
        <v>79</v>
      </c>
      <c r="E38" s="306" t="s">
        <v>318</v>
      </c>
      <c r="F38" s="234" t="s">
        <v>464</v>
      </c>
      <c r="G38" s="234" t="s">
        <v>486</v>
      </c>
      <c r="H38" s="10">
        <f t="shared" si="3"/>
        <v>5.9347500000000002</v>
      </c>
      <c r="I38" s="10">
        <f t="shared" si="2"/>
        <v>6.15</v>
      </c>
      <c r="J38" s="15">
        <v>30</v>
      </c>
      <c r="K38" s="14">
        <v>25</v>
      </c>
      <c r="L38" s="13">
        <v>44</v>
      </c>
      <c r="M38" s="15">
        <v>4</v>
      </c>
      <c r="N38" s="15">
        <v>8.3699999999999992</v>
      </c>
      <c r="O38" s="21">
        <v>11</v>
      </c>
      <c r="P38" s="64">
        <v>1748</v>
      </c>
    </row>
    <row r="39" spans="1:17" s="9" customFormat="1" ht="27" customHeight="1">
      <c r="A39" s="313"/>
      <c r="B39" s="313"/>
      <c r="C39" s="316"/>
      <c r="D39" s="24" t="s">
        <v>86</v>
      </c>
      <c r="E39" s="153" t="s">
        <v>318</v>
      </c>
      <c r="F39" s="234" t="s">
        <v>465</v>
      </c>
      <c r="G39" s="234" t="s">
        <v>487</v>
      </c>
      <c r="H39" s="10">
        <f t="shared" si="3"/>
        <v>6.03125</v>
      </c>
      <c r="I39" s="10">
        <f t="shared" si="2"/>
        <v>6.25</v>
      </c>
      <c r="J39" s="15">
        <v>30</v>
      </c>
      <c r="K39" s="14">
        <v>25</v>
      </c>
      <c r="L39" s="13">
        <v>44</v>
      </c>
      <c r="M39" s="15">
        <v>4</v>
      </c>
      <c r="N39" s="15">
        <v>8.3699999999999992</v>
      </c>
      <c r="O39" s="21">
        <v>12.25</v>
      </c>
      <c r="P39" s="64">
        <v>248</v>
      </c>
    </row>
    <row r="40" spans="1:17" s="9" customFormat="1" ht="27" customHeight="1">
      <c r="A40" s="313"/>
      <c r="B40" s="313"/>
      <c r="C40" s="316"/>
      <c r="D40" s="24" t="s">
        <v>78</v>
      </c>
      <c r="E40" s="136" t="s">
        <v>317</v>
      </c>
      <c r="F40" s="234" t="s">
        <v>466</v>
      </c>
      <c r="G40" s="234" t="s">
        <v>522</v>
      </c>
      <c r="H40" s="10">
        <f t="shared" si="3"/>
        <v>5.1337999999999999</v>
      </c>
      <c r="I40" s="10">
        <f t="shared" si="2"/>
        <v>5.32</v>
      </c>
      <c r="J40" s="15">
        <v>30</v>
      </c>
      <c r="K40" s="14">
        <v>25</v>
      </c>
      <c r="L40" s="13">
        <v>40</v>
      </c>
      <c r="M40" s="15">
        <v>4</v>
      </c>
      <c r="N40" s="15">
        <v>7.04</v>
      </c>
      <c r="O40" s="21">
        <v>9.75</v>
      </c>
      <c r="P40" s="64">
        <v>1188</v>
      </c>
    </row>
    <row r="41" spans="1:17" s="9" customFormat="1" ht="27" customHeight="1">
      <c r="A41" s="314"/>
      <c r="B41" s="314"/>
      <c r="C41" s="317"/>
      <c r="D41" s="24" t="s">
        <v>78</v>
      </c>
      <c r="E41" s="136" t="s">
        <v>325</v>
      </c>
      <c r="F41" s="234" t="s">
        <v>467</v>
      </c>
      <c r="G41" s="234" t="s">
        <v>524</v>
      </c>
      <c r="H41" s="10">
        <f t="shared" si="3"/>
        <v>5.1337999999999999</v>
      </c>
      <c r="I41" s="10">
        <f t="shared" si="2"/>
        <v>5.32</v>
      </c>
      <c r="J41" s="15">
        <v>30</v>
      </c>
      <c r="K41" s="14">
        <v>25</v>
      </c>
      <c r="L41" s="13">
        <v>40</v>
      </c>
      <c r="M41" s="15">
        <v>4</v>
      </c>
      <c r="N41" s="15">
        <v>7.04</v>
      </c>
      <c r="O41" s="21">
        <v>9.75</v>
      </c>
      <c r="P41" s="64">
        <v>1188</v>
      </c>
    </row>
    <row r="42" spans="1:17" ht="21" customHeight="1">
      <c r="A42" s="242"/>
      <c r="B42" s="243"/>
      <c r="C42" s="244"/>
      <c r="D42" s="243"/>
      <c r="E42" s="245"/>
      <c r="F42" s="246"/>
      <c r="G42" s="246"/>
      <c r="H42" s="246"/>
      <c r="I42" s="246"/>
      <c r="J42" s="247"/>
      <c r="K42" s="246"/>
      <c r="L42" s="246"/>
      <c r="M42" s="246"/>
      <c r="N42" s="246"/>
      <c r="O42" s="248"/>
      <c r="P42" s="249">
        <f>SUM(P35:P41)</f>
        <v>8292</v>
      </c>
      <c r="Q42" s="241" t="e">
        <f>(#REF!-#REF!)/#REF!</f>
        <v>#REF!</v>
      </c>
    </row>
    <row r="43" spans="1:17" s="8" customFormat="1" ht="21" customHeight="1">
      <c r="A43" s="219" t="s">
        <v>400</v>
      </c>
      <c r="B43" s="220"/>
      <c r="C43" s="220"/>
      <c r="D43" s="220"/>
      <c r="E43" s="220"/>
      <c r="F43" s="220"/>
      <c r="G43" s="220"/>
      <c r="H43" s="220"/>
      <c r="I43" s="220"/>
      <c r="J43" s="220"/>
      <c r="K43" s="220"/>
      <c r="L43" s="220"/>
      <c r="M43" s="220"/>
      <c r="N43" s="220"/>
      <c r="O43" s="220"/>
      <c r="P43" s="220"/>
    </row>
    <row r="44" spans="1:17" s="8" customFormat="1" ht="21" customHeight="1">
      <c r="A44" s="219" t="s">
        <v>541</v>
      </c>
      <c r="B44" s="221"/>
      <c r="C44" s="221"/>
      <c r="D44" s="221"/>
      <c r="E44" s="221"/>
      <c r="F44" s="221"/>
      <c r="G44" s="221"/>
      <c r="H44" s="221"/>
      <c r="I44" s="221"/>
      <c r="J44" s="221"/>
      <c r="K44" s="221"/>
      <c r="L44" s="221"/>
      <c r="M44" s="221"/>
      <c r="N44" s="221"/>
      <c r="O44" s="221"/>
      <c r="P44" s="221"/>
    </row>
    <row r="45" spans="1:17" s="8" customFormat="1" ht="21" customHeight="1">
      <c r="A45" s="307" t="s">
        <v>444</v>
      </c>
      <c r="B45" s="308"/>
      <c r="C45" s="309"/>
      <c r="D45" s="4"/>
      <c r="E45" s="66"/>
      <c r="F45" s="66"/>
      <c r="G45" s="66"/>
      <c r="H45" s="5"/>
      <c r="I45" s="5"/>
      <c r="J45" s="4"/>
      <c r="K45" s="4"/>
      <c r="L45" s="4"/>
      <c r="M45" s="4"/>
      <c r="N45" s="4"/>
      <c r="O45" s="20"/>
      <c r="P45" s="6"/>
    </row>
    <row r="46" spans="1:17" s="9" customFormat="1" ht="27" customHeight="1">
      <c r="A46" s="312" t="str">
        <f>A45</f>
        <v>4&amp;6 piece set -- Serta Brand 80gsm Microfiber Sheets -- Comfy Sleep</v>
      </c>
      <c r="B46" s="312" t="s">
        <v>301</v>
      </c>
      <c r="C46" s="315" t="s">
        <v>42</v>
      </c>
      <c r="D46" s="24" t="s">
        <v>77</v>
      </c>
      <c r="E46" s="136" t="s">
        <v>325</v>
      </c>
      <c r="F46" s="234" t="s">
        <v>468</v>
      </c>
      <c r="G46" s="234" t="s">
        <v>525</v>
      </c>
      <c r="H46" s="10">
        <f>I46*0.965</f>
        <v>3.7731500000000002</v>
      </c>
      <c r="I46" s="10">
        <f t="shared" ref="I46:I52" si="4">I24</f>
        <v>3.91</v>
      </c>
      <c r="J46" s="15">
        <v>30</v>
      </c>
      <c r="K46" s="14">
        <v>25</v>
      </c>
      <c r="L46" s="13">
        <v>32</v>
      </c>
      <c r="M46" s="15">
        <v>4</v>
      </c>
      <c r="N46" s="15">
        <v>4.3600000000000003</v>
      </c>
      <c r="O46" s="21">
        <v>7.25</v>
      </c>
      <c r="P46" s="64">
        <v>1572</v>
      </c>
    </row>
    <row r="47" spans="1:17" s="9" customFormat="1" ht="27" customHeight="1">
      <c r="A47" s="313"/>
      <c r="B47" s="313"/>
      <c r="C47" s="316"/>
      <c r="D47" s="24" t="s">
        <v>85</v>
      </c>
      <c r="E47" s="306" t="s">
        <v>317</v>
      </c>
      <c r="F47" s="234" t="s">
        <v>469</v>
      </c>
      <c r="G47" s="234" t="s">
        <v>526</v>
      </c>
      <c r="H47" s="10">
        <f t="shared" ref="H47:H52" si="5">I47*0.965</f>
        <v>4.62235</v>
      </c>
      <c r="I47" s="10">
        <f t="shared" si="4"/>
        <v>4.79</v>
      </c>
      <c r="J47" s="15">
        <v>30</v>
      </c>
      <c r="K47" s="14">
        <v>25</v>
      </c>
      <c r="L47" s="13">
        <v>36</v>
      </c>
      <c r="M47" s="15">
        <v>4</v>
      </c>
      <c r="N47" s="15">
        <v>6.17</v>
      </c>
      <c r="O47" s="21">
        <v>8.75</v>
      </c>
      <c r="P47" s="64">
        <v>1160</v>
      </c>
    </row>
    <row r="48" spans="1:17" s="9" customFormat="1" ht="27" customHeight="1">
      <c r="A48" s="313"/>
      <c r="B48" s="313"/>
      <c r="C48" s="316"/>
      <c r="D48" s="24" t="s">
        <v>78</v>
      </c>
      <c r="E48" s="306" t="s">
        <v>317</v>
      </c>
      <c r="F48" s="234" t="s">
        <v>466</v>
      </c>
      <c r="G48" s="234" t="s">
        <v>522</v>
      </c>
      <c r="H48" s="10">
        <f t="shared" si="5"/>
        <v>5.1337999999999999</v>
      </c>
      <c r="I48" s="10">
        <f t="shared" si="4"/>
        <v>5.32</v>
      </c>
      <c r="J48" s="15">
        <v>30</v>
      </c>
      <c r="K48" s="14">
        <v>25</v>
      </c>
      <c r="L48" s="13">
        <v>40</v>
      </c>
      <c r="M48" s="15">
        <v>4</v>
      </c>
      <c r="N48" s="15">
        <v>7.04</v>
      </c>
      <c r="O48" s="21">
        <v>9.75</v>
      </c>
      <c r="P48" s="64">
        <v>1188</v>
      </c>
    </row>
    <row r="49" spans="1:17" s="9" customFormat="1" ht="27" customHeight="1">
      <c r="A49" s="313"/>
      <c r="B49" s="313"/>
      <c r="C49" s="316"/>
      <c r="D49" s="24" t="s">
        <v>79</v>
      </c>
      <c r="E49" s="306" t="s">
        <v>317</v>
      </c>
      <c r="F49" s="234" t="s">
        <v>470</v>
      </c>
      <c r="G49" s="234" t="s">
        <v>527</v>
      </c>
      <c r="H49" s="10">
        <f t="shared" si="5"/>
        <v>5.9347500000000002</v>
      </c>
      <c r="I49" s="10">
        <f t="shared" si="4"/>
        <v>6.15</v>
      </c>
      <c r="J49" s="15">
        <v>30</v>
      </c>
      <c r="K49" s="14">
        <v>25</v>
      </c>
      <c r="L49" s="13">
        <v>44</v>
      </c>
      <c r="M49" s="15">
        <v>4</v>
      </c>
      <c r="N49" s="15">
        <v>8.3699999999999992</v>
      </c>
      <c r="O49" s="21">
        <v>11</v>
      </c>
      <c r="P49" s="64">
        <v>1748</v>
      </c>
    </row>
    <row r="50" spans="1:17" s="9" customFormat="1" ht="27" customHeight="1">
      <c r="A50" s="313"/>
      <c r="B50" s="313"/>
      <c r="C50" s="316"/>
      <c r="D50" s="24" t="s">
        <v>86</v>
      </c>
      <c r="E50" s="153" t="s">
        <v>317</v>
      </c>
      <c r="F50" s="234" t="s">
        <v>471</v>
      </c>
      <c r="G50" s="234" t="s">
        <v>528</v>
      </c>
      <c r="H50" s="10">
        <f t="shared" si="5"/>
        <v>6.03125</v>
      </c>
      <c r="I50" s="10">
        <f t="shared" si="4"/>
        <v>6.25</v>
      </c>
      <c r="J50" s="15">
        <v>30</v>
      </c>
      <c r="K50" s="14">
        <v>25</v>
      </c>
      <c r="L50" s="13">
        <v>44</v>
      </c>
      <c r="M50" s="15">
        <v>4</v>
      </c>
      <c r="N50" s="15">
        <v>8.3699999999999992</v>
      </c>
      <c r="O50" s="21">
        <v>12.25</v>
      </c>
      <c r="P50" s="64">
        <v>248</v>
      </c>
    </row>
    <row r="51" spans="1:17" s="9" customFormat="1" ht="27" customHeight="1">
      <c r="A51" s="313"/>
      <c r="B51" s="313"/>
      <c r="C51" s="316"/>
      <c r="D51" s="24" t="s">
        <v>78</v>
      </c>
      <c r="E51" s="136" t="s">
        <v>319</v>
      </c>
      <c r="F51" s="234" t="s">
        <v>472</v>
      </c>
      <c r="G51" s="234" t="s">
        <v>529</v>
      </c>
      <c r="H51" s="10">
        <f t="shared" si="5"/>
        <v>5.1337999999999999</v>
      </c>
      <c r="I51" s="10">
        <f t="shared" si="4"/>
        <v>5.32</v>
      </c>
      <c r="J51" s="15">
        <v>30</v>
      </c>
      <c r="K51" s="14">
        <v>25</v>
      </c>
      <c r="L51" s="13">
        <v>40</v>
      </c>
      <c r="M51" s="15">
        <v>4</v>
      </c>
      <c r="N51" s="15">
        <v>7.04</v>
      </c>
      <c r="O51" s="21">
        <v>9.75</v>
      </c>
      <c r="P51" s="64">
        <v>1188</v>
      </c>
    </row>
    <row r="52" spans="1:17" s="9" customFormat="1" ht="27" customHeight="1">
      <c r="A52" s="314"/>
      <c r="B52" s="314"/>
      <c r="C52" s="317"/>
      <c r="D52" s="24" t="s">
        <v>78</v>
      </c>
      <c r="E52" s="136" t="s">
        <v>326</v>
      </c>
      <c r="F52" s="234" t="s">
        <v>473</v>
      </c>
      <c r="G52" s="234" t="s">
        <v>530</v>
      </c>
      <c r="H52" s="10">
        <f t="shared" si="5"/>
        <v>5.1337999999999999</v>
      </c>
      <c r="I52" s="10">
        <f t="shared" si="4"/>
        <v>5.32</v>
      </c>
      <c r="J52" s="15">
        <v>30</v>
      </c>
      <c r="K52" s="14">
        <v>25</v>
      </c>
      <c r="L52" s="13">
        <v>40</v>
      </c>
      <c r="M52" s="15">
        <v>4</v>
      </c>
      <c r="N52" s="15">
        <v>7.04</v>
      </c>
      <c r="O52" s="21">
        <v>9.75</v>
      </c>
      <c r="P52" s="64">
        <v>1188</v>
      </c>
    </row>
    <row r="53" spans="1:17" ht="21" customHeight="1">
      <c r="A53" s="242"/>
      <c r="B53" s="243"/>
      <c r="C53" s="244"/>
      <c r="D53" s="243"/>
      <c r="E53" s="245"/>
      <c r="F53" s="246"/>
      <c r="G53" s="246"/>
      <c r="H53" s="246"/>
      <c r="I53" s="246"/>
      <c r="J53" s="247"/>
      <c r="K53" s="246"/>
      <c r="L53" s="246"/>
      <c r="M53" s="246"/>
      <c r="N53" s="246"/>
      <c r="O53" s="248"/>
      <c r="P53" s="249">
        <f>SUM(P46:P52)</f>
        <v>8292</v>
      </c>
      <c r="Q53" s="241" t="e">
        <f>(#REF!-#REF!)/#REF!</f>
        <v>#REF!</v>
      </c>
    </row>
    <row r="54" spans="1:17" s="8" customFormat="1" ht="21" customHeight="1">
      <c r="A54" s="219" t="s">
        <v>402</v>
      </c>
      <c r="B54" s="218"/>
      <c r="C54" s="218"/>
      <c r="D54" s="218"/>
      <c r="E54" s="218"/>
      <c r="F54" s="218"/>
      <c r="G54" s="218"/>
      <c r="H54" s="218"/>
      <c r="I54" s="218"/>
      <c r="J54" s="218"/>
      <c r="K54" s="218"/>
      <c r="L54" s="218"/>
      <c r="M54" s="218"/>
      <c r="N54" s="218"/>
      <c r="O54" s="218"/>
      <c r="P54" s="218"/>
    </row>
    <row r="55" spans="1:17" s="8" customFormat="1" ht="21" customHeight="1">
      <c r="A55" s="219" t="s">
        <v>544</v>
      </c>
      <c r="B55" s="218"/>
      <c r="C55" s="218"/>
      <c r="D55" s="218"/>
      <c r="E55" s="218"/>
      <c r="F55" s="218"/>
      <c r="G55" s="218"/>
      <c r="H55" s="218"/>
      <c r="I55" s="218"/>
      <c r="J55" s="218"/>
      <c r="K55" s="218"/>
      <c r="L55" s="218"/>
      <c r="M55" s="218"/>
      <c r="N55" s="218"/>
      <c r="O55" s="218"/>
      <c r="P55" s="218"/>
    </row>
    <row r="56" spans="1:17" s="8" customFormat="1" ht="21" customHeight="1">
      <c r="A56" s="307" t="s">
        <v>446</v>
      </c>
      <c r="B56" s="308"/>
      <c r="C56" s="309"/>
      <c r="D56" s="4"/>
      <c r="E56" s="65"/>
      <c r="F56" s="65"/>
      <c r="G56" s="65"/>
      <c r="H56" s="5"/>
      <c r="I56" s="5"/>
      <c r="J56" s="4"/>
      <c r="K56" s="4"/>
      <c r="L56" s="4"/>
      <c r="M56" s="4"/>
      <c r="N56" s="4"/>
      <c r="O56" s="20"/>
      <c r="P56" s="6"/>
    </row>
    <row r="57" spans="1:17" s="9" customFormat="1" ht="27" customHeight="1">
      <c r="A57" s="310" t="str">
        <f>A56</f>
        <v>4&amp;6 piece set -- Serta Brand 80gsm Microfiber Sheets - Cooling</v>
      </c>
      <c r="B57" s="310" t="s">
        <v>316</v>
      </c>
      <c r="C57" s="311" t="s">
        <v>42</v>
      </c>
      <c r="D57" s="24" t="s">
        <v>77</v>
      </c>
      <c r="E57" s="306" t="s">
        <v>393</v>
      </c>
      <c r="F57" s="234" t="s">
        <v>488</v>
      </c>
      <c r="G57" s="234" t="s">
        <v>531</v>
      </c>
      <c r="H57" s="10">
        <f>I57*0.965</f>
        <v>3.8310499999999998</v>
      </c>
      <c r="I57" s="10">
        <f>'Serta Cooling 9-16-2024'!F7</f>
        <v>3.97</v>
      </c>
      <c r="J57" s="15">
        <v>30</v>
      </c>
      <c r="K57" s="14">
        <v>25</v>
      </c>
      <c r="L57" s="13">
        <v>32</v>
      </c>
      <c r="M57" s="15">
        <v>4</v>
      </c>
      <c r="N57" s="15">
        <v>4.3600000000000003</v>
      </c>
      <c r="O57" s="235">
        <v>7.6</v>
      </c>
      <c r="P57" s="64">
        <v>1572</v>
      </c>
    </row>
    <row r="58" spans="1:17" s="9" customFormat="1" ht="27" customHeight="1">
      <c r="A58" s="310"/>
      <c r="B58" s="310"/>
      <c r="C58" s="311"/>
      <c r="D58" s="24" t="s">
        <v>85</v>
      </c>
      <c r="E58" s="306" t="s">
        <v>393</v>
      </c>
      <c r="F58" s="234" t="s">
        <v>489</v>
      </c>
      <c r="G58" s="234" t="s">
        <v>509</v>
      </c>
      <c r="H58" s="10">
        <f t="shared" ref="H58:H63" si="6">I58*0.965</f>
        <v>4.6898999999999997</v>
      </c>
      <c r="I58" s="10">
        <f>'Serta Cooling 9-16-2024'!F8</f>
        <v>4.8600000000000003</v>
      </c>
      <c r="J58" s="15">
        <v>30</v>
      </c>
      <c r="K58" s="14">
        <v>25</v>
      </c>
      <c r="L58" s="13">
        <v>36</v>
      </c>
      <c r="M58" s="15">
        <v>4</v>
      </c>
      <c r="N58" s="15">
        <v>6.17</v>
      </c>
      <c r="O58" s="235">
        <v>9.4</v>
      </c>
      <c r="P58" s="64">
        <v>1160</v>
      </c>
    </row>
    <row r="59" spans="1:17" s="9" customFormat="1" ht="27" customHeight="1">
      <c r="A59" s="310"/>
      <c r="B59" s="310"/>
      <c r="C59" s="311"/>
      <c r="D59" s="24" t="s">
        <v>78</v>
      </c>
      <c r="E59" s="306" t="s">
        <v>393</v>
      </c>
      <c r="F59" s="234" t="s">
        <v>490</v>
      </c>
      <c r="G59" s="234" t="s">
        <v>510</v>
      </c>
      <c r="H59" s="10">
        <f t="shared" si="6"/>
        <v>5.2110000000000003</v>
      </c>
      <c r="I59" s="10">
        <f>'Serta Cooling 9-16-2024'!F9</f>
        <v>5.4</v>
      </c>
      <c r="J59" s="15">
        <v>30</v>
      </c>
      <c r="K59" s="14">
        <v>25</v>
      </c>
      <c r="L59" s="13">
        <v>40</v>
      </c>
      <c r="M59" s="15">
        <v>4</v>
      </c>
      <c r="N59" s="15">
        <v>7.04</v>
      </c>
      <c r="O59" s="235">
        <v>10.25</v>
      </c>
      <c r="P59" s="64">
        <v>1188</v>
      </c>
    </row>
    <row r="60" spans="1:17" s="9" customFormat="1" ht="27" customHeight="1">
      <c r="A60" s="310"/>
      <c r="B60" s="310"/>
      <c r="C60" s="311"/>
      <c r="D60" s="24" t="s">
        <v>79</v>
      </c>
      <c r="E60" s="306" t="s">
        <v>393</v>
      </c>
      <c r="F60" s="234" t="s">
        <v>491</v>
      </c>
      <c r="G60" s="234" t="s">
        <v>511</v>
      </c>
      <c r="H60" s="10">
        <f t="shared" si="6"/>
        <v>6.03125</v>
      </c>
      <c r="I60" s="10">
        <f>'Serta Cooling 9-16-2024'!F10</f>
        <v>6.25</v>
      </c>
      <c r="J60" s="15">
        <v>30</v>
      </c>
      <c r="K60" s="14">
        <v>25</v>
      </c>
      <c r="L60" s="13">
        <v>44</v>
      </c>
      <c r="M60" s="15">
        <v>4</v>
      </c>
      <c r="N60" s="15">
        <v>8.3699999999999992</v>
      </c>
      <c r="O60" s="235">
        <v>11.5</v>
      </c>
      <c r="P60" s="64">
        <v>1748</v>
      </c>
    </row>
    <row r="61" spans="1:17" s="9" customFormat="1" ht="27" customHeight="1">
      <c r="A61" s="310"/>
      <c r="B61" s="310"/>
      <c r="C61" s="311"/>
      <c r="D61" s="24" t="s">
        <v>86</v>
      </c>
      <c r="E61" s="153" t="s">
        <v>393</v>
      </c>
      <c r="F61" s="234" t="s">
        <v>492</v>
      </c>
      <c r="G61" s="234" t="s">
        <v>512</v>
      </c>
      <c r="H61" s="10">
        <f t="shared" si="6"/>
        <v>6.1084499999999995</v>
      </c>
      <c r="I61" s="10">
        <f>'Serta Cooling 9-16-2024'!F11</f>
        <v>6.33</v>
      </c>
      <c r="J61" s="15">
        <v>30</v>
      </c>
      <c r="K61" s="14">
        <v>25</v>
      </c>
      <c r="L61" s="13">
        <v>44</v>
      </c>
      <c r="M61" s="15">
        <v>4</v>
      </c>
      <c r="N61" s="15">
        <v>8.3699999999999992</v>
      </c>
      <c r="O61" s="235">
        <v>11.5</v>
      </c>
      <c r="P61" s="64">
        <v>248</v>
      </c>
    </row>
    <row r="62" spans="1:17" s="9" customFormat="1" ht="27" customHeight="1">
      <c r="A62" s="310"/>
      <c r="B62" s="310"/>
      <c r="C62" s="311"/>
      <c r="D62" s="24" t="s">
        <v>78</v>
      </c>
      <c r="E62" s="136" t="s">
        <v>319</v>
      </c>
      <c r="F62" s="234" t="s">
        <v>493</v>
      </c>
      <c r="G62" s="234" t="s">
        <v>513</v>
      </c>
      <c r="H62" s="10">
        <f t="shared" si="6"/>
        <v>5.2110000000000003</v>
      </c>
      <c r="I62" s="10">
        <f>I59</f>
        <v>5.4</v>
      </c>
      <c r="J62" s="15">
        <v>30</v>
      </c>
      <c r="K62" s="14">
        <v>25</v>
      </c>
      <c r="L62" s="13">
        <v>40</v>
      </c>
      <c r="M62" s="15">
        <v>4</v>
      </c>
      <c r="N62" s="24">
        <v>7.04</v>
      </c>
      <c r="O62" s="235">
        <v>10.25</v>
      </c>
      <c r="P62" s="64">
        <v>1188</v>
      </c>
    </row>
    <row r="63" spans="1:17" s="9" customFormat="1" ht="27" customHeight="1">
      <c r="A63" s="310"/>
      <c r="B63" s="310"/>
      <c r="C63" s="311"/>
      <c r="D63" s="24" t="s">
        <v>78</v>
      </c>
      <c r="E63" s="136" t="s">
        <v>404</v>
      </c>
      <c r="F63" s="234" t="s">
        <v>494</v>
      </c>
      <c r="G63" s="234" t="s">
        <v>514</v>
      </c>
      <c r="H63" s="10">
        <f t="shared" si="6"/>
        <v>5.2110000000000003</v>
      </c>
      <c r="I63" s="10">
        <f>I59</f>
        <v>5.4</v>
      </c>
      <c r="J63" s="15">
        <v>30</v>
      </c>
      <c r="K63" s="14">
        <v>25</v>
      </c>
      <c r="L63" s="13">
        <v>40</v>
      </c>
      <c r="M63" s="15">
        <v>4</v>
      </c>
      <c r="N63" s="24">
        <v>7.04</v>
      </c>
      <c r="O63" s="235">
        <v>10.25</v>
      </c>
      <c r="P63" s="64">
        <v>1188</v>
      </c>
    </row>
    <row r="64" spans="1:17" ht="21" customHeight="1">
      <c r="A64" s="242"/>
      <c r="B64" s="236"/>
      <c r="C64" s="237"/>
      <c r="D64" s="236"/>
      <c r="E64" s="238"/>
      <c r="O64" s="239"/>
      <c r="P64" s="240">
        <f>SUM(P57:P63)</f>
        <v>8292</v>
      </c>
      <c r="Q64" s="241" t="e">
        <f>(#REF!-#REF!)/#REF!</f>
        <v>#REF!</v>
      </c>
    </row>
    <row r="65" spans="1:17" s="8" customFormat="1" ht="21" customHeight="1">
      <c r="A65" s="219" t="s">
        <v>403</v>
      </c>
      <c r="B65" s="220"/>
      <c r="C65" s="220"/>
      <c r="D65" s="220"/>
      <c r="E65" s="220"/>
      <c r="F65" s="220"/>
      <c r="G65" s="220"/>
      <c r="H65" s="220"/>
      <c r="I65" s="220"/>
      <c r="J65" s="220"/>
      <c r="K65" s="220"/>
      <c r="L65" s="220"/>
      <c r="M65" s="220"/>
      <c r="N65" s="220"/>
      <c r="O65" s="220"/>
      <c r="P65" s="220"/>
    </row>
    <row r="66" spans="1:17" s="8" customFormat="1" ht="21" customHeight="1">
      <c r="A66" s="219" t="s">
        <v>545</v>
      </c>
      <c r="B66" s="221"/>
      <c r="C66" s="221"/>
      <c r="D66" s="221"/>
      <c r="E66" s="221"/>
      <c r="F66" s="221"/>
      <c r="G66" s="221"/>
      <c r="H66" s="221"/>
      <c r="I66" s="221"/>
      <c r="J66" s="221"/>
      <c r="K66" s="221"/>
      <c r="L66" s="221"/>
      <c r="M66" s="221"/>
      <c r="N66" s="221"/>
      <c r="O66" s="221"/>
      <c r="P66" s="221"/>
    </row>
    <row r="67" spans="1:17" s="8" customFormat="1" ht="21" customHeight="1">
      <c r="A67" s="307" t="s">
        <v>445</v>
      </c>
      <c r="B67" s="308"/>
      <c r="C67" s="309"/>
      <c r="D67" s="4"/>
      <c r="E67" s="65"/>
      <c r="F67" s="65"/>
      <c r="G67" s="65"/>
      <c r="H67" s="5"/>
      <c r="I67" s="5"/>
      <c r="J67" s="4"/>
      <c r="K67" s="4"/>
      <c r="L67" s="4"/>
      <c r="M67" s="4"/>
      <c r="N67" s="4"/>
      <c r="O67" s="20"/>
      <c r="P67" s="6"/>
    </row>
    <row r="68" spans="1:17" s="9" customFormat="1" ht="27" customHeight="1">
      <c r="A68" s="310" t="str">
        <f>A67</f>
        <v>4&amp;6 piece set -- Serta Brand 80gsm Microfiber Sheets - Cooling</v>
      </c>
      <c r="B68" s="310" t="s">
        <v>316</v>
      </c>
      <c r="C68" s="311" t="s">
        <v>42</v>
      </c>
      <c r="D68" s="24" t="s">
        <v>77</v>
      </c>
      <c r="E68" s="306" t="s">
        <v>326</v>
      </c>
      <c r="F68" s="234" t="s">
        <v>495</v>
      </c>
      <c r="G68" s="234" t="s">
        <v>515</v>
      </c>
      <c r="H68" s="10">
        <f>I68*0.965</f>
        <v>3.8310499999999998</v>
      </c>
      <c r="I68" s="10">
        <f>I57</f>
        <v>3.97</v>
      </c>
      <c r="J68" s="15">
        <v>30</v>
      </c>
      <c r="K68" s="14">
        <v>25</v>
      </c>
      <c r="L68" s="13">
        <v>32</v>
      </c>
      <c r="M68" s="15">
        <v>4</v>
      </c>
      <c r="N68" s="15">
        <v>4.3600000000000003</v>
      </c>
      <c r="O68" s="235">
        <v>7.6</v>
      </c>
      <c r="P68" s="64">
        <v>1572</v>
      </c>
    </row>
    <row r="69" spans="1:17" s="9" customFormat="1" ht="27" customHeight="1">
      <c r="A69" s="310"/>
      <c r="B69" s="310"/>
      <c r="C69" s="311"/>
      <c r="D69" s="24" t="s">
        <v>85</v>
      </c>
      <c r="E69" s="306" t="s">
        <v>326</v>
      </c>
      <c r="F69" s="234" t="s">
        <v>496</v>
      </c>
      <c r="G69" s="234" t="s">
        <v>516</v>
      </c>
      <c r="H69" s="10">
        <f t="shared" ref="H69:H74" si="7">I69*0.965</f>
        <v>4.6898999999999997</v>
      </c>
      <c r="I69" s="10">
        <f t="shared" ref="I69:I74" si="8">I58</f>
        <v>4.8600000000000003</v>
      </c>
      <c r="J69" s="15">
        <v>30</v>
      </c>
      <c r="K69" s="14">
        <v>25</v>
      </c>
      <c r="L69" s="13">
        <v>36</v>
      </c>
      <c r="M69" s="15">
        <v>4</v>
      </c>
      <c r="N69" s="15">
        <v>6.17</v>
      </c>
      <c r="O69" s="235">
        <v>9.4</v>
      </c>
      <c r="P69" s="64">
        <v>1160</v>
      </c>
    </row>
    <row r="70" spans="1:17" s="9" customFormat="1" ht="27" customHeight="1">
      <c r="A70" s="310"/>
      <c r="B70" s="310"/>
      <c r="C70" s="311"/>
      <c r="D70" s="24" t="s">
        <v>78</v>
      </c>
      <c r="E70" s="306" t="s">
        <v>326</v>
      </c>
      <c r="F70" s="234" t="s">
        <v>497</v>
      </c>
      <c r="G70" s="234" t="s">
        <v>517</v>
      </c>
      <c r="H70" s="10">
        <f t="shared" si="7"/>
        <v>5.2110000000000003</v>
      </c>
      <c r="I70" s="10">
        <f t="shared" si="8"/>
        <v>5.4</v>
      </c>
      <c r="J70" s="15">
        <v>30</v>
      </c>
      <c r="K70" s="14">
        <v>25</v>
      </c>
      <c r="L70" s="13">
        <v>40</v>
      </c>
      <c r="M70" s="15">
        <v>4</v>
      </c>
      <c r="N70" s="15">
        <v>7.04</v>
      </c>
      <c r="O70" s="235">
        <v>10.25</v>
      </c>
      <c r="P70" s="64">
        <v>1188</v>
      </c>
    </row>
    <row r="71" spans="1:17" s="9" customFormat="1" ht="27" customHeight="1">
      <c r="A71" s="310"/>
      <c r="B71" s="310"/>
      <c r="C71" s="311"/>
      <c r="D71" s="24" t="s">
        <v>79</v>
      </c>
      <c r="E71" s="306" t="s">
        <v>326</v>
      </c>
      <c r="F71" s="234" t="s">
        <v>498</v>
      </c>
      <c r="G71" s="234" t="s">
        <v>518</v>
      </c>
      <c r="H71" s="10">
        <f t="shared" si="7"/>
        <v>6.03125</v>
      </c>
      <c r="I71" s="10">
        <f t="shared" si="8"/>
        <v>6.25</v>
      </c>
      <c r="J71" s="15">
        <v>30</v>
      </c>
      <c r="K71" s="14">
        <v>25</v>
      </c>
      <c r="L71" s="13">
        <v>44</v>
      </c>
      <c r="M71" s="15">
        <v>4</v>
      </c>
      <c r="N71" s="15">
        <v>8.3699999999999992</v>
      </c>
      <c r="O71" s="235">
        <v>11.5</v>
      </c>
      <c r="P71" s="64">
        <v>1748</v>
      </c>
    </row>
    <row r="72" spans="1:17" s="9" customFormat="1" ht="27" customHeight="1">
      <c r="A72" s="310"/>
      <c r="B72" s="310"/>
      <c r="C72" s="311"/>
      <c r="D72" s="24" t="s">
        <v>86</v>
      </c>
      <c r="E72" s="153" t="s">
        <v>326</v>
      </c>
      <c r="F72" s="234" t="s">
        <v>499</v>
      </c>
      <c r="G72" s="234" t="s">
        <v>519</v>
      </c>
      <c r="H72" s="10">
        <f t="shared" si="7"/>
        <v>6.1084499999999995</v>
      </c>
      <c r="I72" s="10">
        <f t="shared" si="8"/>
        <v>6.33</v>
      </c>
      <c r="J72" s="15">
        <v>30</v>
      </c>
      <c r="K72" s="14">
        <v>25</v>
      </c>
      <c r="L72" s="13">
        <v>44</v>
      </c>
      <c r="M72" s="15">
        <v>4</v>
      </c>
      <c r="N72" s="15">
        <v>8.3699999999999992</v>
      </c>
      <c r="O72" s="235">
        <v>11.5</v>
      </c>
      <c r="P72" s="64">
        <v>248</v>
      </c>
    </row>
    <row r="73" spans="1:17" s="9" customFormat="1" ht="27" customHeight="1">
      <c r="A73" s="310"/>
      <c r="B73" s="310"/>
      <c r="C73" s="311"/>
      <c r="D73" s="24" t="s">
        <v>78</v>
      </c>
      <c r="E73" s="136" t="s">
        <v>324</v>
      </c>
      <c r="F73" s="234" t="s">
        <v>500</v>
      </c>
      <c r="G73" s="234" t="s">
        <v>532</v>
      </c>
      <c r="H73" s="10">
        <f t="shared" si="7"/>
        <v>5.2110000000000003</v>
      </c>
      <c r="I73" s="10">
        <f t="shared" si="8"/>
        <v>5.4</v>
      </c>
      <c r="J73" s="15">
        <v>30</v>
      </c>
      <c r="K73" s="14">
        <v>25</v>
      </c>
      <c r="L73" s="13">
        <v>40</v>
      </c>
      <c r="M73" s="15">
        <v>4</v>
      </c>
      <c r="N73" s="24">
        <v>7.04</v>
      </c>
      <c r="O73" s="235">
        <v>10.25</v>
      </c>
      <c r="P73" s="64">
        <v>1188</v>
      </c>
    </row>
    <row r="74" spans="1:17" s="9" customFormat="1" ht="27" customHeight="1">
      <c r="A74" s="310"/>
      <c r="B74" s="310"/>
      <c r="C74" s="311"/>
      <c r="D74" s="24" t="s">
        <v>78</v>
      </c>
      <c r="E74" s="136" t="s">
        <v>317</v>
      </c>
      <c r="F74" s="234" t="s">
        <v>501</v>
      </c>
      <c r="G74" s="234" t="s">
        <v>533</v>
      </c>
      <c r="H74" s="10">
        <f t="shared" si="7"/>
        <v>5.2110000000000003</v>
      </c>
      <c r="I74" s="10">
        <f t="shared" si="8"/>
        <v>5.4</v>
      </c>
      <c r="J74" s="15">
        <v>30</v>
      </c>
      <c r="K74" s="14">
        <v>25</v>
      </c>
      <c r="L74" s="13">
        <v>40</v>
      </c>
      <c r="M74" s="15">
        <v>4</v>
      </c>
      <c r="N74" s="24">
        <v>7.04</v>
      </c>
      <c r="O74" s="235">
        <v>10.25</v>
      </c>
      <c r="P74" s="64">
        <v>1188</v>
      </c>
    </row>
    <row r="75" spans="1:17" ht="21" customHeight="1">
      <c r="A75" s="242"/>
      <c r="B75" s="243"/>
      <c r="C75" s="244"/>
      <c r="D75" s="243"/>
      <c r="E75" s="245"/>
      <c r="F75" s="246"/>
      <c r="G75" s="246"/>
      <c r="H75" s="246"/>
      <c r="I75" s="246"/>
      <c r="J75" s="247"/>
      <c r="K75" s="246"/>
      <c r="L75" s="246"/>
      <c r="M75" s="246"/>
      <c r="N75" s="246"/>
      <c r="O75" s="248"/>
      <c r="P75" s="249">
        <f>SUM(P68:P74)</f>
        <v>8292</v>
      </c>
      <c r="Q75" s="241" t="e">
        <f>(#REF!-#REF!)/#REF!</f>
        <v>#REF!</v>
      </c>
    </row>
    <row r="76" spans="1:17" s="8" customFormat="1" ht="21" customHeight="1">
      <c r="A76" s="219" t="s">
        <v>406</v>
      </c>
      <c r="B76" s="218"/>
      <c r="C76" s="218"/>
      <c r="D76" s="218"/>
      <c r="E76" s="218"/>
      <c r="F76" s="218"/>
      <c r="G76" s="218"/>
      <c r="H76" s="218"/>
      <c r="I76" s="218"/>
      <c r="J76" s="218"/>
      <c r="K76" s="218"/>
      <c r="L76" s="218"/>
      <c r="M76" s="218"/>
      <c r="N76" s="218"/>
      <c r="O76" s="218"/>
      <c r="P76" s="218"/>
    </row>
    <row r="77" spans="1:17" s="8" customFormat="1" ht="21" customHeight="1">
      <c r="A77" s="219" t="s">
        <v>546</v>
      </c>
      <c r="B77" s="218"/>
      <c r="C77" s="218"/>
      <c r="D77" s="218"/>
      <c r="E77" s="218"/>
      <c r="F77" s="218"/>
      <c r="G77" s="218"/>
      <c r="H77" s="218"/>
      <c r="I77" s="218"/>
      <c r="J77" s="218"/>
      <c r="K77" s="218"/>
      <c r="L77" s="218"/>
      <c r="M77" s="218"/>
      <c r="N77" s="218"/>
      <c r="O77" s="218"/>
      <c r="P77" s="218"/>
    </row>
    <row r="78" spans="1:17" s="8" customFormat="1" ht="21" customHeight="1">
      <c r="A78" s="307" t="s">
        <v>445</v>
      </c>
      <c r="B78" s="308"/>
      <c r="C78" s="309"/>
      <c r="D78" s="4"/>
      <c r="E78" s="65"/>
      <c r="F78" s="65"/>
      <c r="G78" s="65"/>
      <c r="H78" s="5"/>
      <c r="I78" s="5"/>
      <c r="J78" s="4"/>
      <c r="K78" s="4"/>
      <c r="L78" s="4"/>
      <c r="M78" s="4"/>
      <c r="N78" s="4"/>
      <c r="O78" s="20"/>
      <c r="P78" s="6"/>
    </row>
    <row r="79" spans="1:17" s="9" customFormat="1" ht="27" customHeight="1">
      <c r="A79" s="310" t="str">
        <f>A78</f>
        <v>4&amp;6 piece set -- Serta Brand 80gsm Microfiber Sheets - Cooling</v>
      </c>
      <c r="B79" s="310" t="s">
        <v>316</v>
      </c>
      <c r="C79" s="311" t="s">
        <v>42</v>
      </c>
      <c r="D79" s="24" t="s">
        <v>77</v>
      </c>
      <c r="E79" s="153" t="s">
        <v>323</v>
      </c>
      <c r="F79" s="234" t="s">
        <v>502</v>
      </c>
      <c r="G79" s="234" t="s">
        <v>534</v>
      </c>
      <c r="H79" s="10">
        <f>I79*0.965</f>
        <v>3.8310499999999998</v>
      </c>
      <c r="I79" s="10">
        <f>I57</f>
        <v>3.97</v>
      </c>
      <c r="J79" s="15">
        <v>30</v>
      </c>
      <c r="K79" s="14">
        <v>25</v>
      </c>
      <c r="L79" s="13">
        <v>32</v>
      </c>
      <c r="M79" s="15">
        <v>4</v>
      </c>
      <c r="N79" s="15">
        <v>4.3600000000000003</v>
      </c>
      <c r="O79" s="235">
        <v>7.6</v>
      </c>
      <c r="P79" s="64">
        <v>1572</v>
      </c>
    </row>
    <row r="80" spans="1:17" s="9" customFormat="1" ht="27" customHeight="1">
      <c r="A80" s="310"/>
      <c r="B80" s="310"/>
      <c r="C80" s="311"/>
      <c r="D80" s="24" t="s">
        <v>85</v>
      </c>
      <c r="E80" s="306" t="s">
        <v>324</v>
      </c>
      <c r="F80" s="234" t="s">
        <v>503</v>
      </c>
      <c r="G80" s="234" t="s">
        <v>535</v>
      </c>
      <c r="H80" s="10">
        <f t="shared" ref="H80:H85" si="9">I80*0.965</f>
        <v>4.6898999999999997</v>
      </c>
      <c r="I80" s="10">
        <f t="shared" ref="I80:I85" si="10">I58</f>
        <v>4.8600000000000003</v>
      </c>
      <c r="J80" s="15">
        <v>30</v>
      </c>
      <c r="K80" s="14">
        <v>25</v>
      </c>
      <c r="L80" s="13">
        <v>36</v>
      </c>
      <c r="M80" s="15">
        <v>4</v>
      </c>
      <c r="N80" s="15">
        <v>6.17</v>
      </c>
      <c r="O80" s="235">
        <v>9.4</v>
      </c>
      <c r="P80" s="64">
        <v>1160</v>
      </c>
    </row>
    <row r="81" spans="1:17" s="9" customFormat="1" ht="27" customHeight="1">
      <c r="A81" s="310"/>
      <c r="B81" s="310"/>
      <c r="C81" s="311"/>
      <c r="D81" s="24" t="s">
        <v>78</v>
      </c>
      <c r="E81" s="306" t="s">
        <v>324</v>
      </c>
      <c r="F81" s="234" t="s">
        <v>504</v>
      </c>
      <c r="G81" s="234" t="s">
        <v>532</v>
      </c>
      <c r="H81" s="10">
        <f t="shared" si="9"/>
        <v>5.2110000000000003</v>
      </c>
      <c r="I81" s="10">
        <f t="shared" si="10"/>
        <v>5.4</v>
      </c>
      <c r="J81" s="15">
        <v>30</v>
      </c>
      <c r="K81" s="14">
        <v>25</v>
      </c>
      <c r="L81" s="13">
        <v>40</v>
      </c>
      <c r="M81" s="15">
        <v>4</v>
      </c>
      <c r="N81" s="15">
        <v>7.04</v>
      </c>
      <c r="O81" s="235">
        <v>10.25</v>
      </c>
      <c r="P81" s="64">
        <v>1188</v>
      </c>
    </row>
    <row r="82" spans="1:17" s="9" customFormat="1" ht="27" customHeight="1">
      <c r="A82" s="310"/>
      <c r="B82" s="310"/>
      <c r="C82" s="311"/>
      <c r="D82" s="24" t="s">
        <v>79</v>
      </c>
      <c r="E82" s="306" t="s">
        <v>324</v>
      </c>
      <c r="F82" s="234" t="s">
        <v>505</v>
      </c>
      <c r="G82" s="234" t="s">
        <v>536</v>
      </c>
      <c r="H82" s="10">
        <f t="shared" si="9"/>
        <v>6.03125</v>
      </c>
      <c r="I82" s="10">
        <f t="shared" si="10"/>
        <v>6.25</v>
      </c>
      <c r="J82" s="15">
        <v>30</v>
      </c>
      <c r="K82" s="14">
        <v>25</v>
      </c>
      <c r="L82" s="13">
        <v>44</v>
      </c>
      <c r="M82" s="15">
        <v>4</v>
      </c>
      <c r="N82" s="15">
        <v>8.3699999999999992</v>
      </c>
      <c r="O82" s="235">
        <v>11.5</v>
      </c>
      <c r="P82" s="64">
        <v>1748</v>
      </c>
    </row>
    <row r="83" spans="1:17" s="9" customFormat="1" ht="27" customHeight="1">
      <c r="A83" s="310"/>
      <c r="B83" s="310"/>
      <c r="C83" s="311"/>
      <c r="D83" s="24" t="s">
        <v>86</v>
      </c>
      <c r="E83" s="153" t="s">
        <v>324</v>
      </c>
      <c r="F83" s="234" t="s">
        <v>506</v>
      </c>
      <c r="G83" s="234" t="s">
        <v>537</v>
      </c>
      <c r="H83" s="10">
        <f t="shared" si="9"/>
        <v>6.1084499999999995</v>
      </c>
      <c r="I83" s="10">
        <f t="shared" si="10"/>
        <v>6.33</v>
      </c>
      <c r="J83" s="15">
        <v>30</v>
      </c>
      <c r="K83" s="14">
        <v>25</v>
      </c>
      <c r="L83" s="13">
        <v>44</v>
      </c>
      <c r="M83" s="15">
        <v>4</v>
      </c>
      <c r="N83" s="15">
        <v>8.3699999999999992</v>
      </c>
      <c r="O83" s="235">
        <v>11.5</v>
      </c>
      <c r="P83" s="64">
        <v>248</v>
      </c>
    </row>
    <row r="84" spans="1:17" s="9" customFormat="1" ht="27" customHeight="1">
      <c r="A84" s="310"/>
      <c r="B84" s="310"/>
      <c r="C84" s="311"/>
      <c r="D84" s="24" t="s">
        <v>78</v>
      </c>
      <c r="E84" s="136" t="s">
        <v>317</v>
      </c>
      <c r="F84" s="234" t="s">
        <v>501</v>
      </c>
      <c r="G84" s="234" t="s">
        <v>533</v>
      </c>
      <c r="H84" s="10">
        <f t="shared" si="9"/>
        <v>5.2110000000000003</v>
      </c>
      <c r="I84" s="10">
        <f t="shared" si="10"/>
        <v>5.4</v>
      </c>
      <c r="J84" s="15">
        <v>30</v>
      </c>
      <c r="K84" s="14">
        <v>25</v>
      </c>
      <c r="L84" s="13">
        <v>40</v>
      </c>
      <c r="M84" s="15">
        <v>4</v>
      </c>
      <c r="N84" s="24">
        <v>7.04</v>
      </c>
      <c r="O84" s="235">
        <v>10.25</v>
      </c>
      <c r="P84" s="64">
        <v>1188</v>
      </c>
    </row>
    <row r="85" spans="1:17" s="9" customFormat="1" ht="27" customHeight="1">
      <c r="A85" s="310"/>
      <c r="B85" s="310"/>
      <c r="C85" s="311"/>
      <c r="D85" s="24" t="s">
        <v>78</v>
      </c>
      <c r="E85" s="153" t="s">
        <v>323</v>
      </c>
      <c r="F85" s="234" t="s">
        <v>507</v>
      </c>
      <c r="G85" s="234" t="s">
        <v>538</v>
      </c>
      <c r="H85" s="10">
        <f t="shared" si="9"/>
        <v>5.2110000000000003</v>
      </c>
      <c r="I85" s="10">
        <f t="shared" si="10"/>
        <v>5.4</v>
      </c>
      <c r="J85" s="15">
        <v>30</v>
      </c>
      <c r="K85" s="14">
        <v>25</v>
      </c>
      <c r="L85" s="13">
        <v>40</v>
      </c>
      <c r="M85" s="15">
        <v>4</v>
      </c>
      <c r="N85" s="24">
        <v>7.04</v>
      </c>
      <c r="O85" s="235">
        <v>10.25</v>
      </c>
      <c r="P85" s="64">
        <v>1188</v>
      </c>
    </row>
    <row r="86" spans="1:17" ht="21" customHeight="1">
      <c r="A86" s="242"/>
      <c r="B86" s="243"/>
      <c r="C86" s="244"/>
      <c r="D86" s="243"/>
      <c r="E86" s="245"/>
      <c r="F86" s="246"/>
      <c r="G86" s="246"/>
      <c r="H86" s="246"/>
      <c r="I86" s="246"/>
      <c r="J86" s="247"/>
      <c r="K86" s="246"/>
      <c r="L86" s="246"/>
      <c r="M86" s="246"/>
      <c r="N86" s="246"/>
      <c r="O86" s="248"/>
      <c r="P86" s="249">
        <f>SUM(P79:P85)</f>
        <v>8292</v>
      </c>
      <c r="Q86" s="241" t="e">
        <f>(#REF!-#REF!)/#REF!</f>
        <v>#REF!</v>
      </c>
    </row>
    <row r="87" spans="1:17" s="8" customFormat="1" ht="21" customHeight="1">
      <c r="A87" s="219" t="s">
        <v>407</v>
      </c>
      <c r="B87" s="218"/>
      <c r="C87" s="218"/>
      <c r="D87" s="218"/>
      <c r="E87" s="218"/>
      <c r="F87" s="218"/>
      <c r="G87" s="218"/>
      <c r="H87" s="218"/>
      <c r="I87" s="218"/>
      <c r="J87" s="218"/>
      <c r="K87" s="218"/>
      <c r="L87" s="218"/>
      <c r="M87" s="218"/>
      <c r="N87" s="218"/>
      <c r="O87" s="218"/>
      <c r="P87" s="218"/>
    </row>
    <row r="88" spans="1:17" s="8" customFormat="1" ht="21" customHeight="1">
      <c r="A88" s="219" t="s">
        <v>547</v>
      </c>
      <c r="B88" s="218"/>
      <c r="C88" s="218"/>
      <c r="D88" s="218"/>
      <c r="E88" s="218"/>
      <c r="F88" s="218"/>
      <c r="G88" s="218"/>
      <c r="H88" s="218"/>
      <c r="I88" s="218"/>
      <c r="J88" s="218"/>
      <c r="K88" s="218"/>
      <c r="L88" s="218"/>
      <c r="M88" s="218"/>
      <c r="N88" s="218"/>
      <c r="O88" s="218"/>
      <c r="P88" s="218"/>
    </row>
    <row r="89" spans="1:17" s="8" customFormat="1" ht="21" customHeight="1">
      <c r="A89" s="307" t="s">
        <v>446</v>
      </c>
      <c r="B89" s="308"/>
      <c r="C89" s="309"/>
      <c r="D89" s="4"/>
      <c r="E89" s="65"/>
      <c r="F89" s="65"/>
      <c r="G89" s="65"/>
      <c r="H89" s="5"/>
      <c r="I89" s="5"/>
      <c r="J89" s="4"/>
      <c r="K89" s="4"/>
      <c r="L89" s="4"/>
      <c r="M89" s="4"/>
      <c r="N89" s="4"/>
      <c r="O89" s="20"/>
      <c r="P89" s="6"/>
    </row>
    <row r="90" spans="1:17" s="9" customFormat="1" ht="27" customHeight="1">
      <c r="A90" s="310" t="str">
        <f>A89</f>
        <v>4&amp;6 piece set -- Serta Brand 80gsm Microfiber Sheets - Cooling</v>
      </c>
      <c r="B90" s="310" t="s">
        <v>316</v>
      </c>
      <c r="C90" s="311" t="s">
        <v>42</v>
      </c>
      <c r="D90" s="24" t="s">
        <v>77</v>
      </c>
      <c r="E90" s="153" t="s">
        <v>323</v>
      </c>
      <c r="F90" s="234" t="s">
        <v>502</v>
      </c>
      <c r="G90" s="234" t="s">
        <v>534</v>
      </c>
      <c r="H90" s="10">
        <f>I90*0.965</f>
        <v>3.8310499999999998</v>
      </c>
      <c r="I90" s="156">
        <f>I57</f>
        <v>3.97</v>
      </c>
      <c r="J90" s="24">
        <v>30</v>
      </c>
      <c r="K90" s="252">
        <v>25</v>
      </c>
      <c r="L90" s="253">
        <v>32</v>
      </c>
      <c r="M90" s="24">
        <v>4</v>
      </c>
      <c r="N90" s="24">
        <v>4.3600000000000003</v>
      </c>
      <c r="O90" s="254">
        <v>7.6</v>
      </c>
      <c r="P90" s="255">
        <v>1572</v>
      </c>
    </row>
    <row r="91" spans="1:17" s="9" customFormat="1" ht="27" customHeight="1">
      <c r="A91" s="310"/>
      <c r="B91" s="310"/>
      <c r="C91" s="311"/>
      <c r="D91" s="24" t="s">
        <v>85</v>
      </c>
      <c r="E91" s="153" t="s">
        <v>324</v>
      </c>
      <c r="F91" s="234" t="s">
        <v>503</v>
      </c>
      <c r="G91" s="234" t="s">
        <v>535</v>
      </c>
      <c r="H91" s="10">
        <f t="shared" ref="H91:H96" si="11">I91*0.965</f>
        <v>4.6898999999999997</v>
      </c>
      <c r="I91" s="156">
        <f t="shared" ref="I91:I96" si="12">I58</f>
        <v>4.8600000000000003</v>
      </c>
      <c r="J91" s="24">
        <v>30</v>
      </c>
      <c r="K91" s="252">
        <v>25</v>
      </c>
      <c r="L91" s="253">
        <v>36</v>
      </c>
      <c r="M91" s="24">
        <v>4</v>
      </c>
      <c r="N91" s="24">
        <v>6.17</v>
      </c>
      <c r="O91" s="254">
        <v>9.4</v>
      </c>
      <c r="P91" s="255">
        <v>1160</v>
      </c>
    </row>
    <row r="92" spans="1:17" s="9" customFormat="1" ht="27" customHeight="1">
      <c r="A92" s="310"/>
      <c r="B92" s="310"/>
      <c r="C92" s="311"/>
      <c r="D92" s="24" t="s">
        <v>78</v>
      </c>
      <c r="E92" s="153" t="s">
        <v>324</v>
      </c>
      <c r="F92" s="234" t="s">
        <v>500</v>
      </c>
      <c r="G92" s="234" t="s">
        <v>532</v>
      </c>
      <c r="H92" s="10">
        <f t="shared" si="11"/>
        <v>5.2110000000000003</v>
      </c>
      <c r="I92" s="156">
        <f t="shared" si="12"/>
        <v>5.4</v>
      </c>
      <c r="J92" s="24">
        <v>30</v>
      </c>
      <c r="K92" s="252">
        <v>25</v>
      </c>
      <c r="L92" s="253">
        <v>40</v>
      </c>
      <c r="M92" s="24">
        <v>4</v>
      </c>
      <c r="N92" s="24">
        <v>7.04</v>
      </c>
      <c r="O92" s="254">
        <v>10.25</v>
      </c>
      <c r="P92" s="255">
        <v>1188</v>
      </c>
    </row>
    <row r="93" spans="1:17" s="9" customFormat="1" ht="27" customHeight="1">
      <c r="A93" s="310"/>
      <c r="B93" s="310"/>
      <c r="C93" s="311"/>
      <c r="D93" s="24" t="s">
        <v>79</v>
      </c>
      <c r="E93" s="153" t="s">
        <v>324</v>
      </c>
      <c r="F93" s="234" t="s">
        <v>505</v>
      </c>
      <c r="G93" s="234" t="s">
        <v>536</v>
      </c>
      <c r="H93" s="10">
        <f t="shared" si="11"/>
        <v>6.03125</v>
      </c>
      <c r="I93" s="156">
        <f t="shared" si="12"/>
        <v>6.25</v>
      </c>
      <c r="J93" s="24">
        <v>30</v>
      </c>
      <c r="K93" s="252">
        <v>25</v>
      </c>
      <c r="L93" s="253">
        <v>44</v>
      </c>
      <c r="M93" s="24">
        <v>4</v>
      </c>
      <c r="N93" s="24">
        <v>8.3699999999999992</v>
      </c>
      <c r="O93" s="254">
        <v>11.5</v>
      </c>
      <c r="P93" s="255">
        <v>1748</v>
      </c>
    </row>
    <row r="94" spans="1:17" s="9" customFormat="1" ht="27" customHeight="1">
      <c r="A94" s="310"/>
      <c r="B94" s="310"/>
      <c r="C94" s="311"/>
      <c r="D94" s="24" t="s">
        <v>86</v>
      </c>
      <c r="E94" s="153" t="s">
        <v>324</v>
      </c>
      <c r="F94" s="234" t="s">
        <v>506</v>
      </c>
      <c r="G94" s="234" t="s">
        <v>537</v>
      </c>
      <c r="H94" s="10">
        <f t="shared" si="11"/>
        <v>6.1084499999999995</v>
      </c>
      <c r="I94" s="156">
        <f t="shared" si="12"/>
        <v>6.33</v>
      </c>
      <c r="J94" s="24">
        <v>30</v>
      </c>
      <c r="K94" s="252">
        <v>25</v>
      </c>
      <c r="L94" s="253">
        <v>44</v>
      </c>
      <c r="M94" s="24">
        <v>4</v>
      </c>
      <c r="N94" s="24">
        <v>8.3699999999999992</v>
      </c>
      <c r="O94" s="254">
        <v>11.5</v>
      </c>
      <c r="P94" s="255">
        <v>248</v>
      </c>
    </row>
    <row r="95" spans="1:17" s="9" customFormat="1" ht="27" customHeight="1">
      <c r="A95" s="310"/>
      <c r="B95" s="310"/>
      <c r="C95" s="311"/>
      <c r="D95" s="24" t="s">
        <v>78</v>
      </c>
      <c r="E95" s="153" t="s">
        <v>317</v>
      </c>
      <c r="F95" s="234" t="s">
        <v>508</v>
      </c>
      <c r="G95" s="234" t="s">
        <v>533</v>
      </c>
      <c r="H95" s="10">
        <f t="shared" si="11"/>
        <v>5.2110000000000003</v>
      </c>
      <c r="I95" s="156">
        <f t="shared" si="12"/>
        <v>5.4</v>
      </c>
      <c r="J95" s="24">
        <v>30</v>
      </c>
      <c r="K95" s="252">
        <v>25</v>
      </c>
      <c r="L95" s="253">
        <v>40</v>
      </c>
      <c r="M95" s="24">
        <v>4</v>
      </c>
      <c r="N95" s="24">
        <v>7.04</v>
      </c>
      <c r="O95" s="254">
        <v>10.25</v>
      </c>
      <c r="P95" s="255">
        <v>1188</v>
      </c>
    </row>
    <row r="96" spans="1:17" s="9" customFormat="1" ht="27" customHeight="1">
      <c r="A96" s="310"/>
      <c r="B96" s="310"/>
      <c r="C96" s="311"/>
      <c r="D96" s="24" t="s">
        <v>78</v>
      </c>
      <c r="E96" s="153" t="s">
        <v>323</v>
      </c>
      <c r="F96" s="234" t="s">
        <v>507</v>
      </c>
      <c r="G96" s="234" t="s">
        <v>538</v>
      </c>
      <c r="H96" s="10">
        <f t="shared" si="11"/>
        <v>5.2110000000000003</v>
      </c>
      <c r="I96" s="156">
        <f t="shared" si="12"/>
        <v>5.4</v>
      </c>
      <c r="J96" s="24">
        <v>30</v>
      </c>
      <c r="K96" s="252">
        <v>25</v>
      </c>
      <c r="L96" s="253">
        <v>40</v>
      </c>
      <c r="M96" s="24">
        <v>4</v>
      </c>
      <c r="N96" s="24">
        <v>7.04</v>
      </c>
      <c r="O96" s="254">
        <v>10.25</v>
      </c>
      <c r="P96" s="255">
        <v>1188</v>
      </c>
    </row>
    <row r="97" spans="1:17" ht="21" customHeight="1">
      <c r="A97" s="250"/>
      <c r="B97" s="236"/>
      <c r="C97" s="237"/>
      <c r="D97" s="236"/>
      <c r="E97" s="238"/>
      <c r="O97" s="251"/>
      <c r="P97" s="240">
        <f>SUM(P90:P96)</f>
        <v>8292</v>
      </c>
      <c r="Q97" s="241" t="e">
        <f>(#REF!-#REF!)/#REF!</f>
        <v>#REF!</v>
      </c>
    </row>
    <row r="99" spans="1:17">
      <c r="P99" s="7" t="s">
        <v>408</v>
      </c>
    </row>
    <row r="100" spans="1:17">
      <c r="P100" s="7" t="s">
        <v>87</v>
      </c>
    </row>
    <row r="101" spans="1:17">
      <c r="P101" s="7" t="s">
        <v>88</v>
      </c>
    </row>
    <row r="102" spans="1:17">
      <c r="P102" s="7" t="s">
        <v>409</v>
      </c>
    </row>
  </sheetData>
  <protectedRanges>
    <protectedRange password="F78C" sqref="DS4 DL4:DM6 DN5:DO6 DP5:DR5 DP6 DR6:DS6" name="区域1"/>
  </protectedRanges>
  <mergeCells count="67">
    <mergeCell ref="E2:H2"/>
    <mergeCell ref="E3:H3"/>
    <mergeCell ref="E4:H4"/>
    <mergeCell ref="A7:A9"/>
    <mergeCell ref="B7:B9"/>
    <mergeCell ref="C7:C9"/>
    <mergeCell ref="D7:D9"/>
    <mergeCell ref="E5:H5"/>
    <mergeCell ref="E6:H6"/>
    <mergeCell ref="F7:F9"/>
    <mergeCell ref="G7:G9"/>
    <mergeCell ref="H7:H9"/>
    <mergeCell ref="E7:E9"/>
    <mergeCell ref="K4:L4"/>
    <mergeCell ref="M4:N4"/>
    <mergeCell ref="I2:J2"/>
    <mergeCell ref="K2:L2"/>
    <mergeCell ref="M2:N2"/>
    <mergeCell ref="I3:J3"/>
    <mergeCell ref="K3:L3"/>
    <mergeCell ref="M3:N3"/>
    <mergeCell ref="I4:J4"/>
    <mergeCell ref="P7:P9"/>
    <mergeCell ref="O7:O9"/>
    <mergeCell ref="K5:L5"/>
    <mergeCell ref="M5:N5"/>
    <mergeCell ref="I6:J6"/>
    <mergeCell ref="K6:L6"/>
    <mergeCell ref="M6:N6"/>
    <mergeCell ref="M8:M9"/>
    <mergeCell ref="J8:L8"/>
    <mergeCell ref="I5:J5"/>
    <mergeCell ref="N8:N9"/>
    <mergeCell ref="I7:I9"/>
    <mergeCell ref="J7:N7"/>
    <mergeCell ref="A89:C89"/>
    <mergeCell ref="A90:A96"/>
    <mergeCell ref="B90:B96"/>
    <mergeCell ref="C90:C96"/>
    <mergeCell ref="A23:C23"/>
    <mergeCell ref="A45:C45"/>
    <mergeCell ref="A78:C78"/>
    <mergeCell ref="A79:A85"/>
    <mergeCell ref="B79:B85"/>
    <mergeCell ref="C79:C85"/>
    <mergeCell ref="B46:B52"/>
    <mergeCell ref="C46:C52"/>
    <mergeCell ref="A56:C56"/>
    <mergeCell ref="A57:A63"/>
    <mergeCell ref="B57:B63"/>
    <mergeCell ref="C57:C63"/>
    <mergeCell ref="A67:C67"/>
    <mergeCell ref="A68:A74"/>
    <mergeCell ref="B68:B74"/>
    <mergeCell ref="C68:C74"/>
    <mergeCell ref="A12:C12"/>
    <mergeCell ref="A13:A19"/>
    <mergeCell ref="B13:B19"/>
    <mergeCell ref="C13:C19"/>
    <mergeCell ref="A34:C34"/>
    <mergeCell ref="A24:A30"/>
    <mergeCell ref="B24:B30"/>
    <mergeCell ref="C24:C30"/>
    <mergeCell ref="A35:A41"/>
    <mergeCell ref="B35:B41"/>
    <mergeCell ref="C35:C41"/>
    <mergeCell ref="A46:A52"/>
  </mergeCells>
  <phoneticPr fontId="6" type="noConversion"/>
  <dataValidations count="11">
    <dataValidation type="list" allowBlank="1" showInputMessage="1" showErrorMessage="1" sqref="D2 II2 SE2 ACA2 ALW2 AVS2 BFO2 BPK2 BZG2 CJC2 CSY2 DCU2 DMQ2 DWM2 EGI2 EQE2 FAA2 FJW2 FTS2 GDO2 GNK2 GXG2 HHC2 HQY2 IAU2 IKQ2 IUM2 JEI2 JOE2 JYA2 KHW2 KRS2 LBO2 LLK2 LVG2 MFC2 MOY2 MYU2 NIQ2 NSM2 OCI2 OME2 OWA2 PFW2 PPS2 PZO2 QJK2 QTG2 RDC2 RMY2 RWU2 SGQ2 SQM2 TAI2 TKE2 TUA2 UDW2 UNS2 UXO2 VHK2 VRG2 WBC2 WKY2 WUU2" xr:uid="{00000000-0002-0000-0000-000000000000}">
      <formula1>$CW$2:$DK$2</formula1>
    </dataValidation>
    <dataValidation type="list" allowBlank="1" showInputMessage="1" showErrorMessage="1" sqref="I6:J6 IL6:IM6 SH6:SI6 ACD6:ACE6 ALZ6:AMA6 AVV6:AVW6 BFR6:BFS6 BPN6:BPO6 BZJ6:BZK6 CJF6:CJG6 CTB6:CTC6 DCX6:DCY6 DMT6:DMU6 DWP6:DWQ6 EGL6:EGM6 EQH6:EQI6 FAD6:FAE6 FJZ6:FKA6 FTV6:FTW6 GDR6:GDS6 GNN6:GNO6 GXJ6:GXK6 HHF6:HHG6 HRB6:HRC6 IAX6:IAY6 IKT6:IKU6 IUP6:IUQ6 JEL6:JEM6 JOH6:JOI6 JYD6:JYE6 KHZ6:KIA6 KRV6:KRW6 LBR6:LBS6 LLN6:LLO6 LVJ6:LVK6 MFF6:MFG6 MPB6:MPC6 MYX6:MYY6 NIT6:NIU6 NSP6:NSQ6 OCL6:OCM6 OMH6:OMI6 OWD6:OWE6 PFZ6:PGA6 PPV6:PPW6 PZR6:PZS6 QJN6:QJO6 QTJ6:QTK6 RDF6:RDG6 RNB6:RNC6 RWX6:RWY6 SGT6:SGU6 SQP6:SQQ6 TAL6:TAM6 TKH6:TKI6 TUD6:TUE6 UDZ6:UEA6 UNV6:UNW6 UXR6:UXS6 VHN6:VHO6 VRJ6:VRK6 WBF6:WBG6 WLB6:WLC6 WUX6:WUY6" xr:uid="{00000000-0002-0000-0000-000001000000}">
      <formula1>$DL$3:$FJ$3</formula1>
    </dataValidation>
    <dataValidation type="list" allowBlank="1" showInputMessage="1" showErrorMessage="1" sqref="B4 IG4 SC4 ABY4 ALU4 AVQ4 BFM4 BPI4 BZE4 CJA4 CSW4 DCS4 DMO4 DWK4 EGG4 EQC4 EZY4 FJU4 FTQ4 GDM4 GNI4 GXE4 HHA4 HQW4 IAS4 IKO4 IUK4 JEG4 JOC4 JXY4 KHU4 KRQ4 LBM4 LLI4 LVE4 MFA4 MOW4 MYS4 NIO4 NSK4 OCG4 OMC4 OVY4 PFU4 PPQ4 PZM4 QJI4 QTE4 RDA4 RMW4 RWS4 SGO4 SQK4 TAG4 TKC4 TTY4 UDU4 UNQ4 UXM4 VHI4 VRE4 WBA4 WKW4 WUS4" xr:uid="{00000000-0002-0000-0000-000002000000}">
      <formula1>$DO$4:$FC$4</formula1>
    </dataValidation>
    <dataValidation type="list" allowBlank="1" showInputMessage="1" showErrorMessage="1" sqref="B5 IG5 SC5 ABY5 ALU5 AVQ5 BFM5 BPI5 BZE5 CJA5 CSW5 DCS5 DMO5 DWK5 EGG5 EQC5 EZY5 FJU5 FTQ5 GDM5 GNI5 GXE5 HHA5 HQW5 IAS5 IKO5 IUK5 JEG5 JOC5 JXY5 KHU5 KRQ5 LBM5 LLI5 LVE5 MFA5 MOW5 MYS5 NIO5 NSK5 OCG5 OMC5 OVY5 PFU5 PPQ5 PZM5 QJI5 QTE5 RDA5 RMW5 RWS5 SGO5 SQK5 TAG5 TKC5 TTY5 UDU5 UNQ5 UXM5 VHI5 VRE5 WBA5 WKW5 WUS5" xr:uid="{00000000-0002-0000-0000-000003000000}">
      <formula1>$DU$5:$DV$5</formula1>
    </dataValidation>
    <dataValidation type="list" allowBlank="1" showInputMessage="1" showErrorMessage="1" sqref="II4 WUU4 WKY4 WBC4 VRG4 VHK4 UXO4 UNS4 UDW4 TUA4 TKE4 TAI4 SQM4 SGQ4 RWU4 RMY4 RDC4 QTG4 QJK4 PZO4 PPS4 PFW4 OWA4 OME4 OCI4 NSM4 NIQ4 MYU4 MOY4 MFC4 LVG4 LLK4 LBO4 KRS4 KHW4 JYA4 JOE4 JEI4 IUM4 IKQ4 IAU4 HQY4 HHC4 GXG4 GNK4 GDO4 FTS4 FJW4 FAA4 EQE4 EGI4 DWM4 DMQ4 DCU4 CSY4 CJC4 BZG4 BPK4 BFO4 AVS4 ALW4 ACA4 SE4 D4" xr:uid="{00000000-0002-0000-0000-000004000000}">
      <formula1>#REF!</formula1>
    </dataValidation>
    <dataValidation type="list" allowBlank="1" showInputMessage="1" showErrorMessage="1" sqref="I5:J5 IL5:IM5 SH5:SI5 ACD5:ACE5 ALZ5:AMA5 AVV5:AVW5 BFR5:BFS5 BPN5:BPO5 BZJ5:BZK5 CJF5:CJG5 CTB5:CTC5 DCX5:DCY5 DMT5:DMU5 DWP5:DWQ5 EGL5:EGM5 EQH5:EQI5 FAD5:FAE5 FJZ5:FKA5 FTV5:FTW5 GDR5:GDS5 GNN5:GNO5 GXJ5:GXK5 HHF5:HHG5 HRB5:HRC5 IAX5:IAY5 IKT5:IKU5 IUP5:IUQ5 JEL5:JEM5 JOH5:JOI5 JYD5:JYE5 KHZ5:KIA5 KRV5:KRW5 LBR5:LBS5 LLN5:LLO5 LVJ5:LVK5 MFF5:MFG5 MPB5:MPC5 MYX5:MYY5 NIT5:NIU5 NSP5:NSQ5 OCL5:OCM5 OMH5:OMI5 OWD5:OWE5 PFZ5:PGA5 PPV5:PPW5 PZR5:PZS5 QJN5:QJO5 QTJ5:QTK5 RDF5:RDG5 RNB5:RNC5 RWX5:RWY5 SGT5:SGU5 SQP5:SQQ5 TAL5:TAM5 TKH5:TKI5 TUD5:TUE5 UDZ5:UEA5 UNV5:UNW5 UXR5:UXS5 VHN5:VHO5 VRJ5:VRK5 WBF5:WBG5 WLB5:WLC5 WUX5:WUY5" xr:uid="{00000000-0002-0000-0000-000005000000}">
      <formula1>$DL$2:$FL$2</formula1>
    </dataValidation>
    <dataValidation type="list" allowBlank="1" showInputMessage="1" showErrorMessage="1" sqref="I2:J2 IL2:IM2 SH2:SI2 ACD2:ACE2 ALZ2:AMA2 AVV2:AVW2 BFR2:BFS2 BPN2:BPO2 BZJ2:BZK2 CJF2:CJG2 CTB2:CTC2 DCX2:DCY2 DMT2:DMU2 DWP2:DWQ2 EGL2:EGM2 EQH2:EQI2 FAD2:FAE2 FJZ2:FKA2 FTV2:FTW2 GDR2:GDS2 GNN2:GNO2 GXJ2:GXK2 HHF2:HHG2 HRB2:HRC2 IAX2:IAY2 IKT2:IKU2 IUP2:IUQ2 JEL2:JEM2 JOH2:JOI2 JYD2:JYE2 KHZ2:KIA2 KRV2:KRW2 LBR2:LBS2 LLN2:LLO2 LVJ2:LVK2 MFF2:MFG2 MPB2:MPC2 MYX2:MYY2 NIT2:NIU2 NSP2:NSQ2 OCL2:OCM2 OMH2:OMI2 OWD2:OWE2 PFZ2:PGA2 PPV2:PPW2 PZR2:PZS2 QJN2:QJO2 QTJ2:QTK2 RDF2:RDG2 RNB2:RNC2 RWX2:RWY2 SGT2:SGU2 SQP2:SQQ2 TAL2:TAM2 TKH2:TKI2 TUD2:TUE2 UDZ2:UEA2 UNV2:UNW2 UXR2:UXS2 VHN2:VHO2 VRJ2:VRK2 WBF2:WBG2 WLB2:WLC2 WUX2:WUY2" xr:uid="{00000000-0002-0000-0000-000006000000}">
      <formula1>$DL$4:$DM$4</formula1>
    </dataValidation>
    <dataValidation type="list" allowBlank="1" showInputMessage="1" showErrorMessage="1" sqref="M5 IP5 SL5 ACH5 AMD5 AVZ5 BFV5 BPR5 BZN5 CJJ5 CTF5 DDB5 DMX5 DWT5 EGP5 EQL5 FAH5 FKD5 FTZ5 GDV5 GNR5 GXN5 HHJ5 HRF5 IBB5 IKX5 IUT5 JEP5 JOL5 JYH5 KID5 KRZ5 LBV5 LLR5 LVN5 MFJ5 MPF5 MZB5 NIX5 NST5 OCP5 OML5 OWH5 PGD5 PPZ5 PZV5 QJR5 QTN5 RDJ5 RNF5 RXB5 SGX5 SQT5 TAP5 TKL5 TUH5 UED5 UNZ5 UXV5 VHR5 VRN5 WBJ5 WLF5 WVB5 B6 IG6 SC6 ABY6 ALU6 AVQ6 BFM6 BPI6 BZE6 CJA6 CSW6 DCS6 DMO6 DWK6 EGG6 EQC6 EZY6 FJU6 FTQ6 GDM6 GNI6 GXE6 HHA6 HQW6 IAS6 IKO6 IUK6 JEG6 JOC6 JXY6 KHU6 KRQ6 LBM6 LLI6 LVE6 MFA6 MOW6 MYS6 NIO6 NSK6 OCG6 OMC6 OVY6 PFU6 PPQ6 PZM6 QJI6 QTE6 RDA6 RMW6 RWS6 SGO6 SQK6 TAG6 TKC6 TTY6 UDU6 UNQ6 UXM6 VHI6 VRE6 WBA6 WKW6 WUS6" xr:uid="{00000000-0002-0000-0000-000007000000}">
      <formula1>$DQ$5:$DR$5</formula1>
    </dataValidation>
    <dataValidation type="list" allowBlank="1" showInputMessage="1" showErrorMessage="1" sqref="M4:N4 IP4:IQ4 SL4:SM4 ACH4:ACI4 AMD4:AME4 AVZ4:AWA4 BFV4:BFW4 BPR4:BPS4 BZN4:BZO4 CJJ4:CJK4 CTF4:CTG4 DDB4:DDC4 DMX4:DMY4 DWT4:DWU4 EGP4:EGQ4 EQL4:EQM4 FAH4:FAI4 FKD4:FKE4 FTZ4:FUA4 GDV4:GDW4 GNR4:GNS4 GXN4:GXO4 HHJ4:HHK4 HRF4:HRG4 IBB4:IBC4 IKX4:IKY4 IUT4:IUU4 JEP4:JEQ4 JOL4:JOM4 JYH4:JYI4 KID4:KIE4 KRZ4:KSA4 LBV4:LBW4 LLR4:LLS4 LVN4:LVO4 MFJ4:MFK4 MPF4:MPG4 MZB4:MZC4 NIX4:NIY4 NST4:NSU4 OCP4:OCQ4 OML4:OMM4 OWH4:OWI4 PGD4:PGE4 PPZ4:PQA4 PZV4:PZW4 QJR4:QJS4 QTN4:QTO4 RDJ4:RDK4 RNF4:RNG4 RXB4:RXC4 SGX4:SGY4 SQT4:SQU4 TAP4:TAQ4 TKL4:TKM4 TUH4:TUI4 UED4:UEE4 UNZ4:UOA4 UXV4:UXW4 VHR4:VHS4 VRN4:VRO4 WBJ4:WBK4 WLF4:WLG4 WVB4:WVC4" xr:uid="{00000000-0002-0000-0000-000008000000}">
      <formula1>$DS$5:$DT$5</formula1>
    </dataValidation>
    <dataValidation type="list" allowBlank="1" showInputMessage="1" showErrorMessage="1" sqref="I4:J4 IL4:IM4 SH4:SI4 ACD4:ACE4 ALZ4:AMA4 AVV4:AVW4 BFR4:BFS4 BPN4:BPO4 BZJ4:BZK4 CJF4:CJG4 CTB4:CTC4 DCX4:DCY4 DMT4:DMU4 DWP4:DWQ4 EGL4:EGM4 EQH4:EQI4 FAD4:FAE4 FJZ4:FKA4 FTV4:FTW4 GDR4:GDS4 GNN4:GNO4 GXJ4:GXK4 HHF4:HHG4 HRB4:HRC4 IAX4:IAY4 IKT4:IKU4 IUP4:IUQ4 JEL4:JEM4 JOH4:JOI4 JYD4:JYE4 KHZ4:KIA4 KRV4:KRW4 LBR4:LBS4 LLN4:LLO4 LVJ4:LVK4 MFF4:MFG4 MPB4:MPC4 MYX4:MYY4 NIT4:NIU4 NSP4:NSQ4 OCL4:OCM4 OMH4:OMI4 OWD4:OWE4 PFZ4:PGA4 PPV4:PPW4 PZR4:PZS4 QJN4:QJO4 QTJ4:QTK4 RDF4:RDG4 RNB4:RNC4 RWX4:RWY4 SGT4:SGU4 SQP4:SQQ4 TAL4:TAM4 TKH4:TKI4 TUD4:TUE4 UDZ4:UEA4 UNV4:UNW4 UXR4:UXS4 VHN4:VHO4 VRJ4:VRK4 WBF4:WBG4 WLB4:WLC4 WUX4:WUY4" xr:uid="{00000000-0002-0000-0000-000009000000}">
      <formula1>$DL$6:$DS$6</formula1>
    </dataValidation>
    <dataValidation type="list" allowBlank="1" showInputMessage="1" showErrorMessage="1" sqref="I3:J3 IL3:IM3 SH3:SI3 ACD3:ACE3 ALZ3:AMA3 AVV3:AVW3 BFR3:BFS3 BPN3:BPO3 BZJ3:BZK3 CJF3:CJG3 CTB3:CTC3 DCX3:DCY3 DMT3:DMU3 DWP3:DWQ3 EGL3:EGM3 EQH3:EQI3 FAD3:FAE3 FJZ3:FKA3 FTV3:FTW3 GDR3:GDS3 GNN3:GNO3 GXJ3:GXK3 HHF3:HHG3 HRB3:HRC3 IAX3:IAY3 IKT3:IKU3 IUP3:IUQ3 JEL3:JEM3 JOH3:JOI3 JYD3:JYE3 KHZ3:KIA3 KRV3:KRW3 LBR3:LBS3 LLN3:LLO3 LVJ3:LVK3 MFF3:MFG3 MPB3:MPC3 MYX3:MYY3 NIT3:NIU3 NSP3:NSQ3 OCL3:OCM3 OMH3:OMI3 OWD3:OWE3 PFZ3:PGA3 PPV3:PPW3 PZR3:PZS3 QJN3:QJO3 QTJ3:QTK3 RDF3:RDG3 RNB3:RNC3 RWX3:RWY3 SGT3:SGU3 SQP3:SQQ3 TAL3:TAM3 TKH3:TKI3 TUD3:TUE3 UDZ3:UEA3 UNV3:UNW3 UXR3:UXS3 VHN3:VHO3 VRJ3:VRK3 WBF3:WBG3 WLB3:WLC3 WUX3:WUY3" xr:uid="{00000000-0002-0000-0000-00000A000000}">
      <formula1>$DL$5:$DO$5</formula1>
    </dataValidation>
  </dataValidations>
  <pageMargins left="0.75" right="0.75" top="1" bottom="1" header="0.5" footer="0.5"/>
  <pageSetup orientation="portrait" r:id="rId1"/>
  <headerFooter alignWithMargins="0"/>
  <ignoredErrors>
    <ignoredError sqref="I35:I41"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8"/>
  <sheetViews>
    <sheetView topLeftCell="A43" workbookViewId="0">
      <selection activeCell="G46" sqref="G46"/>
    </sheetView>
  </sheetViews>
  <sheetFormatPr defaultColWidth="8.6640625" defaultRowHeight="14.4"/>
  <cols>
    <col min="1" max="2" width="8.6640625" style="256"/>
    <col min="3" max="3" width="11" style="256" customWidth="1"/>
    <col min="4" max="4" width="13.33203125" style="256" customWidth="1"/>
    <col min="5" max="5" width="13.88671875" style="256" bestFit="1" customWidth="1"/>
    <col min="6" max="6" width="43" style="256" bestFit="1" customWidth="1"/>
    <col min="7" max="7" width="12.88671875" style="256" bestFit="1" customWidth="1"/>
    <col min="8" max="8" width="8.6640625" style="256"/>
    <col min="9" max="9" width="11.6640625" style="256" bestFit="1" customWidth="1"/>
    <col min="10" max="10" width="28.109375" style="256" customWidth="1"/>
    <col min="11" max="16384" width="8.6640625" style="256"/>
  </cols>
  <sheetData>
    <row r="1" spans="1:10" ht="24.6" thickBot="1">
      <c r="A1" s="305" t="s">
        <v>392</v>
      </c>
      <c r="B1" s="304" t="s">
        <v>434</v>
      </c>
      <c r="C1" s="303" t="s">
        <v>433</v>
      </c>
      <c r="D1" s="303" t="s">
        <v>391</v>
      </c>
      <c r="E1" s="303" t="s">
        <v>390</v>
      </c>
      <c r="F1" s="303" t="s">
        <v>389</v>
      </c>
      <c r="G1" s="302" t="s">
        <v>388</v>
      </c>
      <c r="H1" s="302" t="s">
        <v>387</v>
      </c>
      <c r="I1" s="302" t="s">
        <v>432</v>
      </c>
      <c r="J1" s="301" t="s">
        <v>431</v>
      </c>
    </row>
    <row r="2" spans="1:10" ht="15" thickBot="1">
      <c r="A2" s="300">
        <v>1</v>
      </c>
      <c r="B2" s="297" t="s">
        <v>419</v>
      </c>
      <c r="C2" s="280">
        <v>45713</v>
      </c>
      <c r="D2" s="280">
        <v>45721</v>
      </c>
      <c r="E2" s="266" t="s">
        <v>385</v>
      </c>
      <c r="F2" s="266" t="s">
        <v>430</v>
      </c>
      <c r="G2" s="264">
        <v>7.25</v>
      </c>
      <c r="H2" s="266">
        <v>1572</v>
      </c>
      <c r="I2" s="257">
        <f t="shared" ref="I2:I33" si="0">G2*H2</f>
        <v>11397</v>
      </c>
      <c r="J2" s="350" t="s">
        <v>429</v>
      </c>
    </row>
    <row r="3" spans="1:10" ht="15" thickBot="1">
      <c r="A3" s="299">
        <v>1</v>
      </c>
      <c r="B3" s="297" t="s">
        <v>419</v>
      </c>
      <c r="C3" s="290">
        <v>45713</v>
      </c>
      <c r="D3" s="290">
        <v>45721</v>
      </c>
      <c r="E3" s="263" t="s">
        <v>377</v>
      </c>
      <c r="F3" s="263" t="s">
        <v>421</v>
      </c>
      <c r="G3" s="264">
        <v>8.75</v>
      </c>
      <c r="H3" s="263">
        <v>1160</v>
      </c>
      <c r="I3" s="257">
        <f t="shared" si="0"/>
        <v>10150</v>
      </c>
      <c r="J3" s="350"/>
    </row>
    <row r="4" spans="1:10" ht="15" thickBot="1">
      <c r="A4" s="299">
        <v>1</v>
      </c>
      <c r="B4" s="297" t="s">
        <v>419</v>
      </c>
      <c r="C4" s="290">
        <v>45713</v>
      </c>
      <c r="D4" s="290">
        <v>45721</v>
      </c>
      <c r="E4" s="263" t="s">
        <v>341</v>
      </c>
      <c r="F4" s="263" t="s">
        <v>435</v>
      </c>
      <c r="G4" s="264">
        <v>9.75</v>
      </c>
      <c r="H4" s="263">
        <v>1188</v>
      </c>
      <c r="I4" s="257">
        <f t="shared" si="0"/>
        <v>11583</v>
      </c>
      <c r="J4" s="350"/>
    </row>
    <row r="5" spans="1:10" ht="15" thickBot="1">
      <c r="A5" s="299">
        <v>1</v>
      </c>
      <c r="B5" s="297" t="s">
        <v>419</v>
      </c>
      <c r="C5" s="290">
        <v>45713</v>
      </c>
      <c r="D5" s="290">
        <v>45721</v>
      </c>
      <c r="E5" s="263" t="s">
        <v>375</v>
      </c>
      <c r="F5" s="263" t="s">
        <v>374</v>
      </c>
      <c r="G5" s="264">
        <v>11</v>
      </c>
      <c r="H5" s="263">
        <v>1748</v>
      </c>
      <c r="I5" s="257">
        <f t="shared" si="0"/>
        <v>19228</v>
      </c>
      <c r="J5" s="350"/>
    </row>
    <row r="6" spans="1:10" ht="15" thickBot="1">
      <c r="A6" s="299">
        <v>1</v>
      </c>
      <c r="B6" s="297" t="s">
        <v>419</v>
      </c>
      <c r="C6" s="290">
        <v>45713</v>
      </c>
      <c r="D6" s="290">
        <v>45721</v>
      </c>
      <c r="E6" s="263" t="s">
        <v>373</v>
      </c>
      <c r="F6" s="263" t="s">
        <v>372</v>
      </c>
      <c r="G6" s="264">
        <v>12.25</v>
      </c>
      <c r="H6" s="263">
        <v>248</v>
      </c>
      <c r="I6" s="257">
        <f t="shared" si="0"/>
        <v>3038</v>
      </c>
      <c r="J6" s="350"/>
    </row>
    <row r="7" spans="1:10" ht="15" thickBot="1">
      <c r="A7" s="299">
        <v>1</v>
      </c>
      <c r="B7" s="297" t="s">
        <v>419</v>
      </c>
      <c r="C7" s="290">
        <v>45713</v>
      </c>
      <c r="D7" s="290">
        <v>45721</v>
      </c>
      <c r="E7" s="263" t="s">
        <v>386</v>
      </c>
      <c r="F7" s="263" t="s">
        <v>436</v>
      </c>
      <c r="G7" s="264">
        <v>9.75</v>
      </c>
      <c r="H7" s="263">
        <v>1188</v>
      </c>
      <c r="I7" s="257">
        <f t="shared" si="0"/>
        <v>11583</v>
      </c>
      <c r="J7" s="350"/>
    </row>
    <row r="8" spans="1:10" ht="15" thickBot="1">
      <c r="A8" s="298">
        <v>1</v>
      </c>
      <c r="B8" s="297" t="s">
        <v>419</v>
      </c>
      <c r="C8" s="296">
        <v>45713</v>
      </c>
      <c r="D8" s="296">
        <v>45721</v>
      </c>
      <c r="E8" s="295" t="s">
        <v>368</v>
      </c>
      <c r="F8" s="295" t="s">
        <v>438</v>
      </c>
      <c r="G8" s="259">
        <v>9.75</v>
      </c>
      <c r="H8" s="258">
        <v>1188</v>
      </c>
      <c r="I8" s="257">
        <f t="shared" si="0"/>
        <v>11583</v>
      </c>
      <c r="J8" s="350"/>
    </row>
    <row r="9" spans="1:10" ht="15" thickBot="1">
      <c r="A9" s="294">
        <v>2</v>
      </c>
      <c r="B9" s="288" t="s">
        <v>419</v>
      </c>
      <c r="C9" s="280">
        <v>45713</v>
      </c>
      <c r="D9" s="280">
        <v>45721</v>
      </c>
      <c r="E9" s="266" t="s">
        <v>385</v>
      </c>
      <c r="F9" s="266" t="s">
        <v>396</v>
      </c>
      <c r="G9" s="267">
        <v>7.25</v>
      </c>
      <c r="H9" s="266">
        <v>1572</v>
      </c>
      <c r="I9" s="257">
        <f t="shared" si="0"/>
        <v>11397</v>
      </c>
      <c r="J9" s="350"/>
    </row>
    <row r="10" spans="1:10" ht="15" thickBot="1">
      <c r="A10" s="293">
        <v>2</v>
      </c>
      <c r="B10" s="288" t="s">
        <v>419</v>
      </c>
      <c r="C10" s="292">
        <v>45713</v>
      </c>
      <c r="D10" s="292">
        <v>45721</v>
      </c>
      <c r="E10" s="274" t="s">
        <v>384</v>
      </c>
      <c r="F10" s="274" t="s">
        <v>359</v>
      </c>
      <c r="G10" s="264">
        <v>8.75</v>
      </c>
      <c r="H10" s="263">
        <v>1160</v>
      </c>
      <c r="I10" s="257">
        <f t="shared" si="0"/>
        <v>10150</v>
      </c>
      <c r="J10" s="350"/>
    </row>
    <row r="11" spans="1:10" ht="15" thickBot="1">
      <c r="A11" s="291">
        <v>2</v>
      </c>
      <c r="B11" s="288" t="s">
        <v>419</v>
      </c>
      <c r="C11" s="290">
        <v>45713</v>
      </c>
      <c r="D11" s="290">
        <v>45721</v>
      </c>
      <c r="E11" s="263" t="s">
        <v>347</v>
      </c>
      <c r="F11" s="263" t="s">
        <v>428</v>
      </c>
      <c r="G11" s="264">
        <v>9.75</v>
      </c>
      <c r="H11" s="263">
        <v>1188</v>
      </c>
      <c r="I11" s="257">
        <f t="shared" si="0"/>
        <v>11583</v>
      </c>
      <c r="J11" s="350"/>
    </row>
    <row r="12" spans="1:10" ht="15" thickBot="1">
      <c r="A12" s="293">
        <v>2</v>
      </c>
      <c r="B12" s="288" t="s">
        <v>419</v>
      </c>
      <c r="C12" s="292">
        <v>45713</v>
      </c>
      <c r="D12" s="292">
        <v>45721</v>
      </c>
      <c r="E12" s="274" t="s">
        <v>356</v>
      </c>
      <c r="F12" s="274" t="s">
        <v>355</v>
      </c>
      <c r="G12" s="264">
        <v>11</v>
      </c>
      <c r="H12" s="263">
        <v>1748</v>
      </c>
      <c r="I12" s="257">
        <f t="shared" si="0"/>
        <v>19228</v>
      </c>
      <c r="J12" s="350"/>
    </row>
    <row r="13" spans="1:10" ht="15" thickBot="1">
      <c r="A13" s="293">
        <v>2</v>
      </c>
      <c r="B13" s="288" t="s">
        <v>419</v>
      </c>
      <c r="C13" s="292">
        <v>45713</v>
      </c>
      <c r="D13" s="292">
        <v>45721</v>
      </c>
      <c r="E13" s="274" t="s">
        <v>383</v>
      </c>
      <c r="F13" s="274" t="s">
        <v>427</v>
      </c>
      <c r="G13" s="264">
        <v>12.25</v>
      </c>
      <c r="H13" s="263">
        <v>248</v>
      </c>
      <c r="I13" s="257">
        <f t="shared" si="0"/>
        <v>3038</v>
      </c>
      <c r="J13" s="350"/>
    </row>
    <row r="14" spans="1:10" ht="15" thickBot="1">
      <c r="A14" s="291">
        <v>2</v>
      </c>
      <c r="B14" s="288" t="s">
        <v>419</v>
      </c>
      <c r="C14" s="290">
        <v>45713</v>
      </c>
      <c r="D14" s="290">
        <v>45721</v>
      </c>
      <c r="E14" s="263" t="s">
        <v>362</v>
      </c>
      <c r="F14" s="263" t="s">
        <v>397</v>
      </c>
      <c r="G14" s="264">
        <v>9.75</v>
      </c>
      <c r="H14" s="263">
        <v>1188</v>
      </c>
      <c r="I14" s="257">
        <f t="shared" si="0"/>
        <v>11583</v>
      </c>
      <c r="J14" s="350"/>
    </row>
    <row r="15" spans="1:10" ht="15" thickBot="1">
      <c r="A15" s="289">
        <v>2</v>
      </c>
      <c r="B15" s="288" t="s">
        <v>419</v>
      </c>
      <c r="C15" s="287">
        <v>45713</v>
      </c>
      <c r="D15" s="287">
        <v>45721</v>
      </c>
      <c r="E15" s="258" t="s">
        <v>341</v>
      </c>
      <c r="F15" s="258" t="s">
        <v>353</v>
      </c>
      <c r="G15" s="259">
        <v>9.75</v>
      </c>
      <c r="H15" s="258">
        <v>1188</v>
      </c>
      <c r="I15" s="257">
        <f t="shared" si="0"/>
        <v>11583</v>
      </c>
      <c r="J15" s="350"/>
    </row>
    <row r="16" spans="1:10" ht="15" thickBot="1">
      <c r="A16" s="286">
        <v>3</v>
      </c>
      <c r="B16" s="285" t="s">
        <v>419</v>
      </c>
      <c r="C16" s="280">
        <v>45758</v>
      </c>
      <c r="D16" s="280">
        <v>45762</v>
      </c>
      <c r="E16" s="266" t="s">
        <v>351</v>
      </c>
      <c r="F16" s="266" t="s">
        <v>426</v>
      </c>
      <c r="G16" s="264">
        <v>7.25</v>
      </c>
      <c r="H16" s="266">
        <v>1572</v>
      </c>
      <c r="I16" s="257">
        <f t="shared" si="0"/>
        <v>11397</v>
      </c>
      <c r="J16" s="350"/>
    </row>
    <row r="17" spans="1:10" ht="15" thickBot="1">
      <c r="A17" s="283">
        <v>3</v>
      </c>
      <c r="B17" s="285" t="s">
        <v>419</v>
      </c>
      <c r="C17" s="280">
        <v>45758</v>
      </c>
      <c r="D17" s="280">
        <v>45762</v>
      </c>
      <c r="E17" s="263" t="s">
        <v>382</v>
      </c>
      <c r="F17" s="263" t="s">
        <v>439</v>
      </c>
      <c r="G17" s="264">
        <v>8.75</v>
      </c>
      <c r="H17" s="263">
        <v>1160</v>
      </c>
      <c r="I17" s="257">
        <f t="shared" si="0"/>
        <v>10150</v>
      </c>
      <c r="J17" s="350"/>
    </row>
    <row r="18" spans="1:10" ht="15" thickBot="1">
      <c r="A18" s="283">
        <v>3</v>
      </c>
      <c r="B18" s="285" t="s">
        <v>419</v>
      </c>
      <c r="C18" s="280">
        <v>45758</v>
      </c>
      <c r="D18" s="280">
        <v>45762</v>
      </c>
      <c r="E18" s="263" t="s">
        <v>339</v>
      </c>
      <c r="F18" s="263" t="s">
        <v>425</v>
      </c>
      <c r="G18" s="264">
        <v>9.75</v>
      </c>
      <c r="H18" s="263">
        <v>1188</v>
      </c>
      <c r="I18" s="257">
        <f t="shared" si="0"/>
        <v>11583</v>
      </c>
      <c r="J18" s="350"/>
    </row>
    <row r="19" spans="1:10" ht="15" thickBot="1">
      <c r="A19" s="283">
        <v>3</v>
      </c>
      <c r="B19" s="285" t="s">
        <v>419</v>
      </c>
      <c r="C19" s="280">
        <v>45758</v>
      </c>
      <c r="D19" s="280">
        <v>45762</v>
      </c>
      <c r="E19" s="263" t="s">
        <v>381</v>
      </c>
      <c r="F19" s="263" t="s">
        <v>424</v>
      </c>
      <c r="G19" s="264">
        <v>11</v>
      </c>
      <c r="H19" s="263">
        <v>1748</v>
      </c>
      <c r="I19" s="257">
        <f t="shared" si="0"/>
        <v>19228</v>
      </c>
      <c r="J19" s="350"/>
    </row>
    <row r="20" spans="1:10" ht="15" thickBot="1">
      <c r="A20" s="283">
        <v>3</v>
      </c>
      <c r="B20" s="285" t="s">
        <v>419</v>
      </c>
      <c r="C20" s="280">
        <v>45758</v>
      </c>
      <c r="D20" s="280">
        <v>45762</v>
      </c>
      <c r="E20" s="263" t="s">
        <v>380</v>
      </c>
      <c r="F20" s="263" t="s">
        <v>423</v>
      </c>
      <c r="G20" s="264">
        <v>12.25</v>
      </c>
      <c r="H20" s="263">
        <v>248</v>
      </c>
      <c r="I20" s="257">
        <f t="shared" si="0"/>
        <v>3038</v>
      </c>
      <c r="J20" s="350"/>
    </row>
    <row r="21" spans="1:10" ht="15" thickBot="1">
      <c r="A21" s="283">
        <v>3</v>
      </c>
      <c r="B21" s="285" t="s">
        <v>419</v>
      </c>
      <c r="C21" s="280">
        <v>45758</v>
      </c>
      <c r="D21" s="280">
        <v>45762</v>
      </c>
      <c r="E21" s="263" t="s">
        <v>341</v>
      </c>
      <c r="F21" s="263" t="s">
        <v>405</v>
      </c>
      <c r="G21" s="264">
        <v>9.75</v>
      </c>
      <c r="H21" s="263">
        <v>1188</v>
      </c>
      <c r="I21" s="257">
        <f t="shared" si="0"/>
        <v>11583</v>
      </c>
      <c r="J21" s="350"/>
    </row>
    <row r="22" spans="1:10" ht="15" thickBot="1">
      <c r="A22" s="282">
        <v>3</v>
      </c>
      <c r="B22" s="285" t="s">
        <v>419</v>
      </c>
      <c r="C22" s="280">
        <v>45758</v>
      </c>
      <c r="D22" s="280">
        <v>45762</v>
      </c>
      <c r="E22" s="258" t="s">
        <v>379</v>
      </c>
      <c r="F22" s="258" t="s">
        <v>398</v>
      </c>
      <c r="G22" s="259">
        <v>9.75</v>
      </c>
      <c r="H22" s="258">
        <v>1188</v>
      </c>
      <c r="I22" s="257">
        <f t="shared" si="0"/>
        <v>11583</v>
      </c>
      <c r="J22" s="350"/>
    </row>
    <row r="23" spans="1:10" ht="15" thickBot="1">
      <c r="A23" s="284">
        <v>4</v>
      </c>
      <c r="B23" s="281" t="s">
        <v>419</v>
      </c>
      <c r="C23" s="280">
        <v>45758</v>
      </c>
      <c r="D23" s="280">
        <v>45762</v>
      </c>
      <c r="E23" s="277" t="s">
        <v>378</v>
      </c>
      <c r="F23" s="277" t="s">
        <v>422</v>
      </c>
      <c r="G23" s="267">
        <v>7.25</v>
      </c>
      <c r="H23" s="266">
        <v>1572</v>
      </c>
      <c r="I23" s="257">
        <f t="shared" si="0"/>
        <v>11397</v>
      </c>
      <c r="J23" s="350"/>
    </row>
    <row r="24" spans="1:10" ht="15" thickBot="1">
      <c r="A24" s="283">
        <v>4</v>
      </c>
      <c r="B24" s="281" t="s">
        <v>419</v>
      </c>
      <c r="C24" s="280">
        <v>45758</v>
      </c>
      <c r="D24" s="280">
        <v>45762</v>
      </c>
      <c r="E24" s="263" t="s">
        <v>377</v>
      </c>
      <c r="F24" s="263" t="s">
        <v>421</v>
      </c>
      <c r="G24" s="264">
        <v>8.75</v>
      </c>
      <c r="H24" s="263">
        <v>1160</v>
      </c>
      <c r="I24" s="257">
        <f t="shared" si="0"/>
        <v>10150</v>
      </c>
      <c r="J24" s="350"/>
    </row>
    <row r="25" spans="1:10" ht="15" thickBot="1">
      <c r="A25" s="283">
        <v>4</v>
      </c>
      <c r="B25" s="281" t="s">
        <v>419</v>
      </c>
      <c r="C25" s="280">
        <v>45758</v>
      </c>
      <c r="D25" s="280">
        <v>45762</v>
      </c>
      <c r="E25" s="263" t="s">
        <v>341</v>
      </c>
      <c r="F25" s="263" t="s">
        <v>376</v>
      </c>
      <c r="G25" s="264">
        <v>9.75</v>
      </c>
      <c r="H25" s="263">
        <v>1188</v>
      </c>
      <c r="I25" s="257">
        <f t="shared" si="0"/>
        <v>11583</v>
      </c>
      <c r="J25" s="350"/>
    </row>
    <row r="26" spans="1:10" ht="15" thickBot="1">
      <c r="A26" s="283">
        <v>4</v>
      </c>
      <c r="B26" s="281" t="s">
        <v>419</v>
      </c>
      <c r="C26" s="280">
        <v>45758</v>
      </c>
      <c r="D26" s="280">
        <v>45762</v>
      </c>
      <c r="E26" s="263" t="s">
        <v>375</v>
      </c>
      <c r="F26" s="263" t="s">
        <v>374</v>
      </c>
      <c r="G26" s="264">
        <v>11</v>
      </c>
      <c r="H26" s="263">
        <v>1748</v>
      </c>
      <c r="I26" s="257">
        <f t="shared" si="0"/>
        <v>19228</v>
      </c>
      <c r="J26" s="350"/>
    </row>
    <row r="27" spans="1:10" ht="15" thickBot="1">
      <c r="A27" s="283">
        <v>4</v>
      </c>
      <c r="B27" s="281" t="s">
        <v>419</v>
      </c>
      <c r="C27" s="280">
        <v>45758</v>
      </c>
      <c r="D27" s="280">
        <v>45762</v>
      </c>
      <c r="E27" s="263" t="s">
        <v>373</v>
      </c>
      <c r="F27" s="263" t="s">
        <v>372</v>
      </c>
      <c r="G27" s="264">
        <v>12.25</v>
      </c>
      <c r="H27" s="263">
        <v>248</v>
      </c>
      <c r="I27" s="257">
        <f t="shared" si="0"/>
        <v>3038</v>
      </c>
      <c r="J27" s="350"/>
    </row>
    <row r="28" spans="1:10" ht="15" thickBot="1">
      <c r="A28" s="283">
        <v>4</v>
      </c>
      <c r="B28" s="281" t="s">
        <v>419</v>
      </c>
      <c r="C28" s="280">
        <v>45758</v>
      </c>
      <c r="D28" s="280">
        <v>45762</v>
      </c>
      <c r="E28" s="263" t="s">
        <v>347</v>
      </c>
      <c r="F28" s="263" t="s">
        <v>420</v>
      </c>
      <c r="G28" s="264">
        <v>9.75</v>
      </c>
      <c r="H28" s="263">
        <v>1188</v>
      </c>
      <c r="I28" s="257">
        <f t="shared" si="0"/>
        <v>11583</v>
      </c>
      <c r="J28" s="350"/>
    </row>
    <row r="29" spans="1:10" ht="15" thickBot="1">
      <c r="A29" s="282">
        <v>4</v>
      </c>
      <c r="B29" s="281" t="s">
        <v>419</v>
      </c>
      <c r="C29" s="280">
        <v>45758</v>
      </c>
      <c r="D29" s="280">
        <v>45762</v>
      </c>
      <c r="E29" s="258" t="s">
        <v>358</v>
      </c>
      <c r="F29" s="258" t="s">
        <v>357</v>
      </c>
      <c r="G29" s="259">
        <v>9.75</v>
      </c>
      <c r="H29" s="258">
        <v>1188</v>
      </c>
      <c r="I29" s="257">
        <f t="shared" si="0"/>
        <v>11583</v>
      </c>
      <c r="J29" s="350"/>
    </row>
    <row r="30" spans="1:10" ht="15" thickBot="1">
      <c r="A30" s="279">
        <v>5</v>
      </c>
      <c r="B30" s="261" t="s">
        <v>411</v>
      </c>
      <c r="C30" s="260">
        <v>45763</v>
      </c>
      <c r="D30" s="260">
        <v>45768</v>
      </c>
      <c r="E30" s="277" t="s">
        <v>371</v>
      </c>
      <c r="F30" s="277" t="s">
        <v>418</v>
      </c>
      <c r="G30" s="278">
        <v>7.6</v>
      </c>
      <c r="H30" s="277">
        <v>1572</v>
      </c>
      <c r="I30" s="257">
        <f t="shared" si="0"/>
        <v>11947.199999999999</v>
      </c>
      <c r="J30" s="350" t="s">
        <v>417</v>
      </c>
    </row>
    <row r="31" spans="1:10" ht="15" thickBot="1">
      <c r="A31" s="276">
        <v>5</v>
      </c>
      <c r="B31" s="261" t="s">
        <v>411</v>
      </c>
      <c r="C31" s="260">
        <v>45763</v>
      </c>
      <c r="D31" s="260">
        <v>45768</v>
      </c>
      <c r="E31" s="274" t="s">
        <v>370</v>
      </c>
      <c r="F31" s="274" t="s">
        <v>369</v>
      </c>
      <c r="G31" s="275">
        <v>9.4</v>
      </c>
      <c r="H31" s="274">
        <v>1160</v>
      </c>
      <c r="I31" s="257">
        <f t="shared" si="0"/>
        <v>10904</v>
      </c>
      <c r="J31" s="350"/>
    </row>
    <row r="32" spans="1:10" ht="15" thickBot="1">
      <c r="A32" s="276">
        <v>5</v>
      </c>
      <c r="B32" s="261" t="s">
        <v>411</v>
      </c>
      <c r="C32" s="260">
        <v>45763</v>
      </c>
      <c r="D32" s="260">
        <v>45768</v>
      </c>
      <c r="E32" s="274" t="s">
        <v>368</v>
      </c>
      <c r="F32" s="274" t="s">
        <v>367</v>
      </c>
      <c r="G32" s="275">
        <v>10.25</v>
      </c>
      <c r="H32" s="274">
        <v>1188</v>
      </c>
      <c r="I32" s="257">
        <f t="shared" si="0"/>
        <v>12177</v>
      </c>
      <c r="J32" s="350"/>
    </row>
    <row r="33" spans="1:10" ht="15" thickBot="1">
      <c r="A33" s="276">
        <v>5</v>
      </c>
      <c r="B33" s="261" t="s">
        <v>411</v>
      </c>
      <c r="C33" s="260">
        <v>45763</v>
      </c>
      <c r="D33" s="260">
        <v>45768</v>
      </c>
      <c r="E33" s="274" t="s">
        <v>366</v>
      </c>
      <c r="F33" s="274" t="s">
        <v>365</v>
      </c>
      <c r="G33" s="275">
        <v>11.5</v>
      </c>
      <c r="H33" s="274">
        <v>1748</v>
      </c>
      <c r="I33" s="257">
        <f t="shared" si="0"/>
        <v>20102</v>
      </c>
      <c r="J33" s="350"/>
    </row>
    <row r="34" spans="1:10" ht="15" thickBot="1">
      <c r="A34" s="276">
        <v>5</v>
      </c>
      <c r="B34" s="261" t="s">
        <v>411</v>
      </c>
      <c r="C34" s="260">
        <v>45763</v>
      </c>
      <c r="D34" s="260">
        <v>45768</v>
      </c>
      <c r="E34" s="274" t="s">
        <v>364</v>
      </c>
      <c r="F34" s="274" t="s">
        <v>363</v>
      </c>
      <c r="G34" s="275">
        <v>11.5</v>
      </c>
      <c r="H34" s="274">
        <v>248</v>
      </c>
      <c r="I34" s="257">
        <f t="shared" ref="I34:I57" si="1">G34*H34</f>
        <v>2852</v>
      </c>
      <c r="J34" s="350"/>
    </row>
    <row r="35" spans="1:10" ht="15" thickBot="1">
      <c r="A35" s="273">
        <v>5</v>
      </c>
      <c r="B35" s="261" t="s">
        <v>411</v>
      </c>
      <c r="C35" s="260">
        <v>45763</v>
      </c>
      <c r="D35" s="260">
        <v>45768</v>
      </c>
      <c r="E35" s="263" t="s">
        <v>347</v>
      </c>
      <c r="F35" s="263" t="s">
        <v>416</v>
      </c>
      <c r="G35" s="264">
        <v>10.25</v>
      </c>
      <c r="H35" s="263">
        <v>1188</v>
      </c>
      <c r="I35" s="257">
        <f t="shared" si="1"/>
        <v>12177</v>
      </c>
      <c r="J35" s="350"/>
    </row>
    <row r="36" spans="1:10" ht="15" thickBot="1">
      <c r="A36" s="272">
        <v>5</v>
      </c>
      <c r="B36" s="261" t="s">
        <v>411</v>
      </c>
      <c r="C36" s="260">
        <v>45763</v>
      </c>
      <c r="D36" s="260">
        <v>45768</v>
      </c>
      <c r="E36" s="258" t="s">
        <v>362</v>
      </c>
      <c r="F36" s="258" t="s">
        <v>415</v>
      </c>
      <c r="G36" s="259">
        <v>10.25</v>
      </c>
      <c r="H36" s="258">
        <v>1188</v>
      </c>
      <c r="I36" s="257">
        <f t="shared" si="1"/>
        <v>12177</v>
      </c>
      <c r="J36" s="350"/>
    </row>
    <row r="37" spans="1:10" ht="15" thickBot="1">
      <c r="A37" s="271">
        <v>6</v>
      </c>
      <c r="B37" s="261" t="s">
        <v>411</v>
      </c>
      <c r="C37" s="260">
        <v>45763</v>
      </c>
      <c r="D37" s="260">
        <v>45768</v>
      </c>
      <c r="E37" s="266" t="s">
        <v>361</v>
      </c>
      <c r="F37" s="266" t="s">
        <v>440</v>
      </c>
      <c r="G37" s="267">
        <v>7.6</v>
      </c>
      <c r="H37" s="266">
        <v>1572</v>
      </c>
      <c r="I37" s="257">
        <f t="shared" si="1"/>
        <v>11947.199999999999</v>
      </c>
      <c r="J37" s="350"/>
    </row>
    <row r="38" spans="1:10" ht="15" thickBot="1">
      <c r="A38" s="270">
        <v>6</v>
      </c>
      <c r="B38" s="261" t="s">
        <v>411</v>
      </c>
      <c r="C38" s="260">
        <v>45763</v>
      </c>
      <c r="D38" s="260">
        <v>45768</v>
      </c>
      <c r="E38" s="263" t="s">
        <v>360</v>
      </c>
      <c r="F38" s="263" t="s">
        <v>414</v>
      </c>
      <c r="G38" s="264">
        <v>9.4</v>
      </c>
      <c r="H38" s="263">
        <v>1160</v>
      </c>
      <c r="I38" s="257">
        <f t="shared" si="1"/>
        <v>10904</v>
      </c>
      <c r="J38" s="350"/>
    </row>
    <row r="39" spans="1:10" ht="15" thickBot="1">
      <c r="A39" s="270">
        <v>6</v>
      </c>
      <c r="B39" s="261" t="s">
        <v>411</v>
      </c>
      <c r="C39" s="260">
        <v>45763</v>
      </c>
      <c r="D39" s="260">
        <v>45768</v>
      </c>
      <c r="E39" s="263" t="s">
        <v>358</v>
      </c>
      <c r="F39" s="263" t="s">
        <v>442</v>
      </c>
      <c r="G39" s="264">
        <v>10.25</v>
      </c>
      <c r="H39" s="263">
        <v>1188</v>
      </c>
      <c r="I39" s="257">
        <f t="shared" si="1"/>
        <v>12177</v>
      </c>
      <c r="J39" s="350"/>
    </row>
    <row r="40" spans="1:10" ht="15" thickBot="1">
      <c r="A40" s="270">
        <v>6</v>
      </c>
      <c r="B40" s="261" t="s">
        <v>411</v>
      </c>
      <c r="C40" s="260">
        <v>45763</v>
      </c>
      <c r="D40" s="260">
        <v>45768</v>
      </c>
      <c r="E40" s="263" t="s">
        <v>356</v>
      </c>
      <c r="F40" s="263" t="s">
        <v>413</v>
      </c>
      <c r="G40" s="264">
        <v>11.5</v>
      </c>
      <c r="H40" s="263">
        <v>1748</v>
      </c>
      <c r="I40" s="257">
        <f t="shared" si="1"/>
        <v>20102</v>
      </c>
      <c r="J40" s="350"/>
    </row>
    <row r="41" spans="1:10" ht="15" thickBot="1">
      <c r="A41" s="270">
        <v>6</v>
      </c>
      <c r="B41" s="261" t="s">
        <v>411</v>
      </c>
      <c r="C41" s="260">
        <v>45763</v>
      </c>
      <c r="D41" s="260">
        <v>45768</v>
      </c>
      <c r="E41" s="263" t="s">
        <v>354</v>
      </c>
      <c r="F41" s="263" t="s">
        <v>412</v>
      </c>
      <c r="G41" s="264">
        <v>11.5</v>
      </c>
      <c r="H41" s="263">
        <v>248</v>
      </c>
      <c r="I41" s="257">
        <f t="shared" si="1"/>
        <v>2852</v>
      </c>
      <c r="J41" s="350"/>
    </row>
    <row r="42" spans="1:10" ht="15" thickBot="1">
      <c r="A42" s="270">
        <v>6</v>
      </c>
      <c r="B42" s="261" t="s">
        <v>411</v>
      </c>
      <c r="C42" s="260">
        <v>45763</v>
      </c>
      <c r="D42" s="260">
        <v>45768</v>
      </c>
      <c r="E42" s="263" t="s">
        <v>347</v>
      </c>
      <c r="F42" s="263" t="s">
        <v>441</v>
      </c>
      <c r="G42" s="264">
        <v>10.25</v>
      </c>
      <c r="H42" s="263">
        <v>1188</v>
      </c>
      <c r="I42" s="257">
        <f t="shared" si="1"/>
        <v>12177</v>
      </c>
      <c r="J42" s="350"/>
    </row>
    <row r="43" spans="1:10" ht="15" thickBot="1">
      <c r="A43" s="269">
        <v>6</v>
      </c>
      <c r="B43" s="261" t="s">
        <v>411</v>
      </c>
      <c r="C43" s="260">
        <v>45763</v>
      </c>
      <c r="D43" s="260">
        <v>45768</v>
      </c>
      <c r="E43" s="258" t="s">
        <v>341</v>
      </c>
      <c r="F43" s="258" t="s">
        <v>401</v>
      </c>
      <c r="G43" s="259">
        <v>10.25</v>
      </c>
      <c r="H43" s="258">
        <v>1188</v>
      </c>
      <c r="I43" s="257">
        <f t="shared" si="1"/>
        <v>12177</v>
      </c>
      <c r="J43" s="350"/>
    </row>
    <row r="44" spans="1:10" ht="15" thickBot="1">
      <c r="A44" s="268">
        <v>7</v>
      </c>
      <c r="B44" s="261" t="s">
        <v>411</v>
      </c>
      <c r="C44" s="260">
        <v>45763</v>
      </c>
      <c r="D44" s="260">
        <v>45768</v>
      </c>
      <c r="E44" s="266" t="s">
        <v>351</v>
      </c>
      <c r="F44" s="266" t="s">
        <v>350</v>
      </c>
      <c r="G44" s="267">
        <v>7.6</v>
      </c>
      <c r="H44" s="266">
        <v>1572</v>
      </c>
      <c r="I44" s="257">
        <f t="shared" si="1"/>
        <v>11947.199999999999</v>
      </c>
      <c r="J44" s="350"/>
    </row>
    <row r="45" spans="1:10" ht="15" thickBot="1">
      <c r="A45" s="265">
        <v>7</v>
      </c>
      <c r="B45" s="261" t="s">
        <v>411</v>
      </c>
      <c r="C45" s="260">
        <v>45763</v>
      </c>
      <c r="D45" s="260">
        <v>45768</v>
      </c>
      <c r="E45" s="263" t="s">
        <v>349</v>
      </c>
      <c r="F45" s="263" t="s">
        <v>348</v>
      </c>
      <c r="G45" s="264">
        <v>9.4</v>
      </c>
      <c r="H45" s="263">
        <v>1160</v>
      </c>
      <c r="I45" s="257">
        <f t="shared" si="1"/>
        <v>10904</v>
      </c>
      <c r="J45" s="350"/>
    </row>
    <row r="46" spans="1:10" ht="15" thickBot="1">
      <c r="A46" s="265">
        <v>7</v>
      </c>
      <c r="B46" s="261" t="s">
        <v>411</v>
      </c>
      <c r="C46" s="260">
        <v>45763</v>
      </c>
      <c r="D46" s="260">
        <v>45768</v>
      </c>
      <c r="E46" s="263" t="s">
        <v>347</v>
      </c>
      <c r="F46" s="263" t="s">
        <v>346</v>
      </c>
      <c r="G46" s="264">
        <v>10.25</v>
      </c>
      <c r="H46" s="263">
        <v>1188</v>
      </c>
      <c r="I46" s="257">
        <f t="shared" si="1"/>
        <v>12177</v>
      </c>
      <c r="J46" s="350"/>
    </row>
    <row r="47" spans="1:10" ht="15" thickBot="1">
      <c r="A47" s="265">
        <v>7</v>
      </c>
      <c r="B47" s="261" t="s">
        <v>411</v>
      </c>
      <c r="C47" s="260">
        <v>45763</v>
      </c>
      <c r="D47" s="260">
        <v>45768</v>
      </c>
      <c r="E47" s="263" t="s">
        <v>345</v>
      </c>
      <c r="F47" s="263" t="s">
        <v>344</v>
      </c>
      <c r="G47" s="264">
        <v>11.5</v>
      </c>
      <c r="H47" s="263">
        <v>1748</v>
      </c>
      <c r="I47" s="257">
        <f t="shared" si="1"/>
        <v>20102</v>
      </c>
      <c r="J47" s="350"/>
    </row>
    <row r="48" spans="1:10" ht="15" thickBot="1">
      <c r="A48" s="265">
        <v>7</v>
      </c>
      <c r="B48" s="261" t="s">
        <v>411</v>
      </c>
      <c r="C48" s="260">
        <v>45763</v>
      </c>
      <c r="D48" s="260">
        <v>45768</v>
      </c>
      <c r="E48" s="263" t="s">
        <v>343</v>
      </c>
      <c r="F48" s="263" t="s">
        <v>342</v>
      </c>
      <c r="G48" s="264">
        <v>11.5</v>
      </c>
      <c r="H48" s="263">
        <v>248</v>
      </c>
      <c r="I48" s="257">
        <f t="shared" si="1"/>
        <v>2852</v>
      </c>
      <c r="J48" s="350"/>
    </row>
    <row r="49" spans="1:10" ht="15" thickBot="1">
      <c r="A49" s="265">
        <v>7</v>
      </c>
      <c r="B49" s="261" t="s">
        <v>411</v>
      </c>
      <c r="C49" s="260">
        <v>45763</v>
      </c>
      <c r="D49" s="260">
        <v>45768</v>
      </c>
      <c r="E49" s="263" t="s">
        <v>341</v>
      </c>
      <c r="F49" s="263" t="s">
        <v>340</v>
      </c>
      <c r="G49" s="264">
        <v>10.25</v>
      </c>
      <c r="H49" s="263">
        <v>1188</v>
      </c>
      <c r="I49" s="257">
        <f t="shared" si="1"/>
        <v>12177</v>
      </c>
      <c r="J49" s="350"/>
    </row>
    <row r="50" spans="1:10" ht="15" thickBot="1">
      <c r="A50" s="262">
        <v>7</v>
      </c>
      <c r="B50" s="261" t="s">
        <v>411</v>
      </c>
      <c r="C50" s="260">
        <v>45763</v>
      </c>
      <c r="D50" s="260">
        <v>45768</v>
      </c>
      <c r="E50" s="258" t="s">
        <v>352</v>
      </c>
      <c r="F50" s="258" t="s">
        <v>338</v>
      </c>
      <c r="G50" s="259">
        <v>10.25</v>
      </c>
      <c r="H50" s="258">
        <v>1188</v>
      </c>
      <c r="I50" s="257">
        <f t="shared" si="1"/>
        <v>12177</v>
      </c>
      <c r="J50" s="350"/>
    </row>
    <row r="51" spans="1:10" ht="15" thickBot="1">
      <c r="A51" s="268">
        <v>8</v>
      </c>
      <c r="B51" s="261" t="s">
        <v>411</v>
      </c>
      <c r="C51" s="260">
        <v>45763</v>
      </c>
      <c r="D51" s="260">
        <v>45768</v>
      </c>
      <c r="E51" s="266" t="s">
        <v>351</v>
      </c>
      <c r="F51" s="266" t="s">
        <v>350</v>
      </c>
      <c r="G51" s="267">
        <v>7.6</v>
      </c>
      <c r="H51" s="266">
        <v>1572</v>
      </c>
      <c r="I51" s="257">
        <f t="shared" si="1"/>
        <v>11947.199999999999</v>
      </c>
      <c r="J51" s="350"/>
    </row>
    <row r="52" spans="1:10" ht="15" thickBot="1">
      <c r="A52" s="265">
        <v>8</v>
      </c>
      <c r="B52" s="261" t="s">
        <v>411</v>
      </c>
      <c r="C52" s="260">
        <v>45763</v>
      </c>
      <c r="D52" s="260">
        <v>45768</v>
      </c>
      <c r="E52" s="263" t="s">
        <v>349</v>
      </c>
      <c r="F52" s="263" t="s">
        <v>348</v>
      </c>
      <c r="G52" s="264">
        <v>9.4</v>
      </c>
      <c r="H52" s="263">
        <v>1160</v>
      </c>
      <c r="I52" s="257">
        <f t="shared" si="1"/>
        <v>10904</v>
      </c>
      <c r="J52" s="350"/>
    </row>
    <row r="53" spans="1:10" ht="15" thickBot="1">
      <c r="A53" s="265">
        <v>8</v>
      </c>
      <c r="B53" s="261" t="s">
        <v>411</v>
      </c>
      <c r="C53" s="260">
        <v>45763</v>
      </c>
      <c r="D53" s="260">
        <v>45768</v>
      </c>
      <c r="E53" s="263" t="s">
        <v>347</v>
      </c>
      <c r="F53" s="263" t="s">
        <v>346</v>
      </c>
      <c r="G53" s="264">
        <v>10.25</v>
      </c>
      <c r="H53" s="263">
        <v>1188</v>
      </c>
      <c r="I53" s="257">
        <f t="shared" si="1"/>
        <v>12177</v>
      </c>
      <c r="J53" s="350"/>
    </row>
    <row r="54" spans="1:10" ht="15" thickBot="1">
      <c r="A54" s="265">
        <v>8</v>
      </c>
      <c r="B54" s="261" t="s">
        <v>411</v>
      </c>
      <c r="C54" s="260">
        <v>45763</v>
      </c>
      <c r="D54" s="260">
        <v>45768</v>
      </c>
      <c r="E54" s="263" t="s">
        <v>345</v>
      </c>
      <c r="F54" s="263" t="s">
        <v>344</v>
      </c>
      <c r="G54" s="264">
        <v>11.5</v>
      </c>
      <c r="H54" s="263">
        <v>1748</v>
      </c>
      <c r="I54" s="257">
        <f t="shared" si="1"/>
        <v>20102</v>
      </c>
      <c r="J54" s="350"/>
    </row>
    <row r="55" spans="1:10" ht="15" thickBot="1">
      <c r="A55" s="265">
        <v>8</v>
      </c>
      <c r="B55" s="261" t="s">
        <v>411</v>
      </c>
      <c r="C55" s="260">
        <v>45763</v>
      </c>
      <c r="D55" s="260">
        <v>45768</v>
      </c>
      <c r="E55" s="263" t="s">
        <v>343</v>
      </c>
      <c r="F55" s="263" t="s">
        <v>342</v>
      </c>
      <c r="G55" s="264">
        <v>11.5</v>
      </c>
      <c r="H55" s="263">
        <v>248</v>
      </c>
      <c r="I55" s="257">
        <f t="shared" si="1"/>
        <v>2852</v>
      </c>
      <c r="J55" s="350"/>
    </row>
    <row r="56" spans="1:10" ht="15" thickBot="1">
      <c r="A56" s="265">
        <v>8</v>
      </c>
      <c r="B56" s="261" t="s">
        <v>411</v>
      </c>
      <c r="C56" s="260">
        <v>45763</v>
      </c>
      <c r="D56" s="260">
        <v>45768</v>
      </c>
      <c r="E56" s="263" t="s">
        <v>341</v>
      </c>
      <c r="F56" s="263" t="s">
        <v>443</v>
      </c>
      <c r="G56" s="264">
        <v>10.25</v>
      </c>
      <c r="H56" s="263">
        <v>1188</v>
      </c>
      <c r="I56" s="257">
        <f t="shared" si="1"/>
        <v>12177</v>
      </c>
      <c r="J56" s="350"/>
    </row>
    <row r="57" spans="1:10" ht="15" thickBot="1">
      <c r="A57" s="262">
        <v>8</v>
      </c>
      <c r="B57" s="261" t="s">
        <v>411</v>
      </c>
      <c r="C57" s="260">
        <v>45763</v>
      </c>
      <c r="D57" s="260">
        <v>45768</v>
      </c>
      <c r="E57" s="258" t="s">
        <v>339</v>
      </c>
      <c r="F57" s="258" t="s">
        <v>410</v>
      </c>
      <c r="G57" s="259">
        <v>10.25</v>
      </c>
      <c r="H57" s="258">
        <v>1188</v>
      </c>
      <c r="I57" s="257">
        <f t="shared" si="1"/>
        <v>12177</v>
      </c>
      <c r="J57" s="350"/>
    </row>
    <row r="58" spans="1:10">
      <c r="I58" s="257">
        <f>SUM(I2:I57)</f>
        <v>643592.80000000005</v>
      </c>
    </row>
  </sheetData>
  <mergeCells count="2">
    <mergeCell ref="J30:J57"/>
    <mergeCell ref="J2:J29"/>
  </mergeCells>
  <phoneticPr fontId="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1"/>
  <sheetViews>
    <sheetView workbookViewId="0">
      <selection activeCell="E11" sqref="E11"/>
    </sheetView>
  </sheetViews>
  <sheetFormatPr defaultColWidth="9" defaultRowHeight="13.2"/>
  <cols>
    <col min="1" max="1" width="12.6640625" style="182" customWidth="1"/>
    <col min="2" max="2" width="11.109375" style="182" customWidth="1"/>
    <col min="3" max="3" width="27.109375" style="182" customWidth="1"/>
    <col min="4" max="4" width="18" style="182" customWidth="1"/>
    <col min="5" max="5" width="29.88671875" style="182" customWidth="1"/>
    <col min="6" max="6" width="9.109375" style="182" customWidth="1"/>
    <col min="7" max="9" width="6.5546875" style="182" customWidth="1"/>
    <col min="10" max="12" width="9" style="182"/>
    <col min="13" max="14" width="10.33203125" style="182" customWidth="1"/>
    <col min="15" max="15" width="15.5546875" style="182" customWidth="1"/>
    <col min="16" max="16384" width="9" style="182"/>
  </cols>
  <sheetData>
    <row r="1" spans="1:15" ht="18" customHeight="1">
      <c r="A1" s="217" t="s">
        <v>0</v>
      </c>
      <c r="B1" s="216" t="s">
        <v>1</v>
      </c>
      <c r="C1" s="215" t="s">
        <v>2</v>
      </c>
      <c r="D1" s="214" t="s">
        <v>3</v>
      </c>
      <c r="E1" s="213">
        <v>45549</v>
      </c>
      <c r="F1" s="207"/>
      <c r="G1" s="206"/>
      <c r="H1" s="204"/>
      <c r="I1" s="205"/>
      <c r="J1" s="205"/>
      <c r="K1" s="205"/>
      <c r="L1" s="205"/>
      <c r="M1" s="204"/>
      <c r="N1" s="204"/>
    </row>
    <row r="2" spans="1:15" ht="24" customHeight="1">
      <c r="A2" s="233" t="s">
        <v>4</v>
      </c>
      <c r="B2" s="232" t="s">
        <v>49</v>
      </c>
      <c r="C2" s="231" t="s">
        <v>2</v>
      </c>
      <c r="D2" s="230" t="s">
        <v>5</v>
      </c>
      <c r="E2" s="229" t="s">
        <v>43</v>
      </c>
      <c r="F2" s="207"/>
      <c r="G2" s="206"/>
      <c r="H2" s="204"/>
      <c r="I2" s="205"/>
      <c r="J2" s="205"/>
      <c r="K2" s="205"/>
      <c r="L2" s="205"/>
      <c r="M2" s="204"/>
      <c r="N2" s="204"/>
    </row>
    <row r="3" spans="1:15">
      <c r="A3" s="359" t="s">
        <v>6</v>
      </c>
      <c r="B3" s="359" t="s">
        <v>7</v>
      </c>
      <c r="C3" s="359" t="s">
        <v>8</v>
      </c>
      <c r="D3" s="359" t="s">
        <v>9</v>
      </c>
      <c r="E3" s="359" t="s">
        <v>10</v>
      </c>
      <c r="F3" s="361" t="s">
        <v>11</v>
      </c>
      <c r="G3" s="364" t="s">
        <v>12</v>
      </c>
      <c r="H3" s="365"/>
      <c r="I3" s="365"/>
      <c r="J3" s="365"/>
      <c r="K3" s="365"/>
      <c r="L3" s="365"/>
      <c r="M3" s="365"/>
      <c r="N3" s="366"/>
      <c r="O3" s="203" t="s">
        <v>13</v>
      </c>
    </row>
    <row r="4" spans="1:15">
      <c r="A4" s="359"/>
      <c r="B4" s="359"/>
      <c r="C4" s="359"/>
      <c r="D4" s="359"/>
      <c r="E4" s="359"/>
      <c r="F4" s="362"/>
      <c r="G4" s="367" t="s">
        <v>14</v>
      </c>
      <c r="H4" s="367"/>
      <c r="I4" s="367"/>
      <c r="J4" s="359" t="s">
        <v>15</v>
      </c>
      <c r="K4" s="360" t="s">
        <v>16</v>
      </c>
      <c r="L4" s="360" t="s">
        <v>17</v>
      </c>
      <c r="M4" s="359" t="s">
        <v>18</v>
      </c>
      <c r="N4" s="360" t="s">
        <v>19</v>
      </c>
      <c r="O4" s="228"/>
    </row>
    <row r="5" spans="1:15">
      <c r="A5" s="359"/>
      <c r="B5" s="359"/>
      <c r="C5" s="359"/>
      <c r="D5" s="359"/>
      <c r="E5" s="359"/>
      <c r="F5" s="363"/>
      <c r="G5" s="201" t="s">
        <v>20</v>
      </c>
      <c r="H5" s="200" t="s">
        <v>21</v>
      </c>
      <c r="I5" s="200" t="s">
        <v>22</v>
      </c>
      <c r="J5" s="359"/>
      <c r="K5" s="360"/>
      <c r="L5" s="360"/>
      <c r="M5" s="359"/>
      <c r="N5" s="360"/>
      <c r="O5" s="199"/>
    </row>
    <row r="6" spans="1:15" s="186" customFormat="1" ht="19.2">
      <c r="A6" s="198"/>
      <c r="B6" s="198"/>
      <c r="C6" s="193"/>
      <c r="D6" s="193"/>
      <c r="E6" s="193"/>
      <c r="F6" s="227" t="s">
        <v>336</v>
      </c>
      <c r="G6" s="196"/>
      <c r="H6" s="193"/>
      <c r="I6" s="193"/>
      <c r="J6" s="193"/>
      <c r="K6" s="195"/>
      <c r="L6" s="194"/>
      <c r="M6" s="193"/>
      <c r="N6" s="192"/>
      <c r="O6" s="191"/>
    </row>
    <row r="7" spans="1:15" s="186" customFormat="1" ht="28.2" customHeight="1">
      <c r="A7" s="351"/>
      <c r="B7" s="351" t="s">
        <v>302</v>
      </c>
      <c r="C7" s="352" t="s">
        <v>335</v>
      </c>
      <c r="D7" s="355" t="s">
        <v>334</v>
      </c>
      <c r="E7" s="224" t="s">
        <v>61</v>
      </c>
      <c r="F7" s="189">
        <v>3.97</v>
      </c>
      <c r="G7" s="123">
        <v>30</v>
      </c>
      <c r="H7" s="124">
        <v>25</v>
      </c>
      <c r="I7" s="123">
        <v>32</v>
      </c>
      <c r="J7" s="125">
        <v>4</v>
      </c>
      <c r="K7" s="188">
        <f t="shared" ref="K7:K13" si="0">G7*H7*I7/1000000/J7</f>
        <v>6.0000000000000001E-3</v>
      </c>
      <c r="L7" s="187">
        <f t="shared" ref="L7:L13" si="1">56/K7</f>
        <v>9333.3333333333339</v>
      </c>
      <c r="M7" s="188"/>
      <c r="N7" s="187"/>
      <c r="O7" s="128"/>
    </row>
    <row r="8" spans="1:15" s="186" customFormat="1" ht="28.2" customHeight="1">
      <c r="A8" s="351"/>
      <c r="B8" s="351"/>
      <c r="C8" s="353"/>
      <c r="D8" s="356"/>
      <c r="E8" s="226" t="s">
        <v>83</v>
      </c>
      <c r="F8" s="189">
        <v>4.8600000000000003</v>
      </c>
      <c r="G8" s="123">
        <v>30</v>
      </c>
      <c r="H8" s="124">
        <v>25</v>
      </c>
      <c r="I8" s="123">
        <v>36</v>
      </c>
      <c r="J8" s="125">
        <v>4</v>
      </c>
      <c r="K8" s="188">
        <f t="shared" si="0"/>
        <v>6.7499999999999999E-3</v>
      </c>
      <c r="L8" s="187">
        <f t="shared" si="1"/>
        <v>8296.2962962962956</v>
      </c>
      <c r="M8" s="188"/>
      <c r="N8" s="187"/>
      <c r="O8" s="128"/>
    </row>
    <row r="9" spans="1:15" s="186" customFormat="1" ht="28.2" customHeight="1">
      <c r="A9" s="351"/>
      <c r="B9" s="351"/>
      <c r="C9" s="353"/>
      <c r="D9" s="356"/>
      <c r="E9" s="226" t="s">
        <v>63</v>
      </c>
      <c r="F9" s="189">
        <v>5.4</v>
      </c>
      <c r="G9" s="123">
        <v>30</v>
      </c>
      <c r="H9" s="124">
        <v>25</v>
      </c>
      <c r="I9" s="123">
        <v>40</v>
      </c>
      <c r="J9" s="125">
        <v>4</v>
      </c>
      <c r="K9" s="188">
        <f t="shared" si="0"/>
        <v>7.4999999999999997E-3</v>
      </c>
      <c r="L9" s="187">
        <f t="shared" si="1"/>
        <v>7466.666666666667</v>
      </c>
      <c r="M9" s="188"/>
      <c r="N9" s="187"/>
      <c r="O9" s="128"/>
    </row>
    <row r="10" spans="1:15" s="186" customFormat="1" ht="28.2" customHeight="1">
      <c r="A10" s="351"/>
      <c r="B10" s="351"/>
      <c r="C10" s="353"/>
      <c r="D10" s="356"/>
      <c r="E10" s="226" t="s">
        <v>64</v>
      </c>
      <c r="F10" s="189">
        <v>6.25</v>
      </c>
      <c r="G10" s="123">
        <v>30</v>
      </c>
      <c r="H10" s="124">
        <v>25</v>
      </c>
      <c r="I10" s="123">
        <v>44</v>
      </c>
      <c r="J10" s="125">
        <v>4</v>
      </c>
      <c r="K10" s="188">
        <f t="shared" si="0"/>
        <v>8.2500000000000004E-3</v>
      </c>
      <c r="L10" s="187">
        <f t="shared" si="1"/>
        <v>6787.878787878788</v>
      </c>
      <c r="M10" s="188"/>
      <c r="N10" s="187"/>
      <c r="O10" s="128"/>
    </row>
    <row r="11" spans="1:15" s="186" customFormat="1" ht="28.2" customHeight="1">
      <c r="A11" s="351"/>
      <c r="B11" s="351"/>
      <c r="C11" s="354"/>
      <c r="D11" s="356"/>
      <c r="E11" s="225" t="s">
        <v>65</v>
      </c>
      <c r="F11" s="189">
        <v>6.33</v>
      </c>
      <c r="G11" s="123">
        <v>30</v>
      </c>
      <c r="H11" s="124">
        <v>25</v>
      </c>
      <c r="I11" s="123">
        <v>44</v>
      </c>
      <c r="J11" s="125">
        <v>4</v>
      </c>
      <c r="K11" s="188">
        <f t="shared" si="0"/>
        <v>8.2500000000000004E-3</v>
      </c>
      <c r="L11" s="187">
        <f t="shared" si="1"/>
        <v>6787.878787878788</v>
      </c>
      <c r="M11" s="188"/>
      <c r="N11" s="187"/>
      <c r="O11" s="128"/>
    </row>
    <row r="12" spans="1:15" s="186" customFormat="1" ht="28.2" customHeight="1">
      <c r="A12" s="351"/>
      <c r="B12" s="351"/>
      <c r="C12" s="352" t="s">
        <v>333</v>
      </c>
      <c r="D12" s="356"/>
      <c r="E12" s="224" t="s">
        <v>66</v>
      </c>
      <c r="F12" s="189">
        <v>1.1100000000000001</v>
      </c>
      <c r="G12" s="123">
        <v>25</v>
      </c>
      <c r="H12" s="124">
        <v>16</v>
      </c>
      <c r="I12" s="123">
        <v>24</v>
      </c>
      <c r="J12" s="125">
        <v>8</v>
      </c>
      <c r="K12" s="188">
        <f t="shared" si="0"/>
        <v>1.1999999999999999E-3</v>
      </c>
      <c r="L12" s="187">
        <f t="shared" si="1"/>
        <v>46666.666666666672</v>
      </c>
      <c r="M12" s="188"/>
      <c r="N12" s="187"/>
      <c r="O12" s="128"/>
    </row>
    <row r="13" spans="1:15" s="186" customFormat="1" ht="28.2" customHeight="1">
      <c r="A13" s="351"/>
      <c r="B13" s="351"/>
      <c r="C13" s="358"/>
      <c r="D13" s="357"/>
      <c r="E13" s="224" t="s">
        <v>67</v>
      </c>
      <c r="F13" s="189">
        <v>1.25</v>
      </c>
      <c r="G13" s="123">
        <v>25</v>
      </c>
      <c r="H13" s="124">
        <v>16</v>
      </c>
      <c r="I13" s="123">
        <v>26</v>
      </c>
      <c r="J13" s="125">
        <v>8</v>
      </c>
      <c r="K13" s="188">
        <f t="shared" si="0"/>
        <v>1.2999999999999999E-3</v>
      </c>
      <c r="L13" s="187">
        <f t="shared" si="1"/>
        <v>43076.923076923078</v>
      </c>
      <c r="M13" s="188"/>
      <c r="N13" s="187"/>
      <c r="O13" s="128"/>
    </row>
    <row r="14" spans="1:15">
      <c r="D14" s="185"/>
    </row>
    <row r="15" spans="1:15">
      <c r="C15" s="223" t="s">
        <v>332</v>
      </c>
      <c r="E15" s="182" t="s">
        <v>44</v>
      </c>
    </row>
    <row r="16" spans="1:15" ht="14.4">
      <c r="E16" s="183" t="s">
        <v>45</v>
      </c>
    </row>
    <row r="17" spans="1:5" ht="14.4">
      <c r="A17" s="182" t="s">
        <v>46</v>
      </c>
      <c r="E17" s="183" t="s">
        <v>331</v>
      </c>
    </row>
    <row r="18" spans="1:5" ht="14.4">
      <c r="A18" s="182" t="s">
        <v>330</v>
      </c>
      <c r="D18" s="223"/>
      <c r="E18" s="183" t="s">
        <v>329</v>
      </c>
    </row>
    <row r="19" spans="1:5" ht="14.4">
      <c r="E19" s="183" t="s">
        <v>84</v>
      </c>
    </row>
    <row r="21" spans="1:5">
      <c r="D21" s="182" t="s">
        <v>328</v>
      </c>
    </row>
  </sheetData>
  <mergeCells count="18">
    <mergeCell ref="M4:M5"/>
    <mergeCell ref="N4:N5"/>
    <mergeCell ref="F3:F5"/>
    <mergeCell ref="A3:A5"/>
    <mergeCell ref="B3:B5"/>
    <mergeCell ref="C3:C5"/>
    <mergeCell ref="D3:D5"/>
    <mergeCell ref="E3:E5"/>
    <mergeCell ref="G3:N3"/>
    <mergeCell ref="G4:I4"/>
    <mergeCell ref="J4:J5"/>
    <mergeCell ref="K4:K5"/>
    <mergeCell ref="L4:L5"/>
    <mergeCell ref="A7:A13"/>
    <mergeCell ref="B7:B13"/>
    <mergeCell ref="C7:C11"/>
    <mergeCell ref="D7:D13"/>
    <mergeCell ref="C12:C13"/>
  </mergeCells>
  <phoneticPr fontId="8"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1"/>
  <sheetViews>
    <sheetView topLeftCell="B1" workbookViewId="0">
      <selection activeCell="K19" sqref="K19"/>
    </sheetView>
  </sheetViews>
  <sheetFormatPr defaultColWidth="9" defaultRowHeight="13.2"/>
  <cols>
    <col min="1" max="1" width="12.6640625" style="101" customWidth="1"/>
    <col min="2" max="2" width="11.109375" style="101" customWidth="1"/>
    <col min="3" max="3" width="27.109375" style="101" customWidth="1"/>
    <col min="4" max="4" width="18" style="101" customWidth="1"/>
    <col min="5" max="5" width="29.88671875" style="101" customWidth="1"/>
    <col min="6" max="6" width="9.109375" style="101" customWidth="1"/>
    <col min="7" max="7" width="10.109375" style="101" customWidth="1"/>
    <col min="8" max="10" width="6.5546875" style="101" customWidth="1"/>
    <col min="11" max="13" width="9" style="101"/>
    <col min="14" max="15" width="10.33203125" style="101" customWidth="1"/>
    <col min="16" max="16" width="15.5546875" style="101" customWidth="1"/>
    <col min="17" max="16384" width="9" style="101"/>
  </cols>
  <sheetData>
    <row r="1" spans="1:17">
      <c r="A1" s="92" t="s">
        <v>0</v>
      </c>
      <c r="B1" s="93" t="s">
        <v>1</v>
      </c>
      <c r="C1" s="94" t="s">
        <v>2</v>
      </c>
      <c r="D1" s="95" t="s">
        <v>3</v>
      </c>
      <c r="E1" s="96">
        <v>45434</v>
      </c>
      <c r="F1" s="97"/>
      <c r="G1" s="97"/>
      <c r="H1" s="98"/>
      <c r="I1" s="99"/>
      <c r="J1" s="100"/>
      <c r="K1" s="100"/>
      <c r="L1" s="100"/>
      <c r="M1" s="100"/>
      <c r="N1" s="99"/>
      <c r="O1" s="99"/>
    </row>
    <row r="2" spans="1:17" ht="24" customHeight="1">
      <c r="A2" s="102" t="s">
        <v>4</v>
      </c>
      <c r="B2" s="103" t="s">
        <v>49</v>
      </c>
      <c r="C2" s="104" t="s">
        <v>2</v>
      </c>
      <c r="D2" s="105" t="s">
        <v>5</v>
      </c>
      <c r="E2" s="106" t="s">
        <v>43</v>
      </c>
      <c r="F2" s="97"/>
      <c r="G2" s="97"/>
      <c r="H2" s="98"/>
      <c r="I2" s="99"/>
      <c r="J2" s="100"/>
      <c r="K2" s="100"/>
      <c r="L2" s="100"/>
      <c r="M2" s="100"/>
      <c r="N2" s="99"/>
      <c r="O2" s="99"/>
    </row>
    <row r="3" spans="1:17">
      <c r="A3" s="372" t="s">
        <v>6</v>
      </c>
      <c r="B3" s="372" t="s">
        <v>7</v>
      </c>
      <c r="C3" s="372" t="s">
        <v>8</v>
      </c>
      <c r="D3" s="372" t="s">
        <v>9</v>
      </c>
      <c r="E3" s="372" t="s">
        <v>10</v>
      </c>
      <c r="F3" s="377" t="s">
        <v>11</v>
      </c>
      <c r="G3" s="377" t="s">
        <v>11</v>
      </c>
      <c r="H3" s="368" t="s">
        <v>12</v>
      </c>
      <c r="I3" s="369"/>
      <c r="J3" s="369"/>
      <c r="K3" s="369"/>
      <c r="L3" s="369"/>
      <c r="M3" s="369"/>
      <c r="N3" s="369"/>
      <c r="O3" s="370"/>
      <c r="P3" s="107" t="s">
        <v>13</v>
      </c>
    </row>
    <row r="4" spans="1:17">
      <c r="A4" s="372"/>
      <c r="B4" s="372"/>
      <c r="C4" s="372"/>
      <c r="D4" s="372"/>
      <c r="E4" s="372"/>
      <c r="F4" s="378"/>
      <c r="G4" s="378"/>
      <c r="H4" s="371" t="s">
        <v>14</v>
      </c>
      <c r="I4" s="371"/>
      <c r="J4" s="371"/>
      <c r="K4" s="372" t="s">
        <v>15</v>
      </c>
      <c r="L4" s="373" t="s">
        <v>16</v>
      </c>
      <c r="M4" s="373" t="s">
        <v>17</v>
      </c>
      <c r="N4" s="372" t="s">
        <v>18</v>
      </c>
      <c r="O4" s="373" t="s">
        <v>19</v>
      </c>
      <c r="P4" s="108"/>
    </row>
    <row r="5" spans="1:17">
      <c r="A5" s="372"/>
      <c r="B5" s="372"/>
      <c r="C5" s="372"/>
      <c r="D5" s="372"/>
      <c r="E5" s="372"/>
      <c r="F5" s="379"/>
      <c r="G5" s="379"/>
      <c r="H5" s="109" t="s">
        <v>20</v>
      </c>
      <c r="I5" s="110" t="s">
        <v>21</v>
      </c>
      <c r="J5" s="110" t="s">
        <v>22</v>
      </c>
      <c r="K5" s="372"/>
      <c r="L5" s="373"/>
      <c r="M5" s="373"/>
      <c r="N5" s="372"/>
      <c r="O5" s="373"/>
      <c r="P5" s="111"/>
    </row>
    <row r="6" spans="1:17" s="120" customFormat="1" ht="21" customHeight="1">
      <c r="A6" s="112"/>
      <c r="B6" s="112"/>
      <c r="C6" s="113"/>
      <c r="D6" s="113"/>
      <c r="E6" s="113"/>
      <c r="F6" s="114" t="s">
        <v>80</v>
      </c>
      <c r="G6" s="114" t="s">
        <v>81</v>
      </c>
      <c r="H6" s="115"/>
      <c r="I6" s="113"/>
      <c r="J6" s="113"/>
      <c r="K6" s="113"/>
      <c r="L6" s="116"/>
      <c r="M6" s="117"/>
      <c r="N6" s="113"/>
      <c r="O6" s="118"/>
      <c r="P6" s="119"/>
    </row>
    <row r="7" spans="1:17" s="120" customFormat="1">
      <c r="A7" s="374" t="s">
        <v>82</v>
      </c>
      <c r="B7" s="374" t="s">
        <v>302</v>
      </c>
      <c r="C7" s="375" t="s">
        <v>60</v>
      </c>
      <c r="D7" s="376" t="s">
        <v>315</v>
      </c>
      <c r="E7" s="121" t="s">
        <v>61</v>
      </c>
      <c r="F7" s="122">
        <v>3.97</v>
      </c>
      <c r="G7" s="122">
        <v>3.91</v>
      </c>
      <c r="H7" s="123">
        <v>30</v>
      </c>
      <c r="I7" s="124">
        <v>25</v>
      </c>
      <c r="J7" s="123">
        <v>32</v>
      </c>
      <c r="K7" s="125">
        <v>4</v>
      </c>
      <c r="L7" s="126">
        <f>H7*I7*J7/1000000/K7</f>
        <v>6.0000000000000001E-3</v>
      </c>
      <c r="M7" s="127">
        <f>56/L7</f>
        <v>9333.3333333333339</v>
      </c>
      <c r="N7" s="126"/>
      <c r="O7" s="127"/>
      <c r="P7" s="128"/>
      <c r="Q7" s="222">
        <f>F7-G7</f>
        <v>6.0000000000000053E-2</v>
      </c>
    </row>
    <row r="8" spans="1:17" s="120" customFormat="1">
      <c r="A8" s="374"/>
      <c r="B8" s="374"/>
      <c r="C8" s="374"/>
      <c r="D8" s="376"/>
      <c r="E8" s="129" t="s">
        <v>83</v>
      </c>
      <c r="F8" s="122">
        <v>4.8600000000000003</v>
      </c>
      <c r="G8" s="122">
        <v>4.79</v>
      </c>
      <c r="H8" s="123">
        <v>30</v>
      </c>
      <c r="I8" s="124">
        <v>25</v>
      </c>
      <c r="J8" s="123">
        <v>36</v>
      </c>
      <c r="K8" s="125">
        <v>4</v>
      </c>
      <c r="L8" s="126">
        <f>H8*I8*J8/1000000/K8</f>
        <v>6.7499999999999999E-3</v>
      </c>
      <c r="M8" s="127">
        <f>56/L8</f>
        <v>8296.2962962962956</v>
      </c>
      <c r="N8" s="126"/>
      <c r="O8" s="127"/>
      <c r="P8" s="128"/>
      <c r="Q8" s="222">
        <f t="shared" ref="Q8:Q13" si="0">F8-G8</f>
        <v>7.0000000000000284E-2</v>
      </c>
    </row>
    <row r="9" spans="1:17" s="120" customFormat="1">
      <c r="A9" s="374"/>
      <c r="B9" s="374"/>
      <c r="C9" s="374"/>
      <c r="D9" s="376"/>
      <c r="E9" s="121" t="s">
        <v>63</v>
      </c>
      <c r="F9" s="122">
        <v>5.4</v>
      </c>
      <c r="G9" s="122">
        <v>5.32</v>
      </c>
      <c r="H9" s="123">
        <v>30</v>
      </c>
      <c r="I9" s="124">
        <v>25</v>
      </c>
      <c r="J9" s="123">
        <v>40</v>
      </c>
      <c r="K9" s="125">
        <v>4</v>
      </c>
      <c r="L9" s="126">
        <f t="shared" ref="L9:L13" si="1">H9*I9*J9/1000000/K9</f>
        <v>7.4999999999999997E-3</v>
      </c>
      <c r="M9" s="127">
        <f t="shared" ref="M9:M13" si="2">56/L9</f>
        <v>7466.666666666667</v>
      </c>
      <c r="N9" s="126"/>
      <c r="O9" s="127"/>
      <c r="P9" s="128"/>
      <c r="Q9" s="222">
        <f t="shared" si="0"/>
        <v>8.0000000000000071E-2</v>
      </c>
    </row>
    <row r="10" spans="1:17" s="120" customFormat="1">
      <c r="A10" s="374"/>
      <c r="B10" s="374"/>
      <c r="C10" s="374"/>
      <c r="D10" s="376"/>
      <c r="E10" s="121" t="s">
        <v>64</v>
      </c>
      <c r="F10" s="122">
        <v>6.25</v>
      </c>
      <c r="G10" s="122">
        <v>6.15</v>
      </c>
      <c r="H10" s="123">
        <v>30</v>
      </c>
      <c r="I10" s="124">
        <v>25</v>
      </c>
      <c r="J10" s="123">
        <v>44</v>
      </c>
      <c r="K10" s="125">
        <v>4</v>
      </c>
      <c r="L10" s="126">
        <f t="shared" si="1"/>
        <v>8.2500000000000004E-3</v>
      </c>
      <c r="M10" s="127">
        <f t="shared" si="2"/>
        <v>6787.878787878788</v>
      </c>
      <c r="N10" s="126"/>
      <c r="O10" s="127"/>
      <c r="P10" s="128"/>
      <c r="Q10" s="222">
        <f t="shared" si="0"/>
        <v>9.9999999999999645E-2</v>
      </c>
    </row>
    <row r="11" spans="1:17" s="120" customFormat="1">
      <c r="A11" s="374"/>
      <c r="B11" s="374"/>
      <c r="C11" s="374"/>
      <c r="D11" s="376"/>
      <c r="E11" s="130" t="s">
        <v>65</v>
      </c>
      <c r="F11" s="122">
        <v>6.33</v>
      </c>
      <c r="G11" s="122">
        <v>6.25</v>
      </c>
      <c r="H11" s="123">
        <v>30</v>
      </c>
      <c r="I11" s="124">
        <v>25</v>
      </c>
      <c r="J11" s="123">
        <v>44</v>
      </c>
      <c r="K11" s="125">
        <v>4</v>
      </c>
      <c r="L11" s="126">
        <f t="shared" si="1"/>
        <v>8.2500000000000004E-3</v>
      </c>
      <c r="M11" s="127">
        <f t="shared" si="2"/>
        <v>6787.878787878788</v>
      </c>
      <c r="N11" s="126"/>
      <c r="O11" s="127"/>
      <c r="P11" s="128"/>
      <c r="Q11" s="222">
        <f t="shared" si="0"/>
        <v>8.0000000000000071E-2</v>
      </c>
    </row>
    <row r="12" spans="1:17" s="120" customFormat="1">
      <c r="A12" s="374"/>
      <c r="B12" s="374"/>
      <c r="C12" s="374"/>
      <c r="D12" s="376"/>
      <c r="E12" s="121" t="s">
        <v>66</v>
      </c>
      <c r="F12" s="122">
        <v>1.1100000000000001</v>
      </c>
      <c r="G12" s="122">
        <v>1.0900000000000001</v>
      </c>
      <c r="H12" s="123">
        <v>25</v>
      </c>
      <c r="I12" s="124">
        <v>16</v>
      </c>
      <c r="J12" s="123">
        <v>24</v>
      </c>
      <c r="K12" s="125">
        <v>8</v>
      </c>
      <c r="L12" s="126">
        <f t="shared" si="1"/>
        <v>1.1999999999999999E-3</v>
      </c>
      <c r="M12" s="127">
        <f t="shared" si="2"/>
        <v>46666.666666666672</v>
      </c>
      <c r="N12" s="126"/>
      <c r="O12" s="127"/>
      <c r="P12" s="128"/>
      <c r="Q12" s="222">
        <f t="shared" si="0"/>
        <v>2.0000000000000018E-2</v>
      </c>
    </row>
    <row r="13" spans="1:17" s="120" customFormat="1">
      <c r="A13" s="374"/>
      <c r="B13" s="374"/>
      <c r="C13" s="374"/>
      <c r="D13" s="376"/>
      <c r="E13" s="121" t="s">
        <v>67</v>
      </c>
      <c r="F13" s="122">
        <v>1.25</v>
      </c>
      <c r="G13" s="122">
        <v>1.23</v>
      </c>
      <c r="H13" s="123">
        <v>25</v>
      </c>
      <c r="I13" s="124">
        <v>16</v>
      </c>
      <c r="J13" s="123">
        <v>26</v>
      </c>
      <c r="K13" s="125">
        <v>8</v>
      </c>
      <c r="L13" s="126">
        <f t="shared" si="1"/>
        <v>1.2999999999999999E-3</v>
      </c>
      <c r="M13" s="127">
        <f t="shared" si="2"/>
        <v>43076.923076923078</v>
      </c>
      <c r="N13" s="126"/>
      <c r="O13" s="127"/>
      <c r="P13" s="128"/>
      <c r="Q13" s="222">
        <f t="shared" si="0"/>
        <v>2.0000000000000018E-2</v>
      </c>
    </row>
    <row r="14" spans="1:17">
      <c r="D14" s="131"/>
    </row>
    <row r="15" spans="1:17">
      <c r="C15" s="132" t="s">
        <v>303</v>
      </c>
      <c r="E15" s="101" t="s">
        <v>44</v>
      </c>
    </row>
    <row r="16" spans="1:17" ht="14.4">
      <c r="E16" s="133" t="s">
        <v>45</v>
      </c>
    </row>
    <row r="17" spans="1:5" ht="14.4">
      <c r="A17" s="101" t="s">
        <v>46</v>
      </c>
      <c r="E17" s="133" t="s">
        <v>47</v>
      </c>
    </row>
    <row r="18" spans="1:5" ht="14.4">
      <c r="A18" s="101" t="s">
        <v>48</v>
      </c>
      <c r="D18" s="132"/>
      <c r="E18" s="133" t="s">
        <v>72</v>
      </c>
    </row>
    <row r="19" spans="1:5" ht="14.4">
      <c r="E19" s="133" t="s">
        <v>84</v>
      </c>
    </row>
    <row r="21" spans="1:5">
      <c r="D21" s="101" t="s">
        <v>75</v>
      </c>
    </row>
  </sheetData>
  <mergeCells count="18">
    <mergeCell ref="A7:A13"/>
    <mergeCell ref="B7:B13"/>
    <mergeCell ref="C7:C13"/>
    <mergeCell ref="D7:D13"/>
    <mergeCell ref="G3:G5"/>
    <mergeCell ref="A3:A5"/>
    <mergeCell ref="B3:B5"/>
    <mergeCell ref="C3:C5"/>
    <mergeCell ref="D3:D5"/>
    <mergeCell ref="E3:E5"/>
    <mergeCell ref="F3:F5"/>
    <mergeCell ref="H3:O3"/>
    <mergeCell ref="H4:J4"/>
    <mergeCell ref="K4:K5"/>
    <mergeCell ref="L4:L5"/>
    <mergeCell ref="M4:M5"/>
    <mergeCell ref="N4:N5"/>
    <mergeCell ref="O4:O5"/>
  </mergeCells>
  <phoneticPr fontId="8"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53"/>
  <sheetViews>
    <sheetView workbookViewId="0">
      <selection activeCell="G13" sqref="G13:J16"/>
    </sheetView>
  </sheetViews>
  <sheetFormatPr defaultColWidth="9" defaultRowHeight="13.2"/>
  <cols>
    <col min="1" max="1" width="12.6640625" customWidth="1"/>
    <col min="2" max="2" width="11.109375" customWidth="1"/>
    <col min="3" max="3" width="27.109375" customWidth="1"/>
    <col min="4" max="4" width="18.109375" customWidth="1"/>
    <col min="5" max="5" width="29.88671875" customWidth="1"/>
    <col min="6" max="6" width="9.109375" customWidth="1"/>
    <col min="7" max="9" width="6.5546875" customWidth="1"/>
    <col min="13" max="14" width="10.33203125" customWidth="1"/>
    <col min="15" max="15" width="15.5546875" customWidth="1"/>
  </cols>
  <sheetData>
    <row r="1" spans="1:15" ht="18" customHeight="1">
      <c r="A1" s="30" t="s">
        <v>0</v>
      </c>
      <c r="B1" s="31" t="s">
        <v>49</v>
      </c>
      <c r="C1" s="32" t="s">
        <v>2</v>
      </c>
      <c r="D1" s="33" t="s">
        <v>3</v>
      </c>
      <c r="E1" s="34">
        <v>45425</v>
      </c>
      <c r="F1" s="35"/>
      <c r="G1" s="36"/>
      <c r="H1" s="37"/>
      <c r="I1" s="38"/>
      <c r="J1" s="38"/>
      <c r="K1" s="38"/>
      <c r="L1" s="38"/>
      <c r="M1" s="37"/>
      <c r="N1" s="37"/>
    </row>
    <row r="2" spans="1:15" ht="24" customHeight="1">
      <c r="A2" s="39" t="s">
        <v>4</v>
      </c>
      <c r="B2" s="40"/>
      <c r="C2" s="41" t="s">
        <v>2</v>
      </c>
      <c r="D2" s="42" t="s">
        <v>5</v>
      </c>
      <c r="E2" s="43" t="s">
        <v>43</v>
      </c>
      <c r="F2" s="35"/>
      <c r="G2" s="36"/>
      <c r="H2" s="37"/>
      <c r="I2" s="38"/>
      <c r="J2" s="38"/>
      <c r="K2" s="38"/>
      <c r="L2" s="38"/>
      <c r="M2" s="37"/>
      <c r="N2" s="37"/>
    </row>
    <row r="3" spans="1:15">
      <c r="A3" s="388" t="s">
        <v>6</v>
      </c>
      <c r="B3" s="388" t="s">
        <v>7</v>
      </c>
      <c r="C3" s="388" t="s">
        <v>8</v>
      </c>
      <c r="D3" s="388" t="s">
        <v>9</v>
      </c>
      <c r="E3" s="388" t="s">
        <v>10</v>
      </c>
      <c r="F3" s="390" t="s">
        <v>11</v>
      </c>
      <c r="G3" s="384" t="s">
        <v>12</v>
      </c>
      <c r="H3" s="385"/>
      <c r="I3" s="385"/>
      <c r="J3" s="385"/>
      <c r="K3" s="385"/>
      <c r="L3" s="385"/>
      <c r="M3" s="385"/>
      <c r="N3" s="386"/>
      <c r="O3" s="25" t="s">
        <v>13</v>
      </c>
    </row>
    <row r="4" spans="1:15">
      <c r="A4" s="388"/>
      <c r="B4" s="388"/>
      <c r="C4" s="388"/>
      <c r="D4" s="388"/>
      <c r="E4" s="388"/>
      <c r="F4" s="391"/>
      <c r="G4" s="387" t="s">
        <v>14</v>
      </c>
      <c r="H4" s="387"/>
      <c r="I4" s="387"/>
      <c r="J4" s="388" t="s">
        <v>15</v>
      </c>
      <c r="K4" s="389" t="s">
        <v>16</v>
      </c>
      <c r="L4" s="389" t="s">
        <v>17</v>
      </c>
      <c r="M4" s="388" t="s">
        <v>18</v>
      </c>
      <c r="N4" s="389" t="s">
        <v>19</v>
      </c>
      <c r="O4" s="3"/>
    </row>
    <row r="5" spans="1:15">
      <c r="A5" s="388"/>
      <c r="B5" s="388"/>
      <c r="C5" s="388"/>
      <c r="D5" s="388"/>
      <c r="E5" s="388"/>
      <c r="F5" s="392"/>
      <c r="G5" s="44" t="s">
        <v>20</v>
      </c>
      <c r="H5" s="45" t="s">
        <v>21</v>
      </c>
      <c r="I5" s="45" t="s">
        <v>22</v>
      </c>
      <c r="J5" s="388"/>
      <c r="K5" s="389"/>
      <c r="L5" s="389"/>
      <c r="M5" s="388"/>
      <c r="N5" s="389"/>
      <c r="O5" s="22"/>
    </row>
    <row r="6" spans="1:15" s="1" customFormat="1" ht="21" customHeight="1">
      <c r="A6" s="46"/>
      <c r="B6" s="46"/>
      <c r="C6" s="47"/>
      <c r="D6" s="47"/>
      <c r="E6" s="47"/>
      <c r="F6" s="48"/>
      <c r="G6" s="49"/>
      <c r="H6" s="47"/>
      <c r="I6" s="47"/>
      <c r="J6" s="47"/>
      <c r="K6" s="50"/>
      <c r="L6" s="51"/>
      <c r="M6" s="47"/>
      <c r="N6" s="52"/>
      <c r="O6" s="23"/>
    </row>
    <row r="7" spans="1:15" s="1" customFormat="1" ht="15" customHeight="1">
      <c r="A7" s="380" t="s">
        <v>50</v>
      </c>
      <c r="B7" s="380" t="s">
        <v>51</v>
      </c>
      <c r="C7" s="381" t="s">
        <v>52</v>
      </c>
      <c r="D7" s="382" t="s">
        <v>53</v>
      </c>
      <c r="E7" s="53" t="s">
        <v>54</v>
      </c>
      <c r="F7" s="54">
        <v>3.7412000000000001</v>
      </c>
      <c r="G7" s="55">
        <v>26</v>
      </c>
      <c r="H7" s="56">
        <v>21</v>
      </c>
      <c r="I7" s="55">
        <v>24</v>
      </c>
      <c r="J7" s="57">
        <v>2</v>
      </c>
      <c r="K7" s="58">
        <f t="shared" ref="K7:K12" si="0">G7*H7*I7/1000000/J7</f>
        <v>6.5519999999999997E-3</v>
      </c>
      <c r="L7" s="59">
        <f t="shared" ref="L7:L12" si="1">56/K7</f>
        <v>8547.0085470085469</v>
      </c>
      <c r="M7" s="58"/>
      <c r="N7" s="59"/>
      <c r="O7" s="26"/>
    </row>
    <row r="8" spans="1:15" s="1" customFormat="1" ht="15" customHeight="1">
      <c r="A8" s="380"/>
      <c r="B8" s="380"/>
      <c r="C8" s="380"/>
      <c r="D8" s="382"/>
      <c r="E8" s="53" t="s">
        <v>55</v>
      </c>
      <c r="F8" s="54">
        <v>4.8058500000000004</v>
      </c>
      <c r="G8" s="55">
        <v>26</v>
      </c>
      <c r="H8" s="56">
        <v>21</v>
      </c>
      <c r="I8" s="55">
        <v>27</v>
      </c>
      <c r="J8" s="57">
        <v>2</v>
      </c>
      <c r="K8" s="58">
        <f t="shared" si="0"/>
        <v>7.3709999999999999E-3</v>
      </c>
      <c r="L8" s="59">
        <f t="shared" si="1"/>
        <v>7597.3409306742642</v>
      </c>
      <c r="M8" s="58"/>
      <c r="N8" s="59"/>
      <c r="O8" s="26"/>
    </row>
    <row r="9" spans="1:15" s="1" customFormat="1" ht="15" customHeight="1">
      <c r="A9" s="380"/>
      <c r="B9" s="380"/>
      <c r="C9" s="380"/>
      <c r="D9" s="382"/>
      <c r="E9" s="53" t="s">
        <v>56</v>
      </c>
      <c r="F9" s="54">
        <v>5.1839500000000003</v>
      </c>
      <c r="G9" s="55">
        <v>26</v>
      </c>
      <c r="H9" s="56">
        <v>21</v>
      </c>
      <c r="I9" s="55">
        <v>29</v>
      </c>
      <c r="J9" s="57">
        <v>2</v>
      </c>
      <c r="K9" s="58">
        <f t="shared" si="0"/>
        <v>7.9170000000000004E-3</v>
      </c>
      <c r="L9" s="59">
        <f t="shared" si="1"/>
        <v>7073.386383731211</v>
      </c>
      <c r="M9" s="58"/>
      <c r="N9" s="59"/>
      <c r="O9" s="26"/>
    </row>
    <row r="10" spans="1:15" s="1" customFormat="1" ht="15" customHeight="1">
      <c r="A10" s="380"/>
      <c r="B10" s="380"/>
      <c r="C10" s="380"/>
      <c r="D10" s="382"/>
      <c r="E10" s="53" t="s">
        <v>57</v>
      </c>
      <c r="F10" s="54">
        <v>6.0297000000000001</v>
      </c>
      <c r="G10" s="55">
        <v>26</v>
      </c>
      <c r="H10" s="56">
        <v>21</v>
      </c>
      <c r="I10" s="55">
        <v>32</v>
      </c>
      <c r="J10" s="57">
        <v>2</v>
      </c>
      <c r="K10" s="58">
        <f t="shared" si="0"/>
        <v>8.7360000000000007E-3</v>
      </c>
      <c r="L10" s="59">
        <f t="shared" si="1"/>
        <v>6410.2564102564102</v>
      </c>
      <c r="M10" s="58"/>
      <c r="N10" s="59"/>
      <c r="O10" s="26"/>
    </row>
    <row r="11" spans="1:15" s="1" customFormat="1" ht="15" customHeight="1">
      <c r="A11" s="380"/>
      <c r="B11" s="380"/>
      <c r="C11" s="380"/>
      <c r="D11" s="382"/>
      <c r="E11" s="28" t="s">
        <v>58</v>
      </c>
      <c r="F11" s="54">
        <v>1.02</v>
      </c>
      <c r="G11" s="55">
        <v>25</v>
      </c>
      <c r="H11" s="56">
        <v>16</v>
      </c>
      <c r="I11" s="55">
        <v>14</v>
      </c>
      <c r="J11" s="57">
        <v>4</v>
      </c>
      <c r="K11" s="58">
        <f t="shared" si="0"/>
        <v>1.4E-3</v>
      </c>
      <c r="L11" s="59">
        <f t="shared" si="1"/>
        <v>40000</v>
      </c>
      <c r="M11" s="58"/>
      <c r="N11" s="59"/>
      <c r="O11" s="26"/>
    </row>
    <row r="12" spans="1:15" s="1" customFormat="1" ht="15" customHeight="1">
      <c r="A12" s="380"/>
      <c r="B12" s="380"/>
      <c r="C12" s="380"/>
      <c r="D12" s="382"/>
      <c r="E12" s="28" t="s">
        <v>59</v>
      </c>
      <c r="F12" s="54">
        <v>1.17</v>
      </c>
      <c r="G12" s="55">
        <v>25</v>
      </c>
      <c r="H12" s="56">
        <v>16</v>
      </c>
      <c r="I12" s="55">
        <v>16</v>
      </c>
      <c r="J12" s="57">
        <v>4</v>
      </c>
      <c r="K12" s="58">
        <f t="shared" si="0"/>
        <v>1.6000000000000001E-3</v>
      </c>
      <c r="L12" s="59">
        <f t="shared" si="1"/>
        <v>35000</v>
      </c>
      <c r="M12" s="58"/>
      <c r="N12" s="59"/>
      <c r="O12" s="26"/>
    </row>
    <row r="13" spans="1:15" s="1" customFormat="1" ht="15" customHeight="1">
      <c r="A13" s="380" t="s">
        <v>1</v>
      </c>
      <c r="B13" s="380" t="s">
        <v>51</v>
      </c>
      <c r="C13" s="381" t="s">
        <v>60</v>
      </c>
      <c r="D13" s="382" t="s">
        <v>53</v>
      </c>
      <c r="E13" s="60" t="s">
        <v>61</v>
      </c>
      <c r="F13" s="54">
        <v>4.03</v>
      </c>
      <c r="G13" s="55">
        <v>30</v>
      </c>
      <c r="H13" s="56">
        <v>25</v>
      </c>
      <c r="I13" s="55">
        <v>32</v>
      </c>
      <c r="J13" s="57">
        <v>4</v>
      </c>
      <c r="K13" s="58">
        <f>G13*H13*I13/1000000/J13</f>
        <v>6.0000000000000001E-3</v>
      </c>
      <c r="L13" s="59">
        <f>56/K13</f>
        <v>9333.3333333333339</v>
      </c>
      <c r="M13" s="58"/>
      <c r="N13" s="59"/>
      <c r="O13" s="26"/>
    </row>
    <row r="14" spans="1:15" s="1" customFormat="1" ht="15" customHeight="1">
      <c r="A14" s="380"/>
      <c r="B14" s="380"/>
      <c r="C14" s="380"/>
      <c r="D14" s="382"/>
      <c r="E14" s="60" t="s">
        <v>62</v>
      </c>
      <c r="F14" s="54">
        <v>5.0999999999999996</v>
      </c>
      <c r="G14" s="55">
        <v>30</v>
      </c>
      <c r="H14" s="56">
        <v>25</v>
      </c>
      <c r="I14" s="55">
        <v>36</v>
      </c>
      <c r="J14" s="57">
        <v>4</v>
      </c>
      <c r="K14" s="58">
        <f>G14*H14*I14/1000000/J14</f>
        <v>6.7499999999999999E-3</v>
      </c>
      <c r="L14" s="59">
        <f>56/K14</f>
        <v>8296.2962962962956</v>
      </c>
      <c r="M14" s="58"/>
      <c r="N14" s="59"/>
      <c r="O14" s="26"/>
    </row>
    <row r="15" spans="1:15" s="1" customFormat="1" ht="15" customHeight="1">
      <c r="A15" s="380"/>
      <c r="B15" s="380"/>
      <c r="C15" s="380"/>
      <c r="D15" s="382"/>
      <c r="E15" s="60" t="s">
        <v>63</v>
      </c>
      <c r="F15" s="54">
        <v>5.48</v>
      </c>
      <c r="G15" s="55">
        <v>30</v>
      </c>
      <c r="H15" s="56">
        <v>25</v>
      </c>
      <c r="I15" s="55">
        <v>40</v>
      </c>
      <c r="J15" s="57">
        <v>4</v>
      </c>
      <c r="K15" s="58">
        <f>G15*H15*I15/1000000/J15</f>
        <v>7.4999999999999997E-3</v>
      </c>
      <c r="L15" s="59">
        <f>56/K15</f>
        <v>7466.666666666667</v>
      </c>
      <c r="M15" s="58"/>
      <c r="N15" s="59"/>
      <c r="O15" s="26"/>
    </row>
    <row r="16" spans="1:15" s="1" customFormat="1" ht="15" customHeight="1">
      <c r="A16" s="380"/>
      <c r="B16" s="380"/>
      <c r="C16" s="380"/>
      <c r="D16" s="382"/>
      <c r="E16" s="60" t="s">
        <v>64</v>
      </c>
      <c r="F16" s="54">
        <v>6.33</v>
      </c>
      <c r="G16" s="55">
        <v>30</v>
      </c>
      <c r="H16" s="56">
        <v>25</v>
      </c>
      <c r="I16" s="55">
        <v>44</v>
      </c>
      <c r="J16" s="57">
        <v>4</v>
      </c>
      <c r="K16" s="58">
        <f>G16*H16*I16/1000000/J16</f>
        <v>8.2500000000000004E-3</v>
      </c>
      <c r="L16" s="59">
        <f>56/K16</f>
        <v>6787.878787878788</v>
      </c>
      <c r="M16" s="58"/>
      <c r="N16" s="59"/>
      <c r="O16" s="26"/>
    </row>
    <row r="17" spans="1:15" s="1" customFormat="1" ht="15" customHeight="1">
      <c r="A17" s="380"/>
      <c r="B17" s="380"/>
      <c r="C17" s="380"/>
      <c r="D17" s="382"/>
      <c r="E17" s="61" t="s">
        <v>65</v>
      </c>
      <c r="F17" s="54">
        <v>6.43</v>
      </c>
      <c r="G17" s="55">
        <v>30</v>
      </c>
      <c r="H17" s="56">
        <v>25</v>
      </c>
      <c r="I17" s="55">
        <v>44</v>
      </c>
      <c r="J17" s="57">
        <v>4</v>
      </c>
      <c r="K17" s="58">
        <f>G17*H17*I17/1000000/J17</f>
        <v>8.2500000000000004E-3</v>
      </c>
      <c r="L17" s="59">
        <f>56/K17</f>
        <v>6787.878787878788</v>
      </c>
      <c r="M17" s="58"/>
      <c r="N17" s="59"/>
      <c r="O17" s="26"/>
    </row>
    <row r="18" spans="1:15" s="1" customFormat="1" ht="15" customHeight="1">
      <c r="A18" s="380"/>
      <c r="B18" s="380"/>
      <c r="C18" s="380"/>
      <c r="D18" s="382"/>
      <c r="E18" s="53" t="s">
        <v>66</v>
      </c>
      <c r="F18" s="54">
        <v>1.1200000000000001</v>
      </c>
      <c r="G18" s="55">
        <v>25</v>
      </c>
      <c r="H18" s="56">
        <v>16</v>
      </c>
      <c r="I18" s="55">
        <v>28</v>
      </c>
      <c r="J18" s="57">
        <v>8</v>
      </c>
      <c r="K18" s="58">
        <f t="shared" ref="K18:K31" si="2">G18*H18*I18/1000000/J18</f>
        <v>1.4E-3</v>
      </c>
      <c r="L18" s="59">
        <f t="shared" ref="L18:L31" si="3">56/K18</f>
        <v>40000</v>
      </c>
      <c r="M18" s="58"/>
      <c r="N18" s="59"/>
      <c r="O18" s="26"/>
    </row>
    <row r="19" spans="1:15" s="1" customFormat="1" ht="15" customHeight="1">
      <c r="A19" s="380"/>
      <c r="B19" s="380"/>
      <c r="C19" s="380"/>
      <c r="D19" s="382"/>
      <c r="E19" s="53" t="s">
        <v>67</v>
      </c>
      <c r="F19" s="54">
        <v>1.27</v>
      </c>
      <c r="G19" s="55">
        <v>25</v>
      </c>
      <c r="H19" s="56">
        <v>16</v>
      </c>
      <c r="I19" s="55">
        <v>32</v>
      </c>
      <c r="J19" s="57">
        <v>8</v>
      </c>
      <c r="K19" s="58">
        <f t="shared" si="2"/>
        <v>1.6000000000000001E-3</v>
      </c>
      <c r="L19" s="59">
        <f t="shared" si="3"/>
        <v>35000</v>
      </c>
      <c r="M19" s="58"/>
      <c r="N19" s="59"/>
      <c r="O19" s="26"/>
    </row>
    <row r="20" spans="1:15" s="1" customFormat="1" ht="15" customHeight="1">
      <c r="A20" s="380" t="s">
        <v>68</v>
      </c>
      <c r="B20" s="380" t="s">
        <v>51</v>
      </c>
      <c r="C20" s="381" t="s">
        <v>69</v>
      </c>
      <c r="D20" s="382" t="s">
        <v>53</v>
      </c>
      <c r="E20" s="60" t="s">
        <v>61</v>
      </c>
      <c r="F20" s="54">
        <v>3.99</v>
      </c>
      <c r="G20" s="55">
        <v>30</v>
      </c>
      <c r="H20" s="56">
        <v>25</v>
      </c>
      <c r="I20" s="55">
        <v>32</v>
      </c>
      <c r="J20" s="57">
        <v>4</v>
      </c>
      <c r="K20" s="58">
        <f t="shared" si="2"/>
        <v>6.0000000000000001E-3</v>
      </c>
      <c r="L20" s="59">
        <f t="shared" si="3"/>
        <v>9333.3333333333339</v>
      </c>
      <c r="M20" s="58"/>
      <c r="N20" s="59"/>
      <c r="O20" s="26"/>
    </row>
    <row r="21" spans="1:15" s="1" customFormat="1" ht="15" customHeight="1">
      <c r="A21" s="380"/>
      <c r="B21" s="380"/>
      <c r="C21" s="380"/>
      <c r="D21" s="382"/>
      <c r="E21" s="60" t="s">
        <v>62</v>
      </c>
      <c r="F21" s="54">
        <v>5.0599999999999996</v>
      </c>
      <c r="G21" s="55">
        <v>30</v>
      </c>
      <c r="H21" s="56">
        <v>25</v>
      </c>
      <c r="I21" s="55">
        <v>36</v>
      </c>
      <c r="J21" s="57">
        <v>4</v>
      </c>
      <c r="K21" s="58">
        <f t="shared" si="2"/>
        <v>6.7499999999999999E-3</v>
      </c>
      <c r="L21" s="59">
        <f t="shared" si="3"/>
        <v>8296.2962962962956</v>
      </c>
      <c r="M21" s="58"/>
      <c r="N21" s="59"/>
      <c r="O21" s="26"/>
    </row>
    <row r="22" spans="1:15" s="1" customFormat="1" ht="15" customHeight="1">
      <c r="A22" s="380"/>
      <c r="B22" s="380"/>
      <c r="C22" s="380"/>
      <c r="D22" s="382"/>
      <c r="E22" s="60" t="s">
        <v>63</v>
      </c>
      <c r="F22" s="54">
        <v>5.44</v>
      </c>
      <c r="G22" s="55">
        <v>30</v>
      </c>
      <c r="H22" s="56">
        <v>25</v>
      </c>
      <c r="I22" s="55">
        <v>40</v>
      </c>
      <c r="J22" s="57">
        <v>4</v>
      </c>
      <c r="K22" s="58">
        <f t="shared" si="2"/>
        <v>7.4999999999999997E-3</v>
      </c>
      <c r="L22" s="59">
        <f t="shared" si="3"/>
        <v>7466.666666666667</v>
      </c>
      <c r="M22" s="58"/>
      <c r="N22" s="59"/>
      <c r="O22" s="26"/>
    </row>
    <row r="23" spans="1:15" s="1" customFormat="1" ht="15" customHeight="1">
      <c r="A23" s="380"/>
      <c r="B23" s="380"/>
      <c r="C23" s="380"/>
      <c r="D23" s="382"/>
      <c r="E23" s="60" t="s">
        <v>64</v>
      </c>
      <c r="F23" s="54">
        <v>6.29</v>
      </c>
      <c r="G23" s="55">
        <v>30</v>
      </c>
      <c r="H23" s="56">
        <v>25</v>
      </c>
      <c r="I23" s="55">
        <v>44</v>
      </c>
      <c r="J23" s="57">
        <v>4</v>
      </c>
      <c r="K23" s="58">
        <f t="shared" si="2"/>
        <v>8.2500000000000004E-3</v>
      </c>
      <c r="L23" s="59">
        <f t="shared" si="3"/>
        <v>6787.878787878788</v>
      </c>
      <c r="M23" s="58"/>
      <c r="N23" s="59"/>
      <c r="O23" s="26"/>
    </row>
    <row r="24" spans="1:15" s="1" customFormat="1" ht="15" customHeight="1">
      <c r="A24" s="380"/>
      <c r="B24" s="380"/>
      <c r="C24" s="380"/>
      <c r="D24" s="382"/>
      <c r="E24" s="60" t="s">
        <v>66</v>
      </c>
      <c r="F24" s="54">
        <v>1.1200000000000001</v>
      </c>
      <c r="G24" s="55">
        <v>25</v>
      </c>
      <c r="H24" s="56">
        <v>16</v>
      </c>
      <c r="I24" s="55">
        <v>14</v>
      </c>
      <c r="J24" s="57">
        <v>4</v>
      </c>
      <c r="K24" s="58">
        <f t="shared" si="2"/>
        <v>1.4E-3</v>
      </c>
      <c r="L24" s="59">
        <f t="shared" si="3"/>
        <v>40000</v>
      </c>
      <c r="M24" s="58"/>
      <c r="N24" s="59"/>
      <c r="O24" s="26"/>
    </row>
    <row r="25" spans="1:15" s="1" customFormat="1" ht="15" customHeight="1">
      <c r="A25" s="380"/>
      <c r="B25" s="380"/>
      <c r="C25" s="380"/>
      <c r="D25" s="382"/>
      <c r="E25" s="60" t="s">
        <v>67</v>
      </c>
      <c r="F25" s="54">
        <v>1.27</v>
      </c>
      <c r="G25" s="55">
        <v>25</v>
      </c>
      <c r="H25" s="56">
        <v>16</v>
      </c>
      <c r="I25" s="55">
        <v>16</v>
      </c>
      <c r="J25" s="57">
        <v>4</v>
      </c>
      <c r="K25" s="58">
        <f t="shared" si="2"/>
        <v>1.6000000000000001E-3</v>
      </c>
      <c r="L25" s="59">
        <f t="shared" si="3"/>
        <v>35000</v>
      </c>
      <c r="M25" s="58"/>
      <c r="N25" s="59"/>
      <c r="O25" s="26"/>
    </row>
    <row r="26" spans="1:15" s="1" customFormat="1" ht="15" customHeight="1">
      <c r="A26" s="380" t="s">
        <v>68</v>
      </c>
      <c r="B26" s="380" t="s">
        <v>51</v>
      </c>
      <c r="C26" s="381" t="s">
        <v>69</v>
      </c>
      <c r="D26" s="383" t="s">
        <v>70</v>
      </c>
      <c r="E26" s="62" t="s">
        <v>61</v>
      </c>
      <c r="F26" s="63">
        <f t="shared" ref="F26:F31" si="4">F20*0.985</f>
        <v>3.9301500000000003</v>
      </c>
      <c r="G26" s="55">
        <v>30</v>
      </c>
      <c r="H26" s="56">
        <v>25</v>
      </c>
      <c r="I26" s="55">
        <v>32</v>
      </c>
      <c r="J26" s="57">
        <v>4</v>
      </c>
      <c r="K26" s="58">
        <f t="shared" si="2"/>
        <v>6.0000000000000001E-3</v>
      </c>
      <c r="L26" s="59">
        <f t="shared" si="3"/>
        <v>9333.3333333333339</v>
      </c>
      <c r="M26" s="58"/>
      <c r="N26" s="59"/>
      <c r="O26" s="26"/>
    </row>
    <row r="27" spans="1:15" s="1" customFormat="1" ht="15" customHeight="1">
      <c r="A27" s="380"/>
      <c r="B27" s="380"/>
      <c r="C27" s="380"/>
      <c r="D27" s="383"/>
      <c r="E27" s="62" t="s">
        <v>62</v>
      </c>
      <c r="F27" s="63">
        <f t="shared" si="4"/>
        <v>4.9840999999999998</v>
      </c>
      <c r="G27" s="55">
        <v>30</v>
      </c>
      <c r="H27" s="56">
        <v>25</v>
      </c>
      <c r="I27" s="55">
        <v>36</v>
      </c>
      <c r="J27" s="57">
        <v>4</v>
      </c>
      <c r="K27" s="58">
        <f t="shared" si="2"/>
        <v>6.7499999999999999E-3</v>
      </c>
      <c r="L27" s="59">
        <f t="shared" si="3"/>
        <v>8296.2962962962956</v>
      </c>
      <c r="M27" s="58"/>
      <c r="N27" s="59"/>
      <c r="O27" s="26"/>
    </row>
    <row r="28" spans="1:15" s="1" customFormat="1" ht="15" customHeight="1">
      <c r="A28" s="380"/>
      <c r="B28" s="380"/>
      <c r="C28" s="380"/>
      <c r="D28" s="383"/>
      <c r="E28" s="62" t="s">
        <v>63</v>
      </c>
      <c r="F28" s="63">
        <f t="shared" si="4"/>
        <v>5.3584000000000005</v>
      </c>
      <c r="G28" s="55">
        <v>30</v>
      </c>
      <c r="H28" s="56">
        <v>25</v>
      </c>
      <c r="I28" s="55">
        <v>40</v>
      </c>
      <c r="J28" s="57">
        <v>4</v>
      </c>
      <c r="K28" s="58">
        <f t="shared" si="2"/>
        <v>7.4999999999999997E-3</v>
      </c>
      <c r="L28" s="59">
        <f t="shared" si="3"/>
        <v>7466.666666666667</v>
      </c>
      <c r="M28" s="58"/>
      <c r="N28" s="59"/>
      <c r="O28" s="26"/>
    </row>
    <row r="29" spans="1:15" s="1" customFormat="1" ht="15" customHeight="1">
      <c r="A29" s="380"/>
      <c r="B29" s="380"/>
      <c r="C29" s="380"/>
      <c r="D29" s="383"/>
      <c r="E29" s="62" t="s">
        <v>64</v>
      </c>
      <c r="F29" s="63">
        <f t="shared" si="4"/>
        <v>6.1956499999999997</v>
      </c>
      <c r="G29" s="55">
        <v>30</v>
      </c>
      <c r="H29" s="56">
        <v>25</v>
      </c>
      <c r="I29" s="55">
        <v>44</v>
      </c>
      <c r="J29" s="57">
        <v>4</v>
      </c>
      <c r="K29" s="58">
        <f t="shared" si="2"/>
        <v>8.2500000000000004E-3</v>
      </c>
      <c r="L29" s="59">
        <f t="shared" si="3"/>
        <v>6787.878787878788</v>
      </c>
      <c r="M29" s="58"/>
      <c r="N29" s="59"/>
      <c r="O29" s="26"/>
    </row>
    <row r="30" spans="1:15" s="1" customFormat="1" ht="15" customHeight="1">
      <c r="A30" s="380"/>
      <c r="B30" s="380"/>
      <c r="C30" s="380"/>
      <c r="D30" s="383"/>
      <c r="E30" s="62" t="s">
        <v>66</v>
      </c>
      <c r="F30" s="63">
        <f t="shared" si="4"/>
        <v>1.1032000000000002</v>
      </c>
      <c r="G30" s="55">
        <v>25</v>
      </c>
      <c r="H30" s="56">
        <v>16</v>
      </c>
      <c r="I30" s="55">
        <v>14</v>
      </c>
      <c r="J30" s="57">
        <v>4</v>
      </c>
      <c r="K30" s="58">
        <f t="shared" si="2"/>
        <v>1.4E-3</v>
      </c>
      <c r="L30" s="59">
        <f t="shared" si="3"/>
        <v>40000</v>
      </c>
      <c r="M30" s="58"/>
      <c r="N30" s="59"/>
      <c r="O30" s="26"/>
    </row>
    <row r="31" spans="1:15" s="1" customFormat="1" ht="15" customHeight="1">
      <c r="A31" s="380"/>
      <c r="B31" s="380"/>
      <c r="C31" s="380"/>
      <c r="D31" s="383"/>
      <c r="E31" s="62" t="s">
        <v>67</v>
      </c>
      <c r="F31" s="63">
        <f t="shared" si="4"/>
        <v>1.25095</v>
      </c>
      <c r="G31" s="55">
        <v>25</v>
      </c>
      <c r="H31" s="56">
        <v>16</v>
      </c>
      <c r="I31" s="55">
        <v>16</v>
      </c>
      <c r="J31" s="57">
        <v>4</v>
      </c>
      <c r="K31" s="58">
        <f t="shared" si="2"/>
        <v>1.6000000000000001E-3</v>
      </c>
      <c r="L31" s="59">
        <f t="shared" si="3"/>
        <v>35000</v>
      </c>
      <c r="M31" s="58"/>
      <c r="N31" s="59"/>
      <c r="O31" s="26"/>
    </row>
    <row r="32" spans="1:15">
      <c r="D32" s="27"/>
    </row>
    <row r="33" spans="1:7">
      <c r="C33" s="2" t="s">
        <v>71</v>
      </c>
      <c r="E33" t="s">
        <v>44</v>
      </c>
    </row>
    <row r="34" spans="1:7" ht="14.4">
      <c r="E34" s="29" t="s">
        <v>45</v>
      </c>
    </row>
    <row r="35" spans="1:7" ht="14.4">
      <c r="A35" t="s">
        <v>46</v>
      </c>
      <c r="E35" s="29" t="s">
        <v>47</v>
      </c>
    </row>
    <row r="36" spans="1:7" ht="14.4">
      <c r="A36" t="s">
        <v>48</v>
      </c>
      <c r="D36" s="2"/>
      <c r="E36" s="29" t="s">
        <v>72</v>
      </c>
    </row>
    <row r="37" spans="1:7" ht="15">
      <c r="E37" s="29" t="s">
        <v>73</v>
      </c>
    </row>
    <row r="38" spans="1:7">
      <c r="D38" t="s">
        <v>74</v>
      </c>
      <c r="G38" t="s">
        <v>75</v>
      </c>
    </row>
    <row r="53" spans="4:4">
      <c r="D53" t="s">
        <v>76</v>
      </c>
    </row>
  </sheetData>
  <mergeCells count="29">
    <mergeCell ref="F3:F5"/>
    <mergeCell ref="A3:A5"/>
    <mergeCell ref="B3:B5"/>
    <mergeCell ref="C3:C5"/>
    <mergeCell ref="D3:D5"/>
    <mergeCell ref="E3:E5"/>
    <mergeCell ref="G3:N3"/>
    <mergeCell ref="G4:I4"/>
    <mergeCell ref="J4:J5"/>
    <mergeCell ref="K4:K5"/>
    <mergeCell ref="L4:L5"/>
    <mergeCell ref="M4:M5"/>
    <mergeCell ref="N4:N5"/>
    <mergeCell ref="A7:A12"/>
    <mergeCell ref="B7:B12"/>
    <mergeCell ref="C7:C12"/>
    <mergeCell ref="D7:D12"/>
    <mergeCell ref="A13:A19"/>
    <mergeCell ref="B13:B19"/>
    <mergeCell ref="C13:C19"/>
    <mergeCell ref="D13:D19"/>
    <mergeCell ref="A20:A25"/>
    <mergeCell ref="B20:B25"/>
    <mergeCell ref="C20:C25"/>
    <mergeCell ref="D20:D25"/>
    <mergeCell ref="A26:A31"/>
    <mergeCell ref="B26:B31"/>
    <mergeCell ref="C26:C31"/>
    <mergeCell ref="D26:D31"/>
  </mergeCells>
  <phoneticPr fontId="8" type="noConversion"/>
  <pageMargins left="0.74803149606299202" right="0.74803149606299202" top="0.98425196850393704" bottom="0.98425196850393704" header="0.511811023622047" footer="0.511811023622047"/>
  <pageSetup scale="64"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AB8"/>
  <sheetViews>
    <sheetView topLeftCell="B1" zoomScale="88" zoomScaleNormal="88" workbookViewId="0">
      <selection activeCell="N5" sqref="N5"/>
    </sheetView>
  </sheetViews>
  <sheetFormatPr defaultColWidth="9.109375" defaultRowHeight="13.2" outlineLevelCol="2"/>
  <cols>
    <col min="1" max="1" width="23.6640625" style="11" customWidth="1"/>
    <col min="2" max="2" width="28.6640625" style="11" customWidth="1"/>
    <col min="3" max="3" width="18.88671875" style="12" customWidth="1"/>
    <col min="4" max="4" width="19.44140625" style="11" customWidth="1"/>
    <col min="5" max="5" width="8.5546875" style="11" customWidth="1" outlineLevel="1"/>
    <col min="6" max="6" width="5.88671875" style="139" customWidth="1" outlineLevel="1" collapsed="1"/>
    <col min="7" max="7" width="7.44140625" style="138" customWidth="1" outlineLevel="2"/>
    <col min="8" max="8" width="5.88671875" style="138" customWidth="1" outlineLevel="2"/>
    <col min="9" max="9" width="6.88671875" style="11" customWidth="1" outlineLevel="2"/>
    <col min="10" max="10" width="7.33203125" style="11" customWidth="1" outlineLevel="2"/>
    <col min="11" max="11" width="7.5546875" style="11" customWidth="1" outlineLevel="2"/>
    <col min="12" max="12" width="8.33203125" style="7" customWidth="1" outlineLevel="2"/>
    <col min="13" max="13" width="9.44140625" style="7" customWidth="1" outlineLevel="2"/>
    <col min="14" max="14" width="8.109375" style="11" customWidth="1" outlineLevel="2"/>
    <col min="15" max="15" width="11.6640625" style="7" customWidth="1" outlineLevel="1"/>
    <col min="16" max="16" width="7.109375" style="11" customWidth="1" outlineLevel="2"/>
    <col min="17" max="17" width="9.5546875" style="11" customWidth="1" outlineLevel="2"/>
    <col min="18" max="18" width="9.109375" style="7" customWidth="1" outlineLevel="1"/>
    <col min="19" max="19" width="7.5546875" style="7" customWidth="1" outlineLevel="1"/>
    <col min="20" max="20" width="4.109375" style="7" customWidth="1" outlineLevel="1"/>
    <col min="21" max="21" width="4.88671875" style="11" customWidth="1" outlineLevel="2"/>
    <col min="22" max="22" width="8.5546875" style="11" customWidth="1" outlineLevel="2"/>
    <col min="23" max="23" width="6.88671875" style="11" customWidth="1" outlineLevel="2"/>
    <col min="24" max="24" width="8.6640625" style="11" customWidth="1" outlineLevel="2"/>
    <col min="25" max="25" width="10.88671875" style="11" customWidth="1" outlineLevel="2"/>
    <col min="26" max="26" width="9.109375" style="7" customWidth="1" outlineLevel="1"/>
    <col min="27" max="27" width="10.88671875" style="7" customWidth="1" outlineLevel="1"/>
    <col min="28" max="28" width="12.5546875" style="137" customWidth="1" outlineLevel="1"/>
    <col min="29" max="16384" width="9.109375" style="11"/>
  </cols>
  <sheetData>
    <row r="1" spans="1:28" s="179" customFormat="1">
      <c r="A1" s="349" t="s">
        <v>23</v>
      </c>
      <c r="B1" s="349" t="s">
        <v>8</v>
      </c>
      <c r="C1" s="349" t="s">
        <v>9</v>
      </c>
      <c r="D1" s="349" t="s">
        <v>10</v>
      </c>
      <c r="E1" s="394" t="s">
        <v>11</v>
      </c>
      <c r="F1" s="399" t="s">
        <v>24</v>
      </c>
      <c r="G1" s="399"/>
      <c r="H1" s="399"/>
      <c r="I1" s="399"/>
      <c r="J1" s="399"/>
      <c r="K1" s="399"/>
      <c r="L1" s="399"/>
      <c r="M1" s="399"/>
      <c r="N1" s="399"/>
      <c r="O1" s="399" t="s">
        <v>25</v>
      </c>
      <c r="P1" s="399"/>
      <c r="Q1" s="399"/>
      <c r="R1" s="394" t="s">
        <v>26</v>
      </c>
      <c r="S1" s="180" t="s">
        <v>27</v>
      </c>
      <c r="T1" s="180" t="s">
        <v>27</v>
      </c>
      <c r="U1" s="180"/>
      <c r="V1" s="180"/>
      <c r="W1" s="180"/>
      <c r="X1" s="180"/>
      <c r="Y1" s="394" t="s">
        <v>28</v>
      </c>
      <c r="Z1" s="394" t="s">
        <v>310</v>
      </c>
      <c r="AA1" s="401" t="s">
        <v>309</v>
      </c>
      <c r="AB1" s="400" t="s">
        <v>29</v>
      </c>
    </row>
    <row r="2" spans="1:28" s="179" customFormat="1" ht="19.5" customHeight="1">
      <c r="A2" s="393"/>
      <c r="B2" s="393"/>
      <c r="C2" s="393"/>
      <c r="D2" s="393"/>
      <c r="E2" s="394"/>
      <c r="F2" s="402" t="s">
        <v>14</v>
      </c>
      <c r="G2" s="402"/>
      <c r="H2" s="402"/>
      <c r="I2" s="393" t="s">
        <v>30</v>
      </c>
      <c r="J2" s="393" t="s">
        <v>31</v>
      </c>
      <c r="K2" s="394" t="s">
        <v>16</v>
      </c>
      <c r="L2" s="181" t="s">
        <v>17</v>
      </c>
      <c r="M2" s="176" t="s">
        <v>32</v>
      </c>
      <c r="N2" s="394" t="s">
        <v>19</v>
      </c>
      <c r="O2" s="393" t="s">
        <v>33</v>
      </c>
      <c r="P2" s="393" t="s">
        <v>34</v>
      </c>
      <c r="Q2" s="394" t="s">
        <v>35</v>
      </c>
      <c r="R2" s="394"/>
      <c r="S2" s="176" t="s">
        <v>36</v>
      </c>
      <c r="T2" s="176" t="s">
        <v>37</v>
      </c>
      <c r="U2" s="180" t="s">
        <v>38</v>
      </c>
      <c r="V2" s="180" t="s">
        <v>39</v>
      </c>
      <c r="W2" s="176" t="s">
        <v>40</v>
      </c>
      <c r="X2" s="176" t="s">
        <v>41</v>
      </c>
      <c r="Y2" s="394"/>
      <c r="Z2" s="394"/>
      <c r="AA2" s="401"/>
      <c r="AB2" s="400"/>
    </row>
    <row r="3" spans="1:28" s="172" customFormat="1" ht="18.75" customHeight="1">
      <c r="A3" s="393"/>
      <c r="B3" s="393"/>
      <c r="C3" s="393"/>
      <c r="D3" s="393"/>
      <c r="E3" s="394"/>
      <c r="F3" s="178" t="s">
        <v>20</v>
      </c>
      <c r="G3" s="178" t="s">
        <v>21</v>
      </c>
      <c r="H3" s="178" t="s">
        <v>22</v>
      </c>
      <c r="I3" s="393"/>
      <c r="J3" s="393"/>
      <c r="K3" s="394"/>
      <c r="L3" s="173">
        <v>63</v>
      </c>
      <c r="M3" s="177">
        <v>3500</v>
      </c>
      <c r="N3" s="394"/>
      <c r="O3" s="393"/>
      <c r="P3" s="393"/>
      <c r="Q3" s="394"/>
      <c r="R3" s="394"/>
      <c r="S3" s="174">
        <v>0.03</v>
      </c>
      <c r="T3" s="174"/>
      <c r="U3" s="174"/>
      <c r="V3" s="174">
        <v>0.05</v>
      </c>
      <c r="W3" s="175"/>
      <c r="X3" s="174"/>
      <c r="Y3" s="394"/>
      <c r="Z3" s="394"/>
      <c r="AA3" s="401"/>
      <c r="AB3" s="400"/>
    </row>
    <row r="4" spans="1:28" s="8" customFormat="1" ht="22.5" customHeight="1">
      <c r="A4" s="396" t="s">
        <v>322</v>
      </c>
      <c r="B4" s="397"/>
      <c r="C4" s="398"/>
      <c r="D4" s="65"/>
      <c r="E4" s="171"/>
      <c r="F4" s="170"/>
      <c r="G4" s="170"/>
      <c r="H4" s="170"/>
      <c r="I4" s="169"/>
      <c r="J4" s="65"/>
      <c r="K4" s="168"/>
      <c r="L4" s="167"/>
      <c r="M4" s="166"/>
      <c r="N4" s="165"/>
      <c r="O4" s="135"/>
      <c r="P4" s="164"/>
      <c r="Q4" s="163"/>
      <c r="R4" s="163"/>
      <c r="S4" s="162"/>
      <c r="T4" s="162"/>
      <c r="U4" s="163"/>
      <c r="V4" s="163"/>
      <c r="W4" s="163"/>
      <c r="X4" s="162"/>
      <c r="Y4" s="161"/>
      <c r="Z4" s="160"/>
      <c r="AA4" s="159"/>
      <c r="AB4" s="158" t="s">
        <v>308</v>
      </c>
    </row>
    <row r="5" spans="1:28" s="9" customFormat="1" ht="34.950000000000003" customHeight="1">
      <c r="A5" s="311" t="str">
        <f>A4</f>
        <v>2pc -- Serta Brand 100gsm Solid Polyester Allergan Protection Pillowcases</v>
      </c>
      <c r="B5" s="311" t="s">
        <v>321</v>
      </c>
      <c r="C5" s="395" t="s">
        <v>307</v>
      </c>
      <c r="D5" s="157" t="s">
        <v>58</v>
      </c>
      <c r="E5" s="156">
        <f>'Allergen pc 09-16-2024'!F7</f>
        <v>1.59</v>
      </c>
      <c r="F5" s="154">
        <v>30</v>
      </c>
      <c r="G5" s="155">
        <v>24</v>
      </c>
      <c r="H5" s="154">
        <v>15</v>
      </c>
      <c r="I5" s="153">
        <v>8</v>
      </c>
      <c r="J5" s="24">
        <v>2.46</v>
      </c>
      <c r="K5" s="152">
        <f>F5*G5*H5/1000000/I5</f>
        <v>1.3500000000000001E-3</v>
      </c>
      <c r="L5" s="151">
        <f>$L$3/K5</f>
        <v>46666.666666666664</v>
      </c>
      <c r="M5" s="150">
        <f>$M$3</f>
        <v>3500</v>
      </c>
      <c r="N5" s="149">
        <f>M5/L5</f>
        <v>7.4999999999999997E-2</v>
      </c>
      <c r="O5" s="134" t="s">
        <v>306</v>
      </c>
      <c r="P5" s="148">
        <v>0.114</v>
      </c>
      <c r="Q5" s="147">
        <f>E5*P5</f>
        <v>0.18126</v>
      </c>
      <c r="R5" s="147">
        <f>Q5+N5+E5</f>
        <v>1.84626</v>
      </c>
      <c r="S5" s="144"/>
      <c r="T5" s="144"/>
      <c r="U5" s="146"/>
      <c r="V5" s="146">
        <f>$V$3*AB5</f>
        <v>0.13750000000000001</v>
      </c>
      <c r="W5" s="145"/>
      <c r="X5" s="144">
        <f>AB5*$X$3</f>
        <v>0</v>
      </c>
      <c r="Y5" s="143">
        <f>SUM(S5:X5)</f>
        <v>0.13750000000000001</v>
      </c>
      <c r="Z5" s="142">
        <f>Y5+R5</f>
        <v>1.98376</v>
      </c>
      <c r="AA5" s="141">
        <f>(AB5-Z5)/AB5</f>
        <v>0.27863272727272731</v>
      </c>
      <c r="AB5" s="140">
        <v>2.75</v>
      </c>
    </row>
    <row r="6" spans="1:28" s="9" customFormat="1" ht="34.950000000000003" customHeight="1">
      <c r="A6" s="311"/>
      <c r="B6" s="311"/>
      <c r="C6" s="311"/>
      <c r="D6" s="157" t="s">
        <v>59</v>
      </c>
      <c r="E6" s="156">
        <f>'Allergen pc 09-16-2024'!F8</f>
        <v>1.9</v>
      </c>
      <c r="F6" s="154">
        <v>30</v>
      </c>
      <c r="G6" s="155">
        <v>24</v>
      </c>
      <c r="H6" s="154">
        <v>17</v>
      </c>
      <c r="I6" s="153">
        <v>8</v>
      </c>
      <c r="J6" s="24">
        <v>2.7</v>
      </c>
      <c r="K6" s="152">
        <f>F6*G6*H6/1000000/I6</f>
        <v>1.5299999999999999E-3</v>
      </c>
      <c r="L6" s="151">
        <f>$L$3/K6</f>
        <v>41176.470588235294</v>
      </c>
      <c r="M6" s="150">
        <f>$M$3</f>
        <v>3500</v>
      </c>
      <c r="N6" s="149">
        <f>M6/L6</f>
        <v>8.5000000000000006E-2</v>
      </c>
      <c r="O6" s="134" t="s">
        <v>306</v>
      </c>
      <c r="P6" s="148">
        <v>0.114</v>
      </c>
      <c r="Q6" s="147">
        <f>E6*P6</f>
        <v>0.21659999999999999</v>
      </c>
      <c r="R6" s="147">
        <f>Q6+N6+E6</f>
        <v>2.2016</v>
      </c>
      <c r="S6" s="144"/>
      <c r="T6" s="144"/>
      <c r="U6" s="146"/>
      <c r="V6" s="146">
        <f>$V$3*AB6</f>
        <v>0.16250000000000001</v>
      </c>
      <c r="W6" s="145"/>
      <c r="X6" s="144">
        <f>AB6*$X$3</f>
        <v>0</v>
      </c>
      <c r="Y6" s="143">
        <f>SUM(S6:X6)</f>
        <v>0.16250000000000001</v>
      </c>
      <c r="Z6" s="142">
        <f>Y6+R6</f>
        <v>2.3641000000000001</v>
      </c>
      <c r="AA6" s="141">
        <f>(AB6-Z6)/AB6</f>
        <v>0.27258461538461537</v>
      </c>
      <c r="AB6" s="140">
        <v>3.25</v>
      </c>
    </row>
    <row r="7" spans="1:28">
      <c r="E7" s="138"/>
      <c r="F7" s="138"/>
      <c r="G7" s="11"/>
      <c r="H7" s="11"/>
      <c r="J7" s="7"/>
      <c r="K7" s="7"/>
      <c r="L7" s="11"/>
      <c r="O7" s="11"/>
      <c r="P7" s="7"/>
      <c r="Q7" s="7"/>
      <c r="S7" s="11"/>
      <c r="T7" s="11"/>
      <c r="X7" s="7"/>
      <c r="Y7" s="7"/>
      <c r="Z7" s="137"/>
      <c r="AA7" s="11"/>
      <c r="AB7" s="11"/>
    </row>
    <row r="8" spans="1:28">
      <c r="E8" s="138"/>
      <c r="F8" s="138"/>
      <c r="G8" s="11"/>
      <c r="H8" s="11"/>
      <c r="J8" s="7"/>
      <c r="K8" s="7"/>
      <c r="L8" s="11"/>
      <c r="O8" s="11"/>
      <c r="P8" s="7"/>
      <c r="Q8" s="7"/>
      <c r="S8" s="11"/>
      <c r="T8" s="11"/>
      <c r="X8" s="7"/>
      <c r="Y8" s="7"/>
      <c r="Z8" s="137"/>
      <c r="AA8" s="11"/>
      <c r="AB8" s="11"/>
    </row>
  </sheetData>
  <mergeCells count="24">
    <mergeCell ref="F1:N1"/>
    <mergeCell ref="AB1:AB3"/>
    <mergeCell ref="AA1:AA3"/>
    <mergeCell ref="O2:O3"/>
    <mergeCell ref="P2:P3"/>
    <mergeCell ref="Q2:Q3"/>
    <mergeCell ref="O1:Q1"/>
    <mergeCell ref="R1:R3"/>
    <mergeCell ref="Y1:Y3"/>
    <mergeCell ref="Z1:Z3"/>
    <mergeCell ref="F2:H2"/>
    <mergeCell ref="J2:J3"/>
    <mergeCell ref="K2:K3"/>
    <mergeCell ref="N2:N3"/>
    <mergeCell ref="I2:I3"/>
    <mergeCell ref="D1:D3"/>
    <mergeCell ref="E1:E3"/>
    <mergeCell ref="B5:B6"/>
    <mergeCell ref="C5:C6"/>
    <mergeCell ref="A1:A3"/>
    <mergeCell ref="B1:B3"/>
    <mergeCell ref="A4:C4"/>
    <mergeCell ref="A5:A6"/>
    <mergeCell ref="C1:C3"/>
  </mergeCells>
  <phoneticPr fontId="8" type="noConversion"/>
  <pageMargins left="0.75" right="0.75" top="1" bottom="1" header="0.5" footer="0.5"/>
  <pageSetup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4"/>
  <sheetViews>
    <sheetView workbookViewId="0">
      <selection activeCell="K13" sqref="K13"/>
    </sheetView>
  </sheetViews>
  <sheetFormatPr defaultColWidth="9" defaultRowHeight="13.2"/>
  <cols>
    <col min="1" max="1" width="12.6640625" style="182" customWidth="1"/>
    <col min="2" max="2" width="11.109375" style="182" customWidth="1"/>
    <col min="3" max="3" width="27.109375" style="182" customWidth="1"/>
    <col min="4" max="4" width="16.5546875" style="182" customWidth="1"/>
    <col min="5" max="5" width="14.109375" style="182" customWidth="1"/>
    <col min="6" max="6" width="11.44140625" style="182" customWidth="1"/>
    <col min="7" max="9" width="6.5546875" style="182" customWidth="1"/>
    <col min="10" max="12" width="9" style="182"/>
    <col min="13" max="14" width="10.33203125" style="182" customWidth="1"/>
    <col min="15" max="15" width="15.5546875" style="182" customWidth="1"/>
    <col min="16" max="16384" width="9" style="182"/>
  </cols>
  <sheetData>
    <row r="1" spans="1:15" ht="18" customHeight="1">
      <c r="A1" s="217" t="s">
        <v>0</v>
      </c>
      <c r="B1" s="216" t="s">
        <v>1</v>
      </c>
      <c r="C1" s="215" t="s">
        <v>2</v>
      </c>
      <c r="D1" s="214" t="s">
        <v>3</v>
      </c>
      <c r="E1" s="213">
        <v>45549</v>
      </c>
      <c r="F1" s="207"/>
      <c r="G1" s="206"/>
      <c r="H1" s="204"/>
      <c r="I1" s="205"/>
      <c r="J1" s="205"/>
      <c r="K1" s="205"/>
      <c r="L1" s="205"/>
      <c r="M1" s="204"/>
      <c r="N1" s="204"/>
    </row>
    <row r="2" spans="1:15" ht="24" customHeight="1">
      <c r="A2" s="212" t="s">
        <v>4</v>
      </c>
      <c r="B2" s="211" t="s">
        <v>49</v>
      </c>
      <c r="C2" s="210" t="s">
        <v>2</v>
      </c>
      <c r="D2" s="209" t="s">
        <v>5</v>
      </c>
      <c r="E2" s="208" t="s">
        <v>43</v>
      </c>
      <c r="F2" s="207"/>
      <c r="G2" s="206"/>
      <c r="H2" s="204"/>
      <c r="I2" s="205"/>
      <c r="J2" s="205"/>
      <c r="K2" s="205"/>
      <c r="L2" s="205"/>
      <c r="M2" s="204"/>
      <c r="N2" s="204"/>
    </row>
    <row r="3" spans="1:15">
      <c r="A3" s="359" t="s">
        <v>6</v>
      </c>
      <c r="B3" s="359" t="s">
        <v>7</v>
      </c>
      <c r="C3" s="359" t="s">
        <v>8</v>
      </c>
      <c r="D3" s="359" t="s">
        <v>9</v>
      </c>
      <c r="E3" s="359" t="s">
        <v>10</v>
      </c>
      <c r="F3" s="403" t="s">
        <v>11</v>
      </c>
      <c r="G3" s="364" t="s">
        <v>12</v>
      </c>
      <c r="H3" s="365"/>
      <c r="I3" s="365"/>
      <c r="J3" s="365"/>
      <c r="K3" s="365"/>
      <c r="L3" s="365"/>
      <c r="M3" s="365"/>
      <c r="N3" s="366"/>
      <c r="O3" s="203" t="s">
        <v>13</v>
      </c>
    </row>
    <row r="4" spans="1:15">
      <c r="A4" s="359"/>
      <c r="B4" s="359"/>
      <c r="C4" s="359"/>
      <c r="D4" s="359"/>
      <c r="E4" s="359"/>
      <c r="F4" s="362"/>
      <c r="G4" s="367" t="s">
        <v>14</v>
      </c>
      <c r="H4" s="367"/>
      <c r="I4" s="367"/>
      <c r="J4" s="359" t="s">
        <v>15</v>
      </c>
      <c r="K4" s="360" t="s">
        <v>16</v>
      </c>
      <c r="L4" s="360" t="s">
        <v>17</v>
      </c>
      <c r="M4" s="359" t="s">
        <v>18</v>
      </c>
      <c r="N4" s="360" t="s">
        <v>19</v>
      </c>
      <c r="O4" s="202"/>
    </row>
    <row r="5" spans="1:15">
      <c r="A5" s="359"/>
      <c r="B5" s="359"/>
      <c r="C5" s="359"/>
      <c r="D5" s="359"/>
      <c r="E5" s="359"/>
      <c r="F5" s="363"/>
      <c r="G5" s="201" t="s">
        <v>20</v>
      </c>
      <c r="H5" s="200" t="s">
        <v>21</v>
      </c>
      <c r="I5" s="200" t="s">
        <v>22</v>
      </c>
      <c r="J5" s="359"/>
      <c r="K5" s="360"/>
      <c r="L5" s="360"/>
      <c r="M5" s="359"/>
      <c r="N5" s="360"/>
      <c r="O5" s="199"/>
    </row>
    <row r="6" spans="1:15" s="186" customFormat="1" ht="21" customHeight="1">
      <c r="A6" s="198"/>
      <c r="B6" s="198"/>
      <c r="C6" s="193"/>
      <c r="D6" s="193"/>
      <c r="E6" s="193"/>
      <c r="F6" s="197"/>
      <c r="G6" s="196"/>
      <c r="H6" s="193"/>
      <c r="I6" s="193"/>
      <c r="J6" s="193"/>
      <c r="K6" s="195"/>
      <c r="L6" s="194"/>
      <c r="M6" s="193"/>
      <c r="N6" s="192"/>
      <c r="O6" s="191"/>
    </row>
    <row r="7" spans="1:15" s="186" customFormat="1" ht="33" customHeight="1">
      <c r="A7" s="351"/>
      <c r="B7" s="351" t="s">
        <v>314</v>
      </c>
      <c r="C7" s="404" t="s">
        <v>313</v>
      </c>
      <c r="D7" s="356" t="s">
        <v>312</v>
      </c>
      <c r="E7" s="190" t="s">
        <v>66</v>
      </c>
      <c r="F7" s="189">
        <v>1.59</v>
      </c>
      <c r="G7" s="123">
        <v>30</v>
      </c>
      <c r="H7" s="124">
        <v>24</v>
      </c>
      <c r="I7" s="123">
        <v>15</v>
      </c>
      <c r="J7" s="125">
        <v>8</v>
      </c>
      <c r="K7" s="188">
        <f>G7*H7*I7/1000000/J7</f>
        <v>1.3500000000000001E-3</v>
      </c>
      <c r="L7" s="187">
        <f>56/K7</f>
        <v>41481.481481481482</v>
      </c>
      <c r="M7" s="188"/>
      <c r="N7" s="187"/>
      <c r="O7" s="128"/>
    </row>
    <row r="8" spans="1:15" s="186" customFormat="1" ht="33" customHeight="1">
      <c r="A8" s="351"/>
      <c r="B8" s="351"/>
      <c r="C8" s="405"/>
      <c r="D8" s="357"/>
      <c r="E8" s="190" t="s">
        <v>67</v>
      </c>
      <c r="F8" s="189">
        <v>1.9</v>
      </c>
      <c r="G8" s="123">
        <v>30</v>
      </c>
      <c r="H8" s="124">
        <v>24</v>
      </c>
      <c r="I8" s="123">
        <v>17</v>
      </c>
      <c r="J8" s="125">
        <v>8</v>
      </c>
      <c r="K8" s="188">
        <f>G8*H8*I8/1000000/J8</f>
        <v>1.5299999999999999E-3</v>
      </c>
      <c r="L8" s="187">
        <f>56/K8</f>
        <v>36601.307189542487</v>
      </c>
      <c r="M8" s="188"/>
      <c r="N8" s="187"/>
      <c r="O8" s="128"/>
    </row>
    <row r="9" spans="1:15">
      <c r="D9" s="185"/>
    </row>
    <row r="10" spans="1:15">
      <c r="C10" s="184"/>
    </row>
    <row r="11" spans="1:15" ht="14.4">
      <c r="C11" s="182" t="s">
        <v>311</v>
      </c>
      <c r="E11" s="183"/>
    </row>
    <row r="12" spans="1:15" ht="14.4">
      <c r="E12" s="183"/>
    </row>
    <row r="13" spans="1:15" ht="14.4">
      <c r="D13" s="184"/>
      <c r="E13" s="183"/>
    </row>
    <row r="14" spans="1:15" ht="14.4">
      <c r="E14" s="183"/>
    </row>
  </sheetData>
  <mergeCells count="17">
    <mergeCell ref="F3:F5"/>
    <mergeCell ref="A7:A8"/>
    <mergeCell ref="B7:B8"/>
    <mergeCell ref="C7:C8"/>
    <mergeCell ref="D7:D8"/>
    <mergeCell ref="A3:A5"/>
    <mergeCell ref="B3:B5"/>
    <mergeCell ref="C3:C5"/>
    <mergeCell ref="D3:D5"/>
    <mergeCell ref="E3:E5"/>
    <mergeCell ref="G3:N3"/>
    <mergeCell ref="G4:I4"/>
    <mergeCell ref="J4:J5"/>
    <mergeCell ref="K4:K5"/>
    <mergeCell ref="L4:L5"/>
    <mergeCell ref="M4:M5"/>
    <mergeCell ref="N4:N5"/>
  </mergeCells>
  <phoneticPr fontId="8"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1</vt:i4>
      </vt:variant>
    </vt:vector>
  </HeadingPairs>
  <TitlesOfParts>
    <vt:vector size="8" baseType="lpstr">
      <vt:lpstr>Quote</vt:lpstr>
      <vt:lpstr>SERTA ADDTL CONTAINER UPDATED</vt:lpstr>
      <vt:lpstr>Serta Cooling 9-16-2024</vt:lpstr>
      <vt:lpstr>Serta 05-22 Final</vt:lpstr>
      <vt:lpstr>Serta 05-13</vt:lpstr>
      <vt:lpstr>Quote Sheet Allergen pc</vt:lpstr>
      <vt:lpstr>Allergen pc 09-16-2024</vt:lpstr>
      <vt:lpstr>'Serta 05-13'!Print_Area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sarah.chen</dc:creator>
  <cp:lastModifiedBy>姜羽剑</cp:lastModifiedBy>
  <cp:lastPrinted>2015-01-20T08:10:00Z</cp:lastPrinted>
  <dcterms:created xsi:type="dcterms:W3CDTF">2010-04-15T22:36:00Z</dcterms:created>
  <dcterms:modified xsi:type="dcterms:W3CDTF">2024-11-27T06:57:49Z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CB9A6461C3234ACD8CC9C7A2CA49D183</vt:lpwstr>
  </property>
</Properties>
</file>