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M-3\Ross\Windows\20241008 Ross Window DI\Commitment\"/>
    </mc:Choice>
  </mc:AlternateContent>
  <xr:revisionPtr revIDLastSave="0" documentId="13_ncr:1_{0A0FA86D-D176-4191-AD19-AF2BD71F20EE}" xr6:coauthVersionLast="47" xr6:coauthVersionMax="47" xr10:uidLastSave="{00000000-0000-0000-0000-000000000000}"/>
  <bookViews>
    <workbookView xWindow="28680" yWindow="-120" windowWidth="29040" windowHeight="15840" tabRatio="752" xr2:uid="{00000000-000D-0000-FFFF-FFFF00000000}"/>
  </bookViews>
  <sheets>
    <sheet name="commitment 11 26" sheetId="116" r:id="rId1"/>
    <sheet name="fty 9 6" sheetId="129" r:id="rId2"/>
  </sheets>
  <externalReferences>
    <externalReference r:id="rId3"/>
    <externalReference r:id="rId4"/>
    <externalReference r:id="rId5"/>
  </externalReferences>
  <definedNames>
    <definedName name="AssortedSKU_Range">#N/A</definedName>
    <definedName name="bigidea">[1]Lists!$I$6:$I$29</definedName>
    <definedName name="Branded">[1]Lists!$F$6:$F$38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se_Freight_Range">#N/A</definedName>
    <definedName name="color">[1]Lists!$J$6:$J$29</definedName>
    <definedName name="COO_Dest">#N/A</definedName>
    <definedName name="COOCountry_Range">#N/A</definedName>
    <definedName name="COODest_Range">#N/A</definedName>
    <definedName name="Cycle">[1]Lists!$E$6:$E$30</definedName>
    <definedName name="dealPricing_Range">#N/A</definedName>
    <definedName name="den">[1]Lists!$L$6:$L$29</definedName>
    <definedName name="Feature1_Range">#N/A</definedName>
    <definedName name="Feature2_Range">#N/A</definedName>
    <definedName name="Feature3_Range">#N/A</definedName>
    <definedName name="Feature4_Range">#N/A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_ulreq_Range">#N/A</definedName>
    <definedName name="INITIALBUY">'[2]X-LIST'!$G$2:$G$7</definedName>
    <definedName name="LIFESTYLE">'[2]X-LIST'!$C$2:$C$7</definedName>
    <definedName name="PORT_IFF">[3]a!$A$10:$B$35</definedName>
    <definedName name="Preticketed_Range">#N/A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PR_o_YN_Rangee">#N/A</definedName>
    <definedName name="retailUS_O_YN_Range">#N/A</definedName>
    <definedName name="SellUnits_Range">#N/A</definedName>
    <definedName name="suggestedMessage_Range">#N/A</definedName>
    <definedName name="World1">[1]Lists!$H$6:$H$29</definedName>
    <definedName name="YN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116" l="1"/>
  <c r="R25" i="116" s="1"/>
  <c r="R17" i="116"/>
  <c r="T6" i="116"/>
  <c r="T7" i="116"/>
  <c r="T8" i="116"/>
  <c r="T9" i="116"/>
  <c r="T10" i="116"/>
  <c r="T11" i="116"/>
  <c r="T12" i="116"/>
  <c r="T13" i="116"/>
  <c r="T14" i="116"/>
  <c r="T15" i="116"/>
  <c r="T16" i="116"/>
  <c r="T19" i="116"/>
  <c r="T20" i="116"/>
  <c r="T21" i="116"/>
  <c r="T22" i="116"/>
  <c r="T23" i="116"/>
  <c r="S24" i="116"/>
  <c r="S6" i="116"/>
  <c r="S7" i="116"/>
  <c r="S8" i="116"/>
  <c r="S9" i="116"/>
  <c r="S10" i="116"/>
  <c r="S11" i="116"/>
  <c r="S12" i="116"/>
  <c r="S13" i="116"/>
  <c r="S14" i="116"/>
  <c r="S15" i="116"/>
  <c r="S16" i="116"/>
  <c r="Q23" i="116"/>
  <c r="Q22" i="116"/>
  <c r="Q6" i="116"/>
  <c r="Q7" i="116"/>
  <c r="Q10" i="116"/>
  <c r="Q11" i="116"/>
  <c r="Q8" i="116"/>
  <c r="Q9" i="116"/>
  <c r="Q20" i="116"/>
  <c r="Q21" i="116"/>
  <c r="Q14" i="116"/>
  <c r="Q15" i="116"/>
  <c r="Q12" i="116"/>
  <c r="Q13" i="116"/>
  <c r="Q19" i="116"/>
  <c r="Q16" i="116"/>
  <c r="O12" i="129"/>
  <c r="N12" i="129"/>
  <c r="N11" i="129"/>
  <c r="N10" i="129"/>
  <c r="N9" i="129"/>
  <c r="N8" i="129"/>
  <c r="N7" i="129"/>
  <c r="N6" i="129"/>
  <c r="N5" i="129"/>
  <c r="T24" i="116" l="1"/>
  <c r="T17" i="116"/>
  <c r="S17" i="116"/>
  <c r="S25" i="116" s="1"/>
  <c r="T25" i="116" l="1"/>
</calcChain>
</file>

<file path=xl/sharedStrings.xml><?xml version="1.0" encoding="utf-8"?>
<sst xmlns="http://schemas.openxmlformats.org/spreadsheetml/2006/main" count="291" uniqueCount="145">
  <si>
    <t>Item Description</t>
  </si>
  <si>
    <t xml:space="preserve">Feight </t>
  </si>
  <si>
    <t xml:space="preserve">Carton size </t>
  </si>
  <si>
    <t>Total units per carton</t>
  </si>
  <si>
    <t>L (cm)</t>
  </si>
  <si>
    <t>W (cm)</t>
  </si>
  <si>
    <t xml:space="preserve"> H (cm)</t>
  </si>
  <si>
    <t>Size</t>
  </si>
  <si>
    <t>Fabrication</t>
  </si>
  <si>
    <t>F.O.B Cost $</t>
  </si>
  <si>
    <t>CBM per Carton</t>
  </si>
  <si>
    <t>Item Name</t>
  </si>
  <si>
    <t>MOQ</t>
  </si>
  <si>
    <t>Image</t>
  </si>
  <si>
    <t>Light Filtering Level</t>
  </si>
  <si>
    <t>Suggested Retail</t>
  </si>
  <si>
    <t>Retail IMU</t>
  </si>
  <si>
    <t>Brand</t>
  </si>
  <si>
    <t>JLA DI Price</t>
  </si>
  <si>
    <r>
      <t>2x37x84''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>grommets</t>
    </r>
  </si>
  <si>
    <t>1000pair/color</t>
  </si>
  <si>
    <t>100%polyester</t>
  </si>
  <si>
    <t>Beautyrest</t>
  </si>
  <si>
    <t>package</t>
  </si>
  <si>
    <t>wooden hanger with headcard</t>
  </si>
  <si>
    <t>flores linen</t>
  </si>
  <si>
    <t>chapman linen</t>
  </si>
  <si>
    <t>warren</t>
  </si>
  <si>
    <t>zimmerman</t>
  </si>
  <si>
    <t>1500pair/color</t>
  </si>
  <si>
    <t>concord</t>
  </si>
  <si>
    <r>
      <t>2x37.5x84''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>grommets</t>
    </r>
  </si>
  <si>
    <t>100%polyester with flocking rayon</t>
  </si>
  <si>
    <t>room darkening</t>
  </si>
  <si>
    <t>2x37x84''，grommets</t>
  </si>
  <si>
    <t>BEIAI</t>
  </si>
  <si>
    <t>fty</t>
  </si>
  <si>
    <t>HRJ</t>
  </si>
  <si>
    <t>MKT</t>
  </si>
  <si>
    <t>JLA HOME Price Quote Sheet  9 5</t>
  </si>
  <si>
    <r>
      <t>2x</t>
    </r>
    <r>
      <rPr>
        <sz val="14"/>
        <rFont val="Arial"/>
        <family val="2"/>
      </rPr>
      <t>37</t>
    </r>
    <r>
      <rPr>
        <sz val="10"/>
        <rFont val="Arial"/>
        <family val="2"/>
      </rPr>
      <t>x84''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 xml:space="preserve">grommets </t>
    </r>
  </si>
  <si>
    <t>new BA001</t>
  </si>
  <si>
    <t>Face fabric:180gsm jacquard
with 75gsm MF liner</t>
  </si>
  <si>
    <t>9/5 Sandy comments</t>
  </si>
  <si>
    <t>gross weight(lb)</t>
  </si>
  <si>
    <t xml:space="preserve">net weight(lb) </t>
  </si>
  <si>
    <r>
      <t xml:space="preserve">Face fabric:180gsm jacquard
liner </t>
    </r>
    <r>
      <rPr>
        <sz val="14"/>
        <rFont val="MS Gothic"/>
        <family val="3"/>
        <charset val="128"/>
      </rPr>
      <t>：</t>
    </r>
    <r>
      <rPr>
        <sz val="14"/>
        <rFont val="Arial"/>
        <family val="2"/>
      </rPr>
      <t xml:space="preserve">75G microfiber </t>
    </r>
  </si>
  <si>
    <r>
      <rPr>
        <sz val="14"/>
        <rFont val="MS Gothic"/>
        <family val="3"/>
        <charset val="128"/>
      </rPr>
      <t>同</t>
    </r>
    <r>
      <rPr>
        <sz val="14"/>
        <rFont val="Microsoft JhengHei"/>
        <family val="2"/>
        <charset val="136"/>
      </rPr>
      <t>时报背面</t>
    </r>
    <r>
      <rPr>
        <sz val="14"/>
        <rFont val="Arial"/>
        <family val="2"/>
      </rPr>
      <t>liner</t>
    </r>
    <r>
      <rPr>
        <sz val="14"/>
        <rFont val="MS Gothic"/>
        <family val="3"/>
        <charset val="128"/>
      </rPr>
      <t>：</t>
    </r>
    <r>
      <rPr>
        <sz val="14"/>
        <rFont val="Arial"/>
        <family val="2"/>
      </rPr>
      <t xml:space="preserve"> 75gsm MF with 2pass foam</t>
    </r>
    <r>
      <rPr>
        <sz val="14"/>
        <rFont val="MS Gothic"/>
        <family val="3"/>
        <charset val="128"/>
      </rPr>
      <t>的价格，</t>
    </r>
    <r>
      <rPr>
        <sz val="14"/>
        <rFont val="Arial"/>
        <family val="2"/>
      </rPr>
      <t xml:space="preserve"> </t>
    </r>
    <r>
      <rPr>
        <sz val="14"/>
        <rFont val="MS Gothic"/>
        <family val="3"/>
        <charset val="128"/>
      </rPr>
      <t>另外</t>
    </r>
    <r>
      <rPr>
        <sz val="14"/>
        <rFont val="Arial"/>
        <family val="2"/>
      </rPr>
      <t>135gsm thermal $7.53</t>
    </r>
    <r>
      <rPr>
        <sz val="14"/>
        <rFont val="MS Gothic"/>
        <family val="3"/>
        <charset val="128"/>
      </rPr>
      <t>价格有些高了，需要便宜，</t>
    </r>
    <r>
      <rPr>
        <sz val="14"/>
        <rFont val="Arial"/>
        <family val="2"/>
      </rPr>
      <t xml:space="preserve"> 2</t>
    </r>
    <r>
      <rPr>
        <sz val="14"/>
        <rFont val="MS Gothic"/>
        <family val="3"/>
        <charset val="128"/>
      </rPr>
      <t>种</t>
    </r>
    <r>
      <rPr>
        <sz val="14"/>
        <rFont val="Arial"/>
        <family val="2"/>
      </rPr>
      <t>liner</t>
    </r>
    <r>
      <rPr>
        <sz val="14"/>
        <rFont val="MS Gothic"/>
        <family val="3"/>
        <charset val="128"/>
      </rPr>
      <t>最好都不要超</t>
    </r>
    <r>
      <rPr>
        <sz val="14"/>
        <rFont val="Microsoft JhengHei"/>
        <family val="2"/>
        <charset val="136"/>
      </rPr>
      <t>过</t>
    </r>
    <r>
      <rPr>
        <sz val="14"/>
        <rFont val="Arial"/>
        <family val="2"/>
      </rPr>
      <t>6.8</t>
    </r>
    <r>
      <rPr>
        <sz val="14"/>
        <rFont val="MS Gothic"/>
        <family val="3"/>
        <charset val="128"/>
      </rPr>
      <t>美金</t>
    </r>
    <r>
      <rPr>
        <sz val="14"/>
        <rFont val="Arial"/>
        <family val="2"/>
      </rPr>
      <t xml:space="preserve">. </t>
    </r>
    <r>
      <rPr>
        <sz val="14"/>
        <rFont val="MS Gothic"/>
        <family val="3"/>
        <charset val="128"/>
      </rPr>
      <t>另外</t>
    </r>
    <r>
      <rPr>
        <sz val="14"/>
        <rFont val="Microsoft JhengHei"/>
        <family val="2"/>
        <charset val="136"/>
      </rPr>
      <t>请建议这</t>
    </r>
    <r>
      <rPr>
        <sz val="14"/>
        <rFont val="Arial"/>
        <family val="2"/>
      </rPr>
      <t>2</t>
    </r>
    <r>
      <rPr>
        <sz val="14"/>
        <rFont val="MS Gothic"/>
        <family val="3"/>
        <charset val="128"/>
      </rPr>
      <t>种</t>
    </r>
    <r>
      <rPr>
        <sz val="14"/>
        <rFont val="Arial"/>
        <family val="2"/>
      </rPr>
      <t>liner</t>
    </r>
    <r>
      <rPr>
        <sz val="14"/>
        <rFont val="MS Gothic"/>
        <family val="3"/>
        <charset val="128"/>
      </rPr>
      <t>的效果</t>
    </r>
    <r>
      <rPr>
        <sz val="14"/>
        <rFont val="Microsoft JhengHei"/>
        <family val="2"/>
        <charset val="136"/>
      </rPr>
      <t>对比或者可行性</t>
    </r>
    <r>
      <rPr>
        <sz val="14"/>
        <rFont val="Arial"/>
        <family val="2"/>
      </rPr>
      <t xml:space="preserve">.  </t>
    </r>
    <r>
      <rPr>
        <sz val="14"/>
        <rFont val="MS Gothic"/>
        <family val="3"/>
        <charset val="128"/>
      </rPr>
      <t>客人特意交代</t>
    </r>
    <r>
      <rPr>
        <sz val="14"/>
        <rFont val="Microsoft JhengHei"/>
        <family val="2"/>
        <charset val="136"/>
      </rPr>
      <t>这款需要</t>
    </r>
    <r>
      <rPr>
        <sz val="14"/>
        <rFont val="Arial"/>
        <family val="2"/>
      </rPr>
      <t>liner</t>
    </r>
    <r>
      <rPr>
        <sz val="14"/>
        <rFont val="Arial"/>
        <family val="3"/>
        <charset val="128"/>
      </rPr>
      <t xml:space="preserve"> </t>
    </r>
    <r>
      <rPr>
        <sz val="14"/>
        <color rgb="FFFF0000"/>
        <rFont val="Arial"/>
        <family val="2"/>
      </rPr>
      <t>0906 alice: the MF liner price is $7.00/pair, I think we can only call it "light filtering"</t>
    </r>
  </si>
  <si>
    <t xml:space="preserve"> </t>
    <phoneticPr fontId="84" type="noConversion"/>
  </si>
  <si>
    <r>
      <t>Miko thermal</t>
    </r>
    <r>
      <rPr>
        <sz val="10"/>
        <color rgb="FFFF0000"/>
        <rFont val="Arial"/>
        <family val="2"/>
      </rPr>
      <t>=Minor</t>
    </r>
  </si>
  <si>
    <t xml:space="preserve">room darkening </t>
    <phoneticPr fontId="84" type="noConversion"/>
  </si>
  <si>
    <r>
      <t xml:space="preserve">60gsm </t>
    </r>
    <r>
      <rPr>
        <sz val="12"/>
        <rFont val="MS Gothic"/>
        <family val="3"/>
        <charset val="128"/>
      </rPr>
      <t>的涂</t>
    </r>
    <r>
      <rPr>
        <sz val="12"/>
        <rFont val="Microsoft JhengHei"/>
        <family val="2"/>
        <charset val="136"/>
      </rPr>
      <t>层效果不知道会不会理想，</t>
    </r>
    <r>
      <rPr>
        <sz val="12"/>
        <rFont val="Arial"/>
        <family val="2"/>
      </rPr>
      <t xml:space="preserve"> </t>
    </r>
    <r>
      <rPr>
        <sz val="12"/>
        <rFont val="MS Gothic"/>
        <family val="3"/>
        <charset val="128"/>
      </rPr>
      <t>建</t>
    </r>
    <r>
      <rPr>
        <sz val="12"/>
        <rFont val="Microsoft JhengHei"/>
        <family val="2"/>
        <charset val="136"/>
      </rPr>
      <t>议再图一层</t>
    </r>
    <r>
      <rPr>
        <sz val="12"/>
        <rFont val="Arial"/>
        <family val="2"/>
      </rPr>
      <t>30gsm</t>
    </r>
    <r>
      <rPr>
        <sz val="12"/>
        <rFont val="MS Gothic"/>
        <family val="3"/>
        <charset val="128"/>
      </rPr>
      <t>的并且保持</t>
    </r>
    <r>
      <rPr>
        <sz val="12"/>
        <rFont val="Microsoft JhengHei"/>
        <family val="2"/>
        <charset val="136"/>
      </rPr>
      <t>现在的价格，</t>
    </r>
    <r>
      <rPr>
        <sz val="12"/>
        <rFont val="Arial"/>
        <family val="2"/>
      </rPr>
      <t xml:space="preserve"> </t>
    </r>
    <r>
      <rPr>
        <sz val="12"/>
        <rFont val="MS Gothic"/>
        <family val="3"/>
        <charset val="128"/>
      </rPr>
      <t>能便宜是更好，</t>
    </r>
    <r>
      <rPr>
        <sz val="12"/>
        <rFont val="Arial"/>
        <family val="2"/>
      </rPr>
      <t xml:space="preserve"> </t>
    </r>
    <r>
      <rPr>
        <sz val="12"/>
        <rFont val="MS Gothic"/>
        <family val="3"/>
        <charset val="128"/>
      </rPr>
      <t>就会有更大的把握拿到</t>
    </r>
    <r>
      <rPr>
        <sz val="12"/>
        <rFont val="Microsoft JhengHei"/>
        <family val="2"/>
        <charset val="136"/>
      </rPr>
      <t>单子</t>
    </r>
    <r>
      <rPr>
        <sz val="12"/>
        <rFont val="Arial"/>
        <family val="2"/>
      </rPr>
      <t>.</t>
    </r>
    <r>
      <rPr>
        <sz val="12"/>
        <color rgb="FFFF0000"/>
        <rFont val="Arial"/>
        <family val="2"/>
      </rPr>
      <t xml:space="preserve"> 0906 alice: change into themal, no foaming. </t>
    </r>
  </si>
  <si>
    <t>HRJ</t>
    <phoneticPr fontId="84" type="noConversion"/>
  </si>
  <si>
    <t>room darkening</t>
    <phoneticPr fontId="84" type="noConversion"/>
  </si>
  <si>
    <r>
      <t>face 210gsm with 2pass grey foam</t>
    </r>
    <r>
      <rPr>
        <sz val="12"/>
        <color rgb="FFFF0000"/>
        <rFont val="Arial"/>
        <family val="2"/>
      </rPr>
      <t xml:space="preserve"> 85G</t>
    </r>
  </si>
  <si>
    <r>
      <t>2</t>
    </r>
    <r>
      <rPr>
        <sz val="12"/>
        <rFont val="Microsoft JhengHei"/>
        <family val="2"/>
        <charset val="136"/>
      </rPr>
      <t>层涂层的克重请列出来，并且</t>
    </r>
    <r>
      <rPr>
        <sz val="12"/>
        <rFont val="Arial"/>
        <family val="2"/>
      </rPr>
      <t>7</t>
    </r>
    <r>
      <rPr>
        <sz val="12"/>
        <rFont val="MS Gothic"/>
        <family val="3"/>
        <charset val="128"/>
      </rPr>
      <t>美金的涂</t>
    </r>
    <r>
      <rPr>
        <sz val="12"/>
        <rFont val="Microsoft JhengHei"/>
        <family val="2"/>
        <charset val="136"/>
      </rPr>
      <t>层价格有些高了，请再试试谈低些</t>
    </r>
    <r>
      <rPr>
        <sz val="12"/>
        <rFont val="Arial"/>
        <family val="2"/>
      </rPr>
      <t xml:space="preserve">. </t>
    </r>
  </si>
  <si>
    <r>
      <t xml:space="preserve">face 130gsm with 2pass grey foam </t>
    </r>
    <r>
      <rPr>
        <sz val="12"/>
        <color rgb="FFFF0000"/>
        <rFont val="Arial"/>
        <family val="2"/>
      </rPr>
      <t xml:space="preserve">85G </t>
    </r>
  </si>
  <si>
    <t>2层涂层的克重请列出来，并且6美金的涂层对于面部只有130gsm的面料来说价格有些高了，请再试试谈低些.</t>
  </si>
  <si>
    <r>
      <rPr>
        <sz val="12"/>
        <rFont val="Microsoft JhengHei"/>
        <family val="2"/>
        <charset val="136"/>
      </rPr>
      <t>这个直接图效果会好吗？</t>
    </r>
    <r>
      <rPr>
        <sz val="12"/>
        <rFont val="Arial"/>
        <family val="2"/>
      </rPr>
      <t xml:space="preserve"> </t>
    </r>
    <r>
      <rPr>
        <sz val="12"/>
        <rFont val="MS Gothic"/>
        <family val="3"/>
        <charset val="128"/>
      </rPr>
      <t>是不是要跟第一款一</t>
    </r>
    <r>
      <rPr>
        <sz val="12"/>
        <rFont val="Microsoft JhengHei"/>
        <family val="2"/>
        <charset val="136"/>
      </rPr>
      <t>样报</t>
    </r>
    <r>
      <rPr>
        <sz val="12"/>
        <rFont val="Arial"/>
        <family val="2"/>
      </rPr>
      <t>2</t>
    </r>
    <r>
      <rPr>
        <sz val="12"/>
        <rFont val="MS Gothic"/>
        <family val="3"/>
        <charset val="128"/>
      </rPr>
      <t>种</t>
    </r>
    <r>
      <rPr>
        <sz val="12"/>
        <rFont val="Arial"/>
        <family val="2"/>
      </rPr>
      <t>liner</t>
    </r>
    <r>
      <rPr>
        <sz val="12"/>
        <rFont val="MS Gothic"/>
        <family val="3"/>
        <charset val="128"/>
      </rPr>
      <t>的价格</t>
    </r>
    <r>
      <rPr>
        <sz val="12"/>
        <rFont val="Microsoft JhengHei"/>
        <family val="2"/>
        <charset val="136"/>
      </rPr>
      <t>试试看看，或者要至少图</t>
    </r>
    <r>
      <rPr>
        <sz val="12"/>
        <rFont val="Arial"/>
        <family val="2"/>
      </rPr>
      <t>2</t>
    </r>
    <r>
      <rPr>
        <sz val="12"/>
        <rFont val="Microsoft JhengHei"/>
        <family val="2"/>
        <charset val="136"/>
      </rPr>
      <t>层，客人肯定也是要看产品效果的</t>
    </r>
    <r>
      <rPr>
        <sz val="12"/>
        <rFont val="Arial"/>
        <family val="2"/>
      </rPr>
      <t xml:space="preserve">. </t>
    </r>
    <r>
      <rPr>
        <sz val="12"/>
        <color rgb="FFFF0000"/>
        <rFont val="Arial"/>
        <family val="2"/>
      </rPr>
      <t xml:space="preserve">0906 alice: as discussed, with MF liner, the price is around $7.00/pair, we suggest to do foam back due to price point, 1pass foaming but make it thicker like 80GSM </t>
    </r>
  </si>
  <si>
    <r>
      <rPr>
        <sz val="12"/>
        <rFont val="Microsoft JhengHei"/>
        <family val="2"/>
        <charset val="136"/>
      </rPr>
      <t>这个是否也需要涂</t>
    </r>
    <r>
      <rPr>
        <sz val="12"/>
        <rFont val="Arial"/>
        <family val="2"/>
      </rPr>
      <t>2</t>
    </r>
    <r>
      <rPr>
        <sz val="12"/>
        <rFont val="Microsoft JhengHei"/>
        <family val="2"/>
        <charset val="136"/>
      </rPr>
      <t>层</t>
    </r>
    <r>
      <rPr>
        <sz val="12"/>
        <rFont val="Arial"/>
        <family val="2"/>
        <charset val="136"/>
      </rPr>
      <t xml:space="preserve"> </t>
    </r>
    <r>
      <rPr>
        <sz val="12"/>
        <color rgb="FFFF0000"/>
        <rFont val="Arial"/>
        <family val="2"/>
      </rPr>
      <t xml:space="preserve">0906 alice: with 2pass the price will be higher, I think 1pass foamback for this style should be OK </t>
    </r>
  </si>
  <si>
    <t>100%polyester with flocking rayon</t>
    <phoneticPr fontId="84" type="noConversion"/>
  </si>
  <si>
    <r>
      <rPr>
        <sz val="12"/>
        <rFont val="Microsoft JhengHei"/>
        <family val="2"/>
        <charset val="136"/>
      </rPr>
      <t>这个新款不知道是否适合涂层，或者也像第一款一样报价</t>
    </r>
    <r>
      <rPr>
        <sz val="12"/>
        <rFont val="Arial"/>
        <family val="2"/>
      </rPr>
      <t>2</t>
    </r>
    <r>
      <rPr>
        <sz val="12"/>
        <rFont val="MS Gothic"/>
        <family val="3"/>
        <charset val="128"/>
      </rPr>
      <t>种</t>
    </r>
    <r>
      <rPr>
        <sz val="12"/>
        <rFont val="Arial"/>
        <family val="2"/>
      </rPr>
      <t>liner</t>
    </r>
    <r>
      <rPr>
        <sz val="12"/>
        <rFont val="MS Gothic"/>
        <family val="3"/>
        <charset val="128"/>
      </rPr>
      <t>，</t>
    </r>
    <r>
      <rPr>
        <sz val="12"/>
        <rFont val="Arial"/>
        <family val="2"/>
      </rPr>
      <t xml:space="preserve"> </t>
    </r>
    <r>
      <rPr>
        <sz val="12"/>
        <rFont val="MS Gothic"/>
        <family val="3"/>
        <charset val="128"/>
      </rPr>
      <t>同</t>
    </r>
    <r>
      <rPr>
        <sz val="12"/>
        <rFont val="Microsoft JhengHei"/>
        <family val="2"/>
        <charset val="136"/>
      </rPr>
      <t>样的道理客人既要价格也是需要产品的品质好的</t>
    </r>
    <r>
      <rPr>
        <sz val="12"/>
        <rFont val="Arial"/>
        <family val="2"/>
      </rPr>
      <t>.</t>
    </r>
    <r>
      <rPr>
        <sz val="12"/>
        <color rgb="FFFF0000"/>
        <rFont val="Arial"/>
        <family val="2"/>
      </rPr>
      <t xml:space="preserve">0906 alice: as discussed, with MF liner, the price is around $7.00/pair, we suggest to do foam back due to price point, 1pass foaming but make it thicker like 80GSM </t>
    </r>
  </si>
  <si>
    <t>100%polyester</t>
    <phoneticPr fontId="84" type="noConversion"/>
  </si>
  <si>
    <t>room darkening</t>
    <phoneticPr fontId="86" type="noConversion"/>
  </si>
  <si>
    <t xml:space="preserve">MKT </t>
    <phoneticPr fontId="86" type="noConversion"/>
  </si>
  <si>
    <t xml:space="preserve">light filtering  </t>
  </si>
  <si>
    <t>240GSM THERMAL</t>
  </si>
  <si>
    <t>face 210gsm with 2pass grey foam 85G</t>
  </si>
  <si>
    <t xml:space="preserve">face 130gsm with 2pass grey foam 85G </t>
  </si>
  <si>
    <t>Face fabric:180gsm jacquard
Backing:1 pass80g foamback grey</t>
  </si>
  <si>
    <t xml:space="preserve">yarn dyed 230gsm with 1pass grey foaming, 65G </t>
  </si>
  <si>
    <t>yarn dyed 230gsm with 1pass grey foaming, 65G</t>
  </si>
  <si>
    <t>Akron</t>
  </si>
  <si>
    <t>Face: 100% polyester 150GSM; Flocking: 100% rayon.with 1pass 65gsm grey foam</t>
  </si>
  <si>
    <t>same as BCF bulk</t>
  </si>
  <si>
    <t xml:space="preserve">blackout </t>
  </si>
  <si>
    <t>qty</t>
  </si>
  <si>
    <t>total sales</t>
  </si>
  <si>
    <t>color</t>
  </si>
  <si>
    <t>Face fabric:180gsm jacquard
Backing: with 75gsm MF liner</t>
  </si>
  <si>
    <t xml:space="preserve"> blackout </t>
  </si>
  <si>
    <t>Black</t>
  </si>
  <si>
    <t xml:space="preserve"> Charcoal</t>
  </si>
  <si>
    <t xml:space="preserve"> Café (Taupe)</t>
  </si>
  <si>
    <t xml:space="preserve"> Charcoal </t>
  </si>
  <si>
    <t>Birmingham</t>
  </si>
  <si>
    <t xml:space="preserve">Natural </t>
  </si>
  <si>
    <t xml:space="preserve">Light Gray </t>
  </si>
  <si>
    <t xml:space="preserve"> white </t>
  </si>
  <si>
    <t xml:space="preserve"> light gray </t>
  </si>
  <si>
    <t>Sander</t>
  </si>
  <si>
    <t xml:space="preserve"> white color</t>
  </si>
  <si>
    <t xml:space="preserve">Sage </t>
  </si>
  <si>
    <t xml:space="preserve"> White/Gray </t>
  </si>
  <si>
    <t xml:space="preserve">container 3    EX factory  12/25  </t>
  </si>
  <si>
    <t xml:space="preserve">Ivory </t>
  </si>
  <si>
    <t xml:space="preserve"> Linen </t>
  </si>
  <si>
    <t xml:space="preserve"> Light Gray </t>
  </si>
  <si>
    <t xml:space="preserve">Taupe </t>
  </si>
  <si>
    <t xml:space="preserve"> Silver </t>
  </si>
  <si>
    <t>Mika thermal</t>
  </si>
  <si>
    <t>cbm</t>
  </si>
  <si>
    <t xml:space="preserve">container 1&amp;2    EX factory  12/15  </t>
  </si>
  <si>
    <t>Mika thermal</t>
    <phoneticPr fontId="96" type="noConversion"/>
  </si>
  <si>
    <t>Birmingham</t>
    <phoneticPr fontId="96" type="noConversion"/>
  </si>
  <si>
    <t>Sander</t>
    <phoneticPr fontId="96" type="noConversion"/>
  </si>
  <si>
    <t xml:space="preserve">MONIQUE </t>
    <phoneticPr fontId="96" type="noConversion"/>
  </si>
  <si>
    <t>UPC</t>
    <phoneticPr fontId="96" type="noConversion"/>
  </si>
  <si>
    <t>Item</t>
    <phoneticPr fontId="96" type="noConversion"/>
  </si>
  <si>
    <t>BR40-4987</t>
    <phoneticPr fontId="109" type="noConversion"/>
  </si>
  <si>
    <t>BR40-4988</t>
    <phoneticPr fontId="109" type="noConversion"/>
  </si>
  <si>
    <t>BR40-4989</t>
    <phoneticPr fontId="109" type="noConversion"/>
  </si>
  <si>
    <t>BR40-4990</t>
    <phoneticPr fontId="109" type="noConversion"/>
  </si>
  <si>
    <t>BR40-4991</t>
    <phoneticPr fontId="109" type="noConversion"/>
  </si>
  <si>
    <t>BR40-4992</t>
    <phoneticPr fontId="109" type="noConversion"/>
  </si>
  <si>
    <t>BR40-4993</t>
    <phoneticPr fontId="109" type="noConversion"/>
  </si>
  <si>
    <t>BR40-4994</t>
    <phoneticPr fontId="109" type="noConversion"/>
  </si>
  <si>
    <t>BR40-4995</t>
    <phoneticPr fontId="109" type="noConversion"/>
  </si>
  <si>
    <t>BR40-4996</t>
    <phoneticPr fontId="109" type="noConversion"/>
  </si>
  <si>
    <t>BR40-4997</t>
    <phoneticPr fontId="109" type="noConversion"/>
  </si>
  <si>
    <t>BR40-4998</t>
    <phoneticPr fontId="109" type="noConversion"/>
  </si>
  <si>
    <t>BR40-4999</t>
    <phoneticPr fontId="109" type="noConversion"/>
  </si>
  <si>
    <t>BR40-5000</t>
    <phoneticPr fontId="109" type="noConversion"/>
  </si>
  <si>
    <t>BR40-5001</t>
    <phoneticPr fontId="109" type="noConversion"/>
  </si>
  <si>
    <t>BR40-5002</t>
    <phoneticPr fontId="109" type="noConversion"/>
  </si>
  <si>
    <t>022164513165</t>
    <phoneticPr fontId="109" type="noConversion"/>
  </si>
  <si>
    <t>022164513172</t>
    <phoneticPr fontId="109" type="noConversion"/>
  </si>
  <si>
    <t>022164513189</t>
    <phoneticPr fontId="109" type="noConversion"/>
  </si>
  <si>
    <t>022164513196</t>
    <phoneticPr fontId="109" type="noConversion"/>
  </si>
  <si>
    <t>022164513202</t>
    <phoneticPr fontId="109" type="noConversion"/>
  </si>
  <si>
    <t>022164513219</t>
    <phoneticPr fontId="109" type="noConversion"/>
  </si>
  <si>
    <t>022164513226</t>
    <phoneticPr fontId="109" type="noConversion"/>
  </si>
  <si>
    <t>022164513233</t>
    <phoneticPr fontId="109" type="noConversion"/>
  </si>
  <si>
    <t>022164513240</t>
    <phoneticPr fontId="109" type="noConversion"/>
  </si>
  <si>
    <t>022164513257</t>
    <phoneticPr fontId="109" type="noConversion"/>
  </si>
  <si>
    <t>022164513264</t>
    <phoneticPr fontId="109" type="noConversion"/>
  </si>
  <si>
    <t>022164513271</t>
    <phoneticPr fontId="109" type="noConversion"/>
  </si>
  <si>
    <t>022164513288</t>
    <phoneticPr fontId="109" type="noConversion"/>
  </si>
  <si>
    <t>022164513295</t>
    <phoneticPr fontId="109" type="noConversion"/>
  </si>
  <si>
    <t>022164513301</t>
    <phoneticPr fontId="109" type="noConversion"/>
  </si>
  <si>
    <t>022164513318</t>
    <phoneticPr fontId="109" type="noConversion"/>
  </si>
  <si>
    <t>RS-241037</t>
    <phoneticPr fontId="96" type="noConversion"/>
  </si>
  <si>
    <t>RS-241040</t>
    <phoneticPr fontId="96" type="noConversion"/>
  </si>
  <si>
    <r>
      <t>2x37.5x84''</t>
    </r>
    <r>
      <rPr>
        <strike/>
        <sz val="10"/>
        <rFont val="微软雅黑"/>
        <family val="2"/>
        <charset val="134"/>
      </rPr>
      <t>，</t>
    </r>
    <r>
      <rPr>
        <strike/>
        <sz val="10"/>
        <rFont val="Arial"/>
        <family val="2"/>
      </rPr>
      <t>grommets</t>
    </r>
  </si>
  <si>
    <t>JLA HOME commitment sheet  11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</si>
</sst>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¥&quot;* #,##0.00_ ;_ &quot;¥&quot;* \-#,##0.00_ ;_ &quot;¥&quot;* &quot;-&quot;??_ ;_ @_ "/>
    <numFmt numFmtId="43" formatCode="_ * #,##0.00_ ;_ * \-#,##0.00_ ;_ * &quot;-&quot;??_ ;_ @_ "/>
    <numFmt numFmtId="26" formatCode="\$#,##0.00_);[Red]\(\$#,##0.00\)"/>
    <numFmt numFmtId="177" formatCode="&quot;$&quot;#,##0.00_);\(&quot;$&quot;#,##0.00\)"/>
    <numFmt numFmtId="178" formatCode="_(* #,##0_);_(* \(#,##0\);_(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2" formatCode="&quot;$&quot;#,##0.00"/>
    <numFmt numFmtId="183" formatCode="0.00_)"/>
    <numFmt numFmtId="185" formatCode="_(* #,##0.000_);_(* \(#,##0.000\);_(* &quot;-&quot;??_);_(@_)"/>
    <numFmt numFmtId="186" formatCode="&quot;$&quot;#,##0"/>
  </numFmts>
  <fonts count="117" x14ac:knownFonts="1"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2"/>
      <name val="宋体"/>
      <charset val="134"/>
    </font>
    <font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name val="Arial"/>
      <family val="2"/>
    </font>
    <font>
      <sz val="12"/>
      <name val="宋体"/>
      <charset val="134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12"/>
      <name val="Arial"/>
      <family val="2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8"/>
      <color theme="3"/>
      <name val="宋体"/>
      <family val="1"/>
      <scheme val="major"/>
    </font>
    <font>
      <sz val="11"/>
      <color theme="1"/>
      <name val="宋体"/>
      <charset val="134"/>
    </font>
    <font>
      <b/>
      <sz val="11"/>
      <color rgb="FFFF0000"/>
      <name val="Arial"/>
      <family val="2"/>
    </font>
    <font>
      <b/>
      <sz val="11"/>
      <color rgb="FFC0000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1"/>
      <color theme="1"/>
      <name val="宋体"/>
      <family val="2"/>
      <charset val="134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10"/>
      <name val="微软雅黑"/>
      <family val="2"/>
      <charset val="134"/>
    </font>
    <font>
      <b/>
      <sz val="1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8"/>
      <name val="Calibri"/>
      <family val="2"/>
    </font>
    <font>
      <sz val="14"/>
      <name val="MS Gothic"/>
      <family val="3"/>
      <charset val="128"/>
    </font>
    <font>
      <sz val="14"/>
      <name val="Arial"/>
      <family val="3"/>
      <charset val="128"/>
    </font>
    <font>
      <sz val="14"/>
      <name val="Microsoft JhengHei"/>
      <family val="2"/>
      <charset val="136"/>
    </font>
    <font>
      <sz val="14"/>
      <color rgb="FFFF0000"/>
      <name val="Arial"/>
      <family val="2"/>
    </font>
    <font>
      <sz val="12"/>
      <name val="MS Gothic"/>
      <family val="3"/>
      <charset val="128"/>
    </font>
    <font>
      <sz val="12"/>
      <name val="Microsoft JhengHei"/>
      <family val="2"/>
      <charset val="136"/>
    </font>
    <font>
      <sz val="12"/>
      <name val="Arial"/>
      <family val="2"/>
      <charset val="136"/>
    </font>
    <font>
      <sz val="11"/>
      <name val="宋体"/>
      <family val="2"/>
      <charset val="134"/>
    </font>
    <font>
      <b/>
      <sz val="10"/>
      <color rgb="FFFF0000"/>
      <name val="Arial"/>
      <family val="2"/>
    </font>
    <font>
      <sz val="12"/>
      <name val="宋体"/>
      <family val="2"/>
      <scheme val="minor"/>
    </font>
    <font>
      <sz val="16"/>
      <name val="Arial"/>
      <family val="2"/>
    </font>
    <font>
      <b/>
      <sz val="22"/>
      <name val="Arial"/>
      <family val="2"/>
    </font>
    <font>
      <sz val="9"/>
      <name val="宋体"/>
      <family val="3"/>
      <charset val="134"/>
    </font>
    <font>
      <sz val="20"/>
      <name val="Arial"/>
      <family val="2"/>
    </font>
    <font>
      <strike/>
      <sz val="11"/>
      <name val="Arial"/>
      <family val="2"/>
    </font>
    <font>
      <strike/>
      <sz val="10"/>
      <name val="Arial"/>
      <family val="2"/>
    </font>
    <font>
      <strike/>
      <sz val="12"/>
      <name val="Arial"/>
      <family val="2"/>
    </font>
    <font>
      <strike/>
      <sz val="12"/>
      <name val="宋体"/>
      <family val="2"/>
      <scheme val="minor"/>
    </font>
    <font>
      <strike/>
      <sz val="10"/>
      <name val="微软雅黑"/>
      <family val="2"/>
      <charset val="134"/>
    </font>
    <font>
      <b/>
      <strike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4"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5" fillId="2" borderId="0" applyNumberFormat="0" applyBorder="0" applyAlignment="0" applyProtection="0"/>
    <xf numFmtId="0" fontId="67" fillId="2" borderId="0" applyNumberFormat="0" applyBorder="0" applyAlignment="0" applyProtection="0"/>
    <xf numFmtId="0" fontId="25" fillId="3" borderId="0" applyNumberFormat="0" applyBorder="0" applyAlignment="0" applyProtection="0"/>
    <xf numFmtId="0" fontId="67" fillId="3" borderId="0" applyNumberFormat="0" applyBorder="0" applyAlignment="0" applyProtection="0"/>
    <xf numFmtId="0" fontId="25" fillId="4" borderId="0" applyNumberFormat="0" applyBorder="0" applyAlignment="0" applyProtection="0"/>
    <xf numFmtId="0" fontId="67" fillId="4" borderId="0" applyNumberFormat="0" applyBorder="0" applyAlignment="0" applyProtection="0"/>
    <xf numFmtId="0" fontId="25" fillId="5" borderId="0" applyNumberFormat="0" applyBorder="0" applyAlignment="0" applyProtection="0"/>
    <xf numFmtId="0" fontId="67" fillId="5" borderId="0" applyNumberFormat="0" applyBorder="0" applyAlignment="0" applyProtection="0"/>
    <xf numFmtId="0" fontId="25" fillId="6" borderId="0" applyNumberFormat="0" applyBorder="0" applyAlignment="0" applyProtection="0"/>
    <xf numFmtId="0" fontId="67" fillId="6" borderId="0" applyNumberFormat="0" applyBorder="0" applyAlignment="0" applyProtection="0"/>
    <xf numFmtId="0" fontId="25" fillId="7" borderId="0" applyNumberFormat="0" applyBorder="0" applyAlignment="0" applyProtection="0"/>
    <xf numFmtId="0" fontId="67" fillId="7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/>
    <xf numFmtId="0" fontId="67" fillId="8" borderId="0" applyNumberFormat="0" applyBorder="0" applyAlignment="0" applyProtection="0"/>
    <xf numFmtId="0" fontId="25" fillId="9" borderId="0" applyNumberFormat="0" applyBorder="0" applyAlignment="0" applyProtection="0"/>
    <xf numFmtId="0" fontId="67" fillId="9" borderId="0" applyNumberFormat="0" applyBorder="0" applyAlignment="0" applyProtection="0"/>
    <xf numFmtId="0" fontId="25" fillId="10" borderId="0" applyNumberFormat="0" applyBorder="0" applyAlignment="0" applyProtection="0"/>
    <xf numFmtId="0" fontId="67" fillId="10" borderId="0" applyNumberFormat="0" applyBorder="0" applyAlignment="0" applyProtection="0"/>
    <xf numFmtId="0" fontId="25" fillId="5" borderId="0" applyNumberFormat="0" applyBorder="0" applyAlignment="0" applyProtection="0"/>
    <xf numFmtId="0" fontId="67" fillId="5" borderId="0" applyNumberFormat="0" applyBorder="0" applyAlignment="0" applyProtection="0"/>
    <xf numFmtId="0" fontId="25" fillId="8" borderId="0" applyNumberFormat="0" applyBorder="0" applyAlignment="0" applyProtection="0"/>
    <xf numFmtId="0" fontId="67" fillId="8" borderId="0" applyNumberFormat="0" applyBorder="0" applyAlignment="0" applyProtection="0"/>
    <xf numFmtId="0" fontId="25" fillId="11" borderId="0" applyNumberFormat="0" applyBorder="0" applyAlignment="0" applyProtection="0"/>
    <xf numFmtId="0" fontId="67" fillId="11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" applyNumberFormat="0" applyAlignment="0" applyProtection="0"/>
    <xf numFmtId="0" fontId="34" fillId="21" borderId="2" applyNumberFormat="0" applyAlignment="0" applyProtection="0"/>
    <xf numFmtId="180" fontId="67" fillId="0" borderId="0" applyFont="0" applyFill="0" applyBorder="0" applyAlignment="0" applyProtection="0"/>
    <xf numFmtId="179" fontId="75" fillId="0" borderId="0" applyFont="0" applyFill="0" applyBorder="0" applyAlignment="0" applyProtection="0"/>
    <xf numFmtId="179" fontId="76" fillId="0" borderId="0" applyFont="0" applyFill="0" applyBorder="0" applyAlignment="0" applyProtection="0"/>
    <xf numFmtId="179" fontId="26" fillId="0" borderId="0" applyFont="0" applyFill="0" applyBorder="0" applyAlignment="0" applyProtection="0"/>
    <xf numFmtId="44" fontId="6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38" fontId="37" fillId="22" borderId="0" applyNumberFormat="0" applyBorder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10" fontId="37" fillId="23" borderId="6" applyNumberFormat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24" borderId="0" applyNumberFormat="0" applyBorder="0" applyAlignment="0" applyProtection="0"/>
    <xf numFmtId="37" fontId="44" fillId="0" borderId="0"/>
    <xf numFmtId="183" fontId="45" fillId="0" borderId="0"/>
    <xf numFmtId="0" fontId="75" fillId="0" borderId="0"/>
    <xf numFmtId="0" fontId="26" fillId="0" borderId="0"/>
    <xf numFmtId="0" fontId="76" fillId="0" borderId="0"/>
    <xf numFmtId="0" fontId="73" fillId="0" borderId="0">
      <alignment vertical="center"/>
    </xf>
    <xf numFmtId="0" fontId="67" fillId="0" borderId="0">
      <alignment vertical="center"/>
    </xf>
    <xf numFmtId="0" fontId="73" fillId="0" borderId="0">
      <alignment vertical="center"/>
    </xf>
    <xf numFmtId="0" fontId="67" fillId="0" borderId="0">
      <alignment vertical="center"/>
    </xf>
    <xf numFmtId="0" fontId="26" fillId="0" borderId="0"/>
    <xf numFmtId="0" fontId="26" fillId="0" borderId="0"/>
    <xf numFmtId="0" fontId="25" fillId="25" borderId="8" applyNumberFormat="0" applyFont="0" applyAlignment="0" applyProtection="0"/>
    <xf numFmtId="0" fontId="67" fillId="25" borderId="8" applyNumberFormat="0" applyFont="0" applyAlignment="0" applyProtection="0"/>
    <xf numFmtId="0" fontId="46" fillId="20" borderId="9" applyNumberFormat="0" applyAlignment="0" applyProtection="0"/>
    <xf numFmtId="9" fontId="25" fillId="0" borderId="0" applyFont="0" applyFill="0" applyBorder="0" applyAlignment="0" applyProtection="0">
      <alignment vertical="center"/>
    </xf>
    <xf numFmtId="10" fontId="26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67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0" fontId="26" fillId="0" borderId="0"/>
    <xf numFmtId="0" fontId="4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8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25" fillId="0" borderId="0"/>
    <xf numFmtId="0" fontId="67" fillId="0" borderId="0"/>
    <xf numFmtId="178" fontId="66" fillId="0" borderId="0"/>
    <xf numFmtId="178" fontId="52" fillId="0" borderId="0"/>
    <xf numFmtId="0" fontId="52" fillId="0" borderId="0"/>
    <xf numFmtId="178" fontId="79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3" applyNumberFormat="0" applyFill="0" applyAlignment="0" applyProtection="0">
      <alignment vertical="center"/>
    </xf>
    <xf numFmtId="0" fontId="54" fillId="0" borderId="3" applyNumberFormat="0" applyFill="0" applyAlignment="0" applyProtection="0">
      <alignment vertical="center"/>
    </xf>
    <xf numFmtId="0" fontId="55" fillId="0" borderId="4" applyNumberFormat="0" applyFill="0" applyAlignment="0" applyProtection="0">
      <alignment vertical="center"/>
    </xf>
    <xf numFmtId="0" fontId="55" fillId="0" borderId="4" applyNumberFormat="0" applyFill="0" applyAlignment="0" applyProtection="0">
      <alignment vertical="center"/>
    </xf>
    <xf numFmtId="0" fontId="56" fillId="0" borderId="5" applyNumberFormat="0" applyFill="0" applyAlignment="0" applyProtection="0">
      <alignment vertical="center"/>
    </xf>
    <xf numFmtId="0" fontId="56" fillId="0" borderId="5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/>
    <xf numFmtId="0" fontId="57" fillId="21" borderId="2" applyNumberFormat="0" applyAlignment="0" applyProtection="0">
      <alignment vertical="center"/>
    </xf>
    <xf numFmtId="0" fontId="57" fillId="21" borderId="2" applyNumberFormat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52" fillId="25" borderId="8" applyNumberFormat="0" applyFont="0" applyAlignment="0" applyProtection="0">
      <alignment vertical="center"/>
    </xf>
    <xf numFmtId="0" fontId="52" fillId="25" borderId="8" applyNumberFormat="0" applyFont="0" applyAlignment="0" applyProtection="0">
      <alignment vertical="center"/>
    </xf>
    <xf numFmtId="9" fontId="7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67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20" borderId="1" applyNumberFormat="0" applyAlignment="0" applyProtection="0">
      <alignment vertical="center"/>
    </xf>
    <xf numFmtId="0" fontId="61" fillId="20" borderId="1" applyNumberFormat="0" applyAlignment="0" applyProtection="0">
      <alignment vertical="center"/>
    </xf>
    <xf numFmtId="44" fontId="71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67" fillId="0" borderId="0" applyFont="0" applyFill="0" applyBorder="0" applyAlignment="0" applyProtection="0">
      <alignment vertical="center"/>
    </xf>
    <xf numFmtId="0" fontId="62" fillId="7" borderId="1" applyNumberFormat="0" applyAlignment="0" applyProtection="0">
      <alignment vertical="center"/>
    </xf>
    <xf numFmtId="0" fontId="62" fillId="7" borderId="1" applyNumberFormat="0" applyAlignment="0" applyProtection="0">
      <alignment vertical="center"/>
    </xf>
    <xf numFmtId="0" fontId="63" fillId="20" borderId="9" applyNumberFormat="0" applyAlignment="0" applyProtection="0">
      <alignment vertical="center"/>
    </xf>
    <xf numFmtId="0" fontId="63" fillId="20" borderId="9" applyNumberForma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24" fillId="0" borderId="0"/>
    <xf numFmtId="0" fontId="23" fillId="0" borderId="0"/>
    <xf numFmtId="0" fontId="22" fillId="0" borderId="0"/>
    <xf numFmtId="0" fontId="83" fillId="0" borderId="0"/>
    <xf numFmtId="0" fontId="21" fillId="0" borderId="0"/>
    <xf numFmtId="180" fontId="25" fillId="0" borderId="0" applyFont="0" applyFill="0" applyBorder="0" applyAlignment="0" applyProtection="0"/>
    <xf numFmtId="0" fontId="20" fillId="0" borderId="0"/>
    <xf numFmtId="0" fontId="83" fillId="0" borderId="0">
      <alignment vertical="center"/>
    </xf>
    <xf numFmtId="0" fontId="26" fillId="0" borderId="0"/>
    <xf numFmtId="0" fontId="82" fillId="0" borderId="0"/>
    <xf numFmtId="0" fontId="83" fillId="0" borderId="0">
      <alignment vertical="center"/>
    </xf>
    <xf numFmtId="0" fontId="83" fillId="0" borderId="0"/>
    <xf numFmtId="0" fontId="83" fillId="0" borderId="0"/>
    <xf numFmtId="0" fontId="83" fillId="0" borderId="0"/>
    <xf numFmtId="0" fontId="83" fillId="0" borderId="0">
      <alignment vertical="center"/>
    </xf>
    <xf numFmtId="0" fontId="83" fillId="0" borderId="0"/>
    <xf numFmtId="0" fontId="19" fillId="0" borderId="0"/>
    <xf numFmtId="44" fontId="25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84" fillId="0" borderId="0"/>
    <xf numFmtId="0" fontId="14" fillId="0" borderId="0"/>
    <xf numFmtId="0" fontId="86" fillId="0" borderId="0">
      <alignment vertical="center"/>
    </xf>
    <xf numFmtId="0" fontId="83" fillId="0" borderId="0"/>
    <xf numFmtId="0" fontId="13" fillId="0" borderId="0"/>
    <xf numFmtId="0" fontId="13" fillId="0" borderId="0"/>
    <xf numFmtId="9" fontId="25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0" fontId="83" fillId="0" borderId="0"/>
    <xf numFmtId="44" fontId="9" fillId="0" borderId="0" applyFont="0" applyFill="0" applyBorder="0" applyAlignment="0" applyProtection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>
      <alignment vertical="center"/>
    </xf>
    <xf numFmtId="0" fontId="72" fillId="0" borderId="0" xfId="118" applyFont="1" applyAlignment="1">
      <alignment horizontal="left"/>
    </xf>
    <xf numFmtId="0" fontId="81" fillId="26" borderId="0" xfId="118" applyFont="1" applyFill="1" applyAlignment="1">
      <alignment horizontal="left"/>
    </xf>
    <xf numFmtId="0" fontId="72" fillId="0" borderId="0" xfId="118" applyFont="1" applyAlignment="1">
      <alignment horizontal="center" vertical="center"/>
    </xf>
    <xf numFmtId="0" fontId="72" fillId="0" borderId="0" xfId="118" applyFont="1"/>
    <xf numFmtId="0" fontId="81" fillId="0" borderId="0" xfId="118" applyFont="1" applyAlignment="1">
      <alignment horizontal="left"/>
    </xf>
    <xf numFmtId="0" fontId="72" fillId="0" borderId="0" xfId="118" applyFont="1" applyAlignment="1">
      <alignment horizontal="center" vertical="center" wrapText="1"/>
    </xf>
    <xf numFmtId="185" fontId="74" fillId="0" borderId="0" xfId="209" applyNumberFormat="1" applyFont="1" applyAlignment="1">
      <alignment horizontal="left"/>
    </xf>
    <xf numFmtId="0" fontId="80" fillId="26" borderId="0" xfId="118" applyFont="1" applyFill="1" applyAlignment="1">
      <alignment horizontal="center" vertical="center"/>
    </xf>
    <xf numFmtId="9" fontId="81" fillId="0" borderId="0" xfId="118" applyNumberFormat="1" applyFont="1" applyAlignment="1">
      <alignment horizontal="left"/>
    </xf>
    <xf numFmtId="0" fontId="89" fillId="0" borderId="0" xfId="177" applyFont="1" applyAlignment="1" applyProtection="1">
      <alignment horizontal="left"/>
      <protection locked="0"/>
    </xf>
    <xf numFmtId="185" fontId="87" fillId="0" borderId="0" xfId="209" applyNumberFormat="1" applyFont="1" applyProtection="1">
      <protection locked="0"/>
    </xf>
    <xf numFmtId="9" fontId="89" fillId="0" borderId="0" xfId="177" applyNumberFormat="1" applyFont="1" applyAlignment="1" applyProtection="1">
      <alignment horizontal="left"/>
      <protection locked="0"/>
    </xf>
    <xf numFmtId="0" fontId="89" fillId="0" borderId="0" xfId="177" applyFont="1" applyAlignment="1" applyProtection="1">
      <alignment horizontal="center" vertical="center" wrapText="1"/>
      <protection locked="0"/>
    </xf>
    <xf numFmtId="0" fontId="89" fillId="0" borderId="0" xfId="177" applyFont="1" applyAlignment="1" applyProtection="1">
      <alignment horizontal="center" vertical="center"/>
      <protection locked="0"/>
    </xf>
    <xf numFmtId="0" fontId="90" fillId="0" borderId="0" xfId="177" applyFont="1" applyAlignment="1" applyProtection="1">
      <alignment horizontal="left"/>
      <protection locked="0"/>
    </xf>
    <xf numFmtId="182" fontId="90" fillId="0" borderId="0" xfId="177" applyNumberFormat="1" applyFont="1" applyAlignment="1" applyProtection="1">
      <alignment horizontal="left"/>
      <protection locked="0"/>
    </xf>
    <xf numFmtId="0" fontId="89" fillId="0" borderId="0" xfId="117" applyFont="1" applyAlignment="1">
      <alignment horizontal="left"/>
    </xf>
    <xf numFmtId="0" fontId="26" fillId="27" borderId="20" xfId="237" applyFont="1" applyFill="1" applyBorder="1" applyAlignment="1">
      <alignment horizontal="center" vertical="center" wrapText="1"/>
    </xf>
    <xf numFmtId="0" fontId="26" fillId="27" borderId="25" xfId="238" applyFont="1" applyFill="1" applyBorder="1" applyAlignment="1">
      <alignment horizontal="center" vertical="center" wrapText="1"/>
    </xf>
    <xf numFmtId="0" fontId="93" fillId="27" borderId="25" xfId="238" applyFont="1" applyFill="1" applyBorder="1" applyAlignment="1">
      <alignment horizontal="center" vertical="center" wrapText="1"/>
    </xf>
    <xf numFmtId="0" fontId="93" fillId="27" borderId="25" xfId="118" applyFont="1" applyFill="1" applyBorder="1" applyAlignment="1">
      <alignment horizontal="center" vertical="center" wrapText="1"/>
    </xf>
    <xf numFmtId="0" fontId="26" fillId="27" borderId="19" xfId="238" applyFont="1" applyFill="1" applyBorder="1" applyAlignment="1">
      <alignment horizontal="center" vertical="center" wrapText="1"/>
    </xf>
    <xf numFmtId="0" fontId="88" fillId="27" borderId="0" xfId="177" applyFont="1" applyFill="1" applyAlignment="1" applyProtection="1">
      <alignment horizontal="center" vertical="center"/>
      <protection locked="0"/>
    </xf>
    <xf numFmtId="182" fontId="70" fillId="27" borderId="20" xfId="95" applyNumberFormat="1" applyFont="1" applyFill="1" applyBorder="1" applyAlignment="1">
      <alignment horizontal="center" vertical="center"/>
    </xf>
    <xf numFmtId="9" fontId="72" fillId="27" borderId="20" xfId="122" applyFont="1" applyFill="1" applyBorder="1" applyAlignment="1">
      <alignment horizontal="center" vertical="center"/>
    </xf>
    <xf numFmtId="0" fontId="72" fillId="27" borderId="0" xfId="118" applyFont="1" applyFill="1" applyAlignment="1">
      <alignment horizontal="left"/>
    </xf>
    <xf numFmtId="0" fontId="26" fillId="27" borderId="25" xfId="245" applyFont="1" applyFill="1" applyBorder="1" applyAlignment="1">
      <alignment horizontal="center" vertical="center" wrapText="1"/>
    </xf>
    <xf numFmtId="0" fontId="93" fillId="27" borderId="25" xfId="245" applyFont="1" applyFill="1" applyBorder="1" applyAlignment="1">
      <alignment horizontal="center" vertical="center" wrapText="1"/>
    </xf>
    <xf numFmtId="0" fontId="72" fillId="27" borderId="14" xfId="118" applyFont="1" applyFill="1" applyBorder="1" applyAlignment="1">
      <alignment horizontal="center" vertical="center"/>
    </xf>
    <xf numFmtId="0" fontId="72" fillId="27" borderId="25" xfId="118" applyFont="1" applyFill="1" applyBorder="1" applyAlignment="1">
      <alignment horizontal="center" vertical="center"/>
    </xf>
    <xf numFmtId="3" fontId="26" fillId="27" borderId="25" xfId="238" applyNumberFormat="1" applyFont="1" applyFill="1" applyBorder="1" applyAlignment="1">
      <alignment horizontal="center" vertical="center" wrapText="1"/>
    </xf>
    <xf numFmtId="0" fontId="89" fillId="26" borderId="0" xfId="177" applyFont="1" applyFill="1" applyAlignment="1" applyProtection="1">
      <alignment horizontal="left"/>
      <protection locked="0"/>
    </xf>
    <xf numFmtId="0" fontId="92" fillId="0" borderId="0" xfId="177" applyFont="1" applyAlignment="1" applyProtection="1">
      <alignment horizontal="center" vertical="center"/>
      <protection locked="0"/>
    </xf>
    <xf numFmtId="0" fontId="26" fillId="27" borderId="25" xfId="237" applyFont="1" applyFill="1" applyBorder="1" applyAlignment="1">
      <alignment horizontal="center" vertical="center" wrapText="1"/>
    </xf>
    <xf numFmtId="0" fontId="72" fillId="27" borderId="0" xfId="118" applyFont="1" applyFill="1" applyAlignment="1">
      <alignment horizontal="center" vertical="center"/>
    </xf>
    <xf numFmtId="0" fontId="70" fillId="27" borderId="15" xfId="118" applyFont="1" applyFill="1" applyBorder="1" applyAlignment="1">
      <alignment horizontal="center" vertical="center" wrapText="1"/>
    </xf>
    <xf numFmtId="0" fontId="72" fillId="27" borderId="13" xfId="118" applyFont="1" applyFill="1" applyBorder="1" applyAlignment="1">
      <alignment horizontal="center" vertical="center"/>
    </xf>
    <xf numFmtId="0" fontId="72" fillId="27" borderId="20" xfId="0" applyFont="1" applyFill="1" applyBorder="1" applyAlignment="1">
      <alignment horizontal="center" vertical="center" wrapText="1"/>
    </xf>
    <xf numFmtId="38" fontId="26" fillId="27" borderId="25" xfId="238" applyNumberFormat="1" applyFont="1" applyFill="1" applyBorder="1" applyAlignment="1">
      <alignment horizontal="center" vertical="center" wrapText="1"/>
    </xf>
    <xf numFmtId="0" fontId="70" fillId="27" borderId="25" xfId="118" applyFont="1" applyFill="1" applyBorder="1" applyAlignment="1">
      <alignment horizontal="center" vertical="center" wrapText="1"/>
    </xf>
    <xf numFmtId="0" fontId="72" fillId="27" borderId="25" xfId="0" applyFont="1" applyFill="1" applyBorder="1" applyAlignment="1">
      <alignment horizontal="center" vertical="center" wrapText="1"/>
    </xf>
    <xf numFmtId="0" fontId="26" fillId="27" borderId="25" xfId="267" applyFont="1" applyFill="1" applyBorder="1" applyAlignment="1">
      <alignment horizontal="center" vertical="center" wrapText="1"/>
    </xf>
    <xf numFmtId="0" fontId="93" fillId="27" borderId="25" xfId="268" applyFont="1" applyFill="1" applyBorder="1" applyAlignment="1">
      <alignment horizontal="center" vertical="center" wrapText="1"/>
    </xf>
    <xf numFmtId="0" fontId="89" fillId="27" borderId="25" xfId="268" applyFont="1" applyFill="1" applyBorder="1" applyAlignment="1">
      <alignment horizontal="center" vertical="center" wrapText="1"/>
    </xf>
    <xf numFmtId="0" fontId="98" fillId="27" borderId="25" xfId="268" applyFont="1" applyFill="1" applyBorder="1" applyAlignment="1">
      <alignment horizontal="center" vertical="center" wrapText="1"/>
    </xf>
    <xf numFmtId="177" fontId="80" fillId="27" borderId="25" xfId="221" applyNumberFormat="1" applyFont="1" applyFill="1" applyBorder="1" applyAlignment="1">
      <alignment horizontal="center" vertical="center"/>
    </xf>
    <xf numFmtId="185" fontId="72" fillId="27" borderId="25" xfId="209" applyNumberFormat="1" applyFont="1" applyFill="1" applyBorder="1" applyAlignment="1">
      <alignment horizontal="center" vertical="center"/>
    </xf>
    <xf numFmtId="0" fontId="26" fillId="27" borderId="25" xfId="268" applyFont="1" applyFill="1" applyBorder="1" applyAlignment="1">
      <alignment horizontal="center" vertical="center" wrapText="1"/>
    </xf>
    <xf numFmtId="26" fontId="93" fillId="27" borderId="25" xfId="268" applyNumberFormat="1" applyFont="1" applyFill="1" applyBorder="1" applyAlignment="1">
      <alignment horizontal="center" vertical="center" wrapText="1"/>
    </xf>
    <xf numFmtId="0" fontId="93" fillId="27" borderId="25" xfId="269" applyFont="1" applyFill="1" applyBorder="1" applyAlignment="1">
      <alignment horizontal="center" vertical="center" wrapText="1"/>
    </xf>
    <xf numFmtId="38" fontId="26" fillId="27" borderId="25" xfId="269" applyNumberFormat="1" applyFont="1" applyFill="1" applyBorder="1" applyAlignment="1">
      <alignment horizontal="center" vertical="center" wrapText="1"/>
    </xf>
    <xf numFmtId="38" fontId="26" fillId="27" borderId="25" xfId="268" applyNumberFormat="1" applyFont="1" applyFill="1" applyBorder="1" applyAlignment="1">
      <alignment horizontal="center" vertical="center" wrapText="1"/>
    </xf>
    <xf numFmtId="26" fontId="26" fillId="27" borderId="25" xfId="270" applyNumberFormat="1" applyFont="1" applyFill="1" applyBorder="1" applyAlignment="1">
      <alignment horizontal="center" vertical="center" wrapText="1"/>
    </xf>
    <xf numFmtId="0" fontId="26" fillId="27" borderId="19" xfId="268" applyFont="1" applyFill="1" applyBorder="1" applyAlignment="1">
      <alignment horizontal="center" vertical="center" wrapText="1"/>
    </xf>
    <xf numFmtId="0" fontId="26" fillId="27" borderId="25" xfId="269" applyFont="1" applyFill="1" applyBorder="1" applyAlignment="1">
      <alignment horizontal="center" vertical="center" wrapText="1"/>
    </xf>
    <xf numFmtId="26" fontId="26" fillId="27" borderId="25" xfId="268" applyNumberFormat="1" applyFont="1" applyFill="1" applyBorder="1" applyAlignment="1">
      <alignment horizontal="center" vertical="center" wrapText="1"/>
    </xf>
    <xf numFmtId="185" fontId="72" fillId="27" borderId="19" xfId="209" applyNumberFormat="1" applyFont="1" applyFill="1" applyBorder="1" applyAlignment="1">
      <alignment horizontal="center" vertical="center"/>
    </xf>
    <xf numFmtId="26" fontId="26" fillId="27" borderId="19" xfId="268" applyNumberFormat="1" applyFont="1" applyFill="1" applyBorder="1" applyAlignment="1">
      <alignment horizontal="center" vertical="center" wrapText="1"/>
    </xf>
    <xf numFmtId="26" fontId="103" fillId="27" borderId="25" xfId="268" applyNumberFormat="1" applyFont="1" applyFill="1" applyBorder="1" applyAlignment="1">
      <alignment horizontal="center" vertical="center" wrapText="1"/>
    </xf>
    <xf numFmtId="40" fontId="26" fillId="27" borderId="25" xfId="268" applyNumberFormat="1" applyFont="1" applyFill="1" applyBorder="1" applyAlignment="1">
      <alignment horizontal="center" vertical="center" wrapText="1"/>
    </xf>
    <xf numFmtId="0" fontId="104" fillId="27" borderId="0" xfId="118" applyFont="1" applyFill="1" applyAlignment="1">
      <alignment horizontal="left"/>
    </xf>
    <xf numFmtId="0" fontId="26" fillId="26" borderId="25" xfId="267" applyFont="1" applyFill="1" applyBorder="1" applyAlignment="1">
      <alignment horizontal="center" vertical="center" wrapText="1"/>
    </xf>
    <xf numFmtId="0" fontId="85" fillId="27" borderId="25" xfId="0" applyFont="1" applyFill="1" applyBorder="1" applyAlignment="1">
      <alignment horizontal="center" vertical="center" wrapText="1"/>
    </xf>
    <xf numFmtId="0" fontId="85" fillId="0" borderId="25" xfId="0" applyFont="1" applyBorder="1" applyAlignment="1">
      <alignment horizontal="center" vertical="center" wrapText="1"/>
    </xf>
    <xf numFmtId="0" fontId="72" fillId="0" borderId="25" xfId="118" applyFont="1" applyBorder="1" applyAlignment="1">
      <alignment horizontal="left"/>
    </xf>
    <xf numFmtId="0" fontId="105" fillId="27" borderId="25" xfId="267" applyFont="1" applyFill="1" applyBorder="1" applyAlignment="1">
      <alignment horizontal="center" vertical="center" wrapText="1"/>
    </xf>
    <xf numFmtId="185" fontId="26" fillId="27" borderId="25" xfId="209" applyNumberFormat="1" applyFont="1" applyFill="1" applyBorder="1" applyAlignment="1">
      <alignment horizontal="center" vertical="center" wrapText="1"/>
    </xf>
    <xf numFmtId="182" fontId="70" fillId="26" borderId="20" xfId="95" applyNumberFormat="1" applyFont="1" applyFill="1" applyBorder="1" applyAlignment="1">
      <alignment horizontal="center" vertical="center"/>
    </xf>
    <xf numFmtId="186" fontId="72" fillId="27" borderId="25" xfId="122" applyNumberFormat="1" applyFont="1" applyFill="1" applyBorder="1" applyAlignment="1">
      <alignment horizontal="center" vertical="center"/>
    </xf>
    <xf numFmtId="26" fontId="106" fillId="27" borderId="25" xfId="238" applyNumberFormat="1" applyFont="1" applyFill="1" applyBorder="1" applyAlignment="1">
      <alignment horizontal="center" vertical="center" wrapText="1"/>
    </xf>
    <xf numFmtId="0" fontId="106" fillId="27" borderId="25" xfId="245" applyFont="1" applyFill="1" applyBorder="1" applyAlignment="1">
      <alignment horizontal="center" vertical="center" wrapText="1"/>
    </xf>
    <xf numFmtId="0" fontId="106" fillId="27" borderId="25" xfId="238" applyFont="1" applyFill="1" applyBorder="1" applyAlignment="1">
      <alignment horizontal="center" vertical="center" wrapText="1"/>
    </xf>
    <xf numFmtId="3" fontId="107" fillId="26" borderId="25" xfId="118" applyNumberFormat="1" applyFont="1" applyFill="1" applyBorder="1" applyAlignment="1">
      <alignment horizontal="center" vertical="center" wrapText="1"/>
    </xf>
    <xf numFmtId="0" fontId="72" fillId="27" borderId="25" xfId="118" applyFont="1" applyFill="1" applyBorder="1" applyAlignment="1">
      <alignment horizontal="center" vertical="center" wrapText="1"/>
    </xf>
    <xf numFmtId="0" fontId="70" fillId="27" borderId="13" xfId="118" applyFont="1" applyFill="1" applyBorder="1" applyAlignment="1">
      <alignment horizontal="center" vertical="center" wrapText="1"/>
    </xf>
    <xf numFmtId="0" fontId="70" fillId="26" borderId="13" xfId="118" applyFont="1" applyFill="1" applyBorder="1" applyAlignment="1">
      <alignment horizontal="center" vertical="center" wrapText="1"/>
    </xf>
    <xf numFmtId="9" fontId="70" fillId="27" borderId="13" xfId="118" applyNumberFormat="1" applyFont="1" applyFill="1" applyBorder="1" applyAlignment="1">
      <alignment horizontal="center" vertical="center" wrapText="1"/>
    </xf>
    <xf numFmtId="0" fontId="70" fillId="27" borderId="25" xfId="118" applyFont="1" applyFill="1" applyBorder="1" applyAlignment="1">
      <alignment horizontal="center" vertical="center"/>
    </xf>
    <xf numFmtId="0" fontId="70" fillId="27" borderId="19" xfId="118" applyFont="1" applyFill="1" applyBorder="1" applyAlignment="1">
      <alignment horizontal="center" vertical="center" wrapText="1"/>
    </xf>
    <xf numFmtId="0" fontId="70" fillId="27" borderId="22" xfId="118" applyFont="1" applyFill="1" applyBorder="1" applyAlignment="1">
      <alignment horizontal="center" vertical="center" wrapText="1"/>
    </xf>
    <xf numFmtId="0" fontId="70" fillId="27" borderId="23" xfId="118" applyFont="1" applyFill="1" applyBorder="1" applyAlignment="1">
      <alignment horizontal="center" vertical="center" wrapText="1"/>
    </xf>
    <xf numFmtId="182" fontId="70" fillId="26" borderId="25" xfId="95" applyNumberFormat="1" applyFont="1" applyFill="1" applyBorder="1" applyAlignment="1">
      <alignment horizontal="center" vertical="center"/>
    </xf>
    <xf numFmtId="182" fontId="70" fillId="27" borderId="25" xfId="95" applyNumberFormat="1" applyFont="1" applyFill="1" applyBorder="1" applyAlignment="1">
      <alignment horizontal="center" vertical="center"/>
    </xf>
    <xf numFmtId="9" fontId="72" fillId="27" borderId="25" xfId="122" applyFont="1" applyFill="1" applyBorder="1" applyAlignment="1">
      <alignment horizontal="center" vertical="center"/>
    </xf>
    <xf numFmtId="0" fontId="72" fillId="27" borderId="25" xfId="0" applyFont="1" applyFill="1" applyBorder="1" applyAlignment="1">
      <alignment vertical="center" wrapText="1"/>
    </xf>
    <xf numFmtId="3" fontId="107" fillId="26" borderId="14" xfId="118" applyNumberFormat="1" applyFont="1" applyFill="1" applyBorder="1" applyAlignment="1">
      <alignment horizontal="center" vertical="center" wrapText="1"/>
    </xf>
    <xf numFmtId="186" fontId="107" fillId="26" borderId="14" xfId="118" applyNumberFormat="1" applyFont="1" applyFill="1" applyBorder="1" applyAlignment="1">
      <alignment horizontal="center" vertical="center" wrapText="1"/>
    </xf>
    <xf numFmtId="186" fontId="107" fillId="26" borderId="25" xfId="118" applyNumberFormat="1" applyFont="1" applyFill="1" applyBorder="1" applyAlignment="1">
      <alignment horizontal="center" vertical="center" wrapText="1"/>
    </xf>
    <xf numFmtId="0" fontId="26" fillId="27" borderId="33" xfId="237" applyFont="1" applyFill="1" applyBorder="1" applyAlignment="1">
      <alignment horizontal="center" vertical="center" wrapText="1"/>
    </xf>
    <xf numFmtId="0" fontId="26" fillId="0" borderId="33" xfId="0" applyFont="1" applyBorder="1">
      <alignment vertical="center"/>
    </xf>
    <xf numFmtId="0" fontId="26" fillId="0" borderId="33" xfId="0" quotePrefix="1" applyFont="1" applyBorder="1">
      <alignment vertical="center"/>
    </xf>
    <xf numFmtId="0" fontId="110" fillId="26" borderId="25" xfId="118" applyFont="1" applyFill="1" applyBorder="1" applyAlignment="1">
      <alignment horizontal="center" vertical="center"/>
    </xf>
    <xf numFmtId="0" fontId="111" fillId="27" borderId="20" xfId="0" applyFont="1" applyFill="1" applyBorder="1" applyAlignment="1">
      <alignment horizontal="center" vertical="center" wrapText="1"/>
    </xf>
    <xf numFmtId="0" fontId="112" fillId="27" borderId="20" xfId="237" applyFont="1" applyFill="1" applyBorder="1" applyAlignment="1">
      <alignment horizontal="center" vertical="center" wrapText="1"/>
    </xf>
    <xf numFmtId="0" fontId="113" fillId="27" borderId="25" xfId="238" applyFont="1" applyFill="1" applyBorder="1" applyAlignment="1">
      <alignment horizontal="center" vertical="center" wrapText="1"/>
    </xf>
    <xf numFmtId="26" fontId="114" fillId="27" borderId="25" xfId="238" applyNumberFormat="1" applyFont="1" applyFill="1" applyBorder="1" applyAlignment="1">
      <alignment horizontal="center" vertical="center" wrapText="1"/>
    </xf>
    <xf numFmtId="0" fontId="114" fillId="27" borderId="25" xfId="238" applyFont="1" applyFill="1" applyBorder="1" applyAlignment="1">
      <alignment horizontal="center" vertical="center" wrapText="1"/>
    </xf>
    <xf numFmtId="0" fontId="112" fillId="27" borderId="25" xfId="237" applyFont="1" applyFill="1" applyBorder="1" applyAlignment="1">
      <alignment horizontal="center" vertical="center" wrapText="1"/>
    </xf>
    <xf numFmtId="0" fontId="112" fillId="0" borderId="33" xfId="0" applyFont="1" applyBorder="1">
      <alignment vertical="center"/>
    </xf>
    <xf numFmtId="0" fontId="112" fillId="0" borderId="33" xfId="0" quotePrefix="1" applyFont="1" applyBorder="1">
      <alignment vertical="center"/>
    </xf>
    <xf numFmtId="38" fontId="112" fillId="27" borderId="25" xfId="245" applyNumberFormat="1" applyFont="1" applyFill="1" applyBorder="1" applyAlignment="1">
      <alignment horizontal="center" vertical="center" wrapText="1"/>
    </xf>
    <xf numFmtId="0" fontId="113" fillId="27" borderId="25" xfId="245" applyFont="1" applyFill="1" applyBorder="1" applyAlignment="1">
      <alignment horizontal="center" vertical="center" wrapText="1"/>
    </xf>
    <xf numFmtId="38" fontId="112" fillId="27" borderId="25" xfId="238" applyNumberFormat="1" applyFont="1" applyFill="1" applyBorder="1" applyAlignment="1">
      <alignment horizontal="center" vertical="center" wrapText="1"/>
    </xf>
    <xf numFmtId="182" fontId="116" fillId="26" borderId="20" xfId="95" applyNumberFormat="1" applyFont="1" applyFill="1" applyBorder="1" applyAlignment="1">
      <alignment horizontal="center" vertical="center"/>
    </xf>
    <xf numFmtId="182" fontId="116" fillId="27" borderId="20" xfId="95" applyNumberFormat="1" applyFont="1" applyFill="1" applyBorder="1" applyAlignment="1">
      <alignment horizontal="center" vertical="center"/>
    </xf>
    <xf numFmtId="9" fontId="111" fillId="27" borderId="20" xfId="122" applyFont="1" applyFill="1" applyBorder="1" applyAlignment="1">
      <alignment horizontal="center" vertical="center"/>
    </xf>
    <xf numFmtId="3" fontId="112" fillId="27" borderId="25" xfId="238" applyNumberFormat="1" applyFont="1" applyFill="1" applyBorder="1" applyAlignment="1">
      <alignment horizontal="center" vertical="center" wrapText="1"/>
    </xf>
    <xf numFmtId="186" fontId="111" fillId="27" borderId="25" xfId="122" applyNumberFormat="1" applyFont="1" applyFill="1" applyBorder="1" applyAlignment="1">
      <alignment horizontal="center" vertical="center"/>
    </xf>
    <xf numFmtId="0" fontId="112" fillId="27" borderId="19" xfId="238" applyFont="1" applyFill="1" applyBorder="1" applyAlignment="1">
      <alignment horizontal="center" vertical="center" wrapText="1"/>
    </xf>
    <xf numFmtId="0" fontId="111" fillId="27" borderId="25" xfId="118" applyFont="1" applyFill="1" applyBorder="1" applyAlignment="1">
      <alignment horizontal="center" vertical="center"/>
    </xf>
    <xf numFmtId="0" fontId="111" fillId="27" borderId="0" xfId="118" applyFont="1" applyFill="1" applyAlignment="1">
      <alignment horizontal="left"/>
    </xf>
    <xf numFmtId="0" fontId="111" fillId="27" borderId="14" xfId="118" applyFont="1" applyFill="1" applyBorder="1" applyAlignment="1">
      <alignment horizontal="center" vertical="center"/>
    </xf>
    <xf numFmtId="0" fontId="112" fillId="27" borderId="25" xfId="238" applyFont="1" applyFill="1" applyBorder="1" applyAlignment="1">
      <alignment horizontal="center" vertical="center" wrapText="1"/>
    </xf>
    <xf numFmtId="3" fontId="26" fillId="28" borderId="25" xfId="238" applyNumberFormat="1" applyFont="1" applyFill="1" applyBorder="1" applyAlignment="1">
      <alignment horizontal="center" vertical="center" wrapText="1"/>
    </xf>
    <xf numFmtId="9" fontId="70" fillId="27" borderId="22" xfId="118" applyNumberFormat="1" applyFont="1" applyFill="1" applyBorder="1" applyAlignment="1">
      <alignment horizontal="center" vertical="center" wrapText="1"/>
    </xf>
    <xf numFmtId="9" fontId="70" fillId="27" borderId="13" xfId="118" applyNumberFormat="1" applyFont="1" applyFill="1" applyBorder="1" applyAlignment="1">
      <alignment horizontal="center" vertical="center" wrapText="1"/>
    </xf>
    <xf numFmtId="9" fontId="70" fillId="27" borderId="23" xfId="118" applyNumberFormat="1" applyFont="1" applyFill="1" applyBorder="1" applyAlignment="1">
      <alignment horizontal="center" vertical="center" wrapText="1"/>
    </xf>
    <xf numFmtId="0" fontId="70" fillId="27" borderId="22" xfId="118" applyFont="1" applyFill="1" applyBorder="1" applyAlignment="1">
      <alignment horizontal="center" vertical="center" wrapText="1"/>
    </xf>
    <xf numFmtId="0" fontId="70" fillId="27" borderId="13" xfId="118" applyFont="1" applyFill="1" applyBorder="1" applyAlignment="1">
      <alignment horizontal="center" vertical="center" wrapText="1"/>
    </xf>
    <xf numFmtId="0" fontId="70" fillId="27" borderId="23" xfId="118" applyFont="1" applyFill="1" applyBorder="1" applyAlignment="1">
      <alignment horizontal="center" vertical="center" wrapText="1"/>
    </xf>
    <xf numFmtId="0" fontId="70" fillId="27" borderId="25" xfId="118" applyFont="1" applyFill="1" applyBorder="1" applyAlignment="1">
      <alignment horizontal="center" vertical="center"/>
    </xf>
    <xf numFmtId="0" fontId="70" fillId="27" borderId="12" xfId="118" applyFont="1" applyFill="1" applyBorder="1" applyAlignment="1">
      <alignment horizontal="center" vertical="center" wrapText="1"/>
    </xf>
    <xf numFmtId="0" fontId="70" fillId="27" borderId="20" xfId="118" applyFont="1" applyFill="1" applyBorder="1" applyAlignment="1">
      <alignment horizontal="center" vertical="center" wrapText="1"/>
    </xf>
    <xf numFmtId="0" fontId="70" fillId="27" borderId="15" xfId="118" applyFont="1" applyFill="1" applyBorder="1" applyAlignment="1">
      <alignment horizontal="center" vertical="center" wrapText="1"/>
    </xf>
    <xf numFmtId="0" fontId="70" fillId="26" borderId="22" xfId="118" applyFont="1" applyFill="1" applyBorder="1" applyAlignment="1">
      <alignment horizontal="center" vertical="center" wrapText="1"/>
    </xf>
    <xf numFmtId="0" fontId="70" fillId="26" borderId="13" xfId="118" applyFont="1" applyFill="1" applyBorder="1" applyAlignment="1">
      <alignment horizontal="center" vertical="center" wrapText="1"/>
    </xf>
    <xf numFmtId="0" fontId="70" fillId="26" borderId="23" xfId="118" applyFont="1" applyFill="1" applyBorder="1" applyAlignment="1">
      <alignment horizontal="center" vertical="center" wrapText="1"/>
    </xf>
    <xf numFmtId="0" fontId="70" fillId="27" borderId="20" xfId="118" applyFont="1" applyFill="1" applyBorder="1" applyAlignment="1">
      <alignment horizontal="center" vertical="center"/>
    </xf>
    <xf numFmtId="0" fontId="108" fillId="27" borderId="31" xfId="0" applyFont="1" applyFill="1" applyBorder="1" applyAlignment="1">
      <alignment horizontal="left" vertical="center" wrapText="1"/>
    </xf>
    <xf numFmtId="0" fontId="108" fillId="27" borderId="30" xfId="0" applyFont="1" applyFill="1" applyBorder="1" applyAlignment="1">
      <alignment horizontal="left" vertical="center" wrapText="1"/>
    </xf>
    <xf numFmtId="0" fontId="108" fillId="27" borderId="21" xfId="0" applyFont="1" applyFill="1" applyBorder="1" applyAlignment="1">
      <alignment horizontal="left" vertical="center" wrapText="1"/>
    </xf>
    <xf numFmtId="0" fontId="108" fillId="27" borderId="32" xfId="118" applyFont="1" applyFill="1" applyBorder="1" applyAlignment="1">
      <alignment horizontal="left" vertical="center" wrapText="1"/>
    </xf>
    <xf numFmtId="0" fontId="108" fillId="27" borderId="16" xfId="118" applyFont="1" applyFill="1" applyBorder="1" applyAlignment="1">
      <alignment horizontal="left" vertical="center" wrapText="1"/>
    </xf>
    <xf numFmtId="0" fontId="92" fillId="0" borderId="28" xfId="177" applyFont="1" applyBorder="1" applyAlignment="1" applyProtection="1">
      <alignment horizontal="center" vertical="center"/>
      <protection locked="0"/>
    </xf>
    <xf numFmtId="0" fontId="92" fillId="0" borderId="29" xfId="177" applyFont="1" applyBorder="1" applyAlignment="1" applyProtection="1">
      <alignment horizontal="center" vertical="center"/>
      <protection locked="0"/>
    </xf>
    <xf numFmtId="0" fontId="70" fillId="27" borderId="12" xfId="118" applyFont="1" applyFill="1" applyBorder="1" applyAlignment="1">
      <alignment horizontal="center" vertical="center"/>
    </xf>
    <xf numFmtId="0" fontId="70" fillId="27" borderId="11" xfId="118" applyFont="1" applyFill="1" applyBorder="1" applyAlignment="1">
      <alignment horizontal="center" vertical="center" wrapText="1"/>
    </xf>
    <xf numFmtId="0" fontId="70" fillId="27" borderId="17" xfId="118" applyFont="1" applyFill="1" applyBorder="1" applyAlignment="1">
      <alignment horizontal="center" vertical="center" wrapText="1"/>
    </xf>
    <xf numFmtId="0" fontId="70" fillId="27" borderId="18" xfId="118" applyFont="1" applyFill="1" applyBorder="1" applyAlignment="1">
      <alignment horizontal="center" vertical="center" wrapText="1"/>
    </xf>
    <xf numFmtId="0" fontId="92" fillId="0" borderId="26" xfId="177" applyFont="1" applyBorder="1" applyAlignment="1" applyProtection="1">
      <alignment horizontal="center" vertical="center"/>
      <protection locked="0"/>
    </xf>
    <xf numFmtId="0" fontId="92" fillId="0" borderId="27" xfId="177" applyFont="1" applyBorder="1" applyAlignment="1" applyProtection="1">
      <alignment horizontal="center" vertical="center"/>
      <protection locked="0"/>
    </xf>
    <xf numFmtId="0" fontId="92" fillId="0" borderId="22" xfId="177" applyFont="1" applyBorder="1" applyAlignment="1" applyProtection="1">
      <alignment horizontal="center" vertical="center"/>
      <protection locked="0"/>
    </xf>
    <xf numFmtId="0" fontId="92" fillId="0" borderId="24" xfId="177" applyFont="1" applyBorder="1" applyAlignment="1" applyProtection="1">
      <alignment horizontal="center" vertical="center"/>
      <protection locked="0"/>
    </xf>
    <xf numFmtId="0" fontId="70" fillId="27" borderId="25" xfId="118" applyFont="1" applyFill="1" applyBorder="1" applyAlignment="1">
      <alignment horizontal="center" vertical="center" wrapText="1"/>
    </xf>
    <xf numFmtId="0" fontId="70" fillId="27" borderId="19" xfId="118" applyFont="1" applyFill="1" applyBorder="1" applyAlignment="1">
      <alignment horizontal="center" vertical="center" wrapText="1"/>
    </xf>
    <xf numFmtId="0" fontId="70" fillId="27" borderId="14" xfId="118" applyFont="1" applyFill="1" applyBorder="1" applyAlignment="1">
      <alignment horizontal="center" vertical="center" wrapText="1"/>
    </xf>
    <xf numFmtId="185" fontId="70" fillId="27" borderId="25" xfId="209" applyNumberFormat="1" applyFont="1" applyFill="1" applyBorder="1" applyAlignment="1">
      <alignment horizontal="center" vertical="center" wrapText="1"/>
    </xf>
  </cellXfs>
  <cellStyles count="274">
    <cellStyle name=" 1" xfId="1" xr:uid="{00000000-0005-0000-0000-000000000000}"/>
    <cellStyle name="_2009 forcast" xfId="2" xr:uid="{00000000-0005-0000-0000-000001000000}"/>
    <cellStyle name="_Anna's Linen Electric 90105" xfId="3" xr:uid="{00000000-0005-0000-0000-000002000000}"/>
    <cellStyle name="_BBB RA Manor Hamilton Window Panel Quote Sheet-06242009 to jennifer" xfId="4" xr:uid="{00000000-0005-0000-0000-000003000000}"/>
    <cellStyle name="_CCD-WMCA Sheet Set 02 10 09" xfId="5" xr:uid="{00000000-0005-0000-0000-000004000000}"/>
    <cellStyle name="_duckwall and gordman order margin review- 80701" xfId="6" xr:uid="{00000000-0005-0000-0000-000005000000}"/>
    <cellStyle name="_ET_STYLE_NoName_00_" xfId="7" xr:uid="{00000000-0005-0000-0000-000006000000}"/>
    <cellStyle name="_ET_STYLE_NoName_00__CO080506-MPD-375" xfId="8" xr:uid="{00000000-0005-0000-0000-000007000000}"/>
    <cellStyle name="_ET_STYLE_NoName_00__CO080506-MPD-500" xfId="9" xr:uid="{00000000-0005-0000-0000-000008000000}"/>
    <cellStyle name="_Fall 2009 Military Macys Home Orders to E AND E 2 25" xfId="10" xr:uid="{00000000-0005-0000-0000-000009000000}"/>
    <cellStyle name="_HSN Blanket  Throw  90106 complete" xfId="11" xr:uid="{00000000-0005-0000-0000-00000A000000}"/>
    <cellStyle name="_Mix and Max production plan WK201048_production" xfId="12" xr:uid="{00000000-0005-0000-0000-00000B000000}"/>
    <cellStyle name="_WMCADI Blanket  Throw 90210" xfId="13" xr:uid="{00000000-0005-0000-0000-00000C000000}"/>
    <cellStyle name="_WMCADI Blanket &amp; Throw 90210" xfId="14" xr:uid="{00000000-0005-0000-0000-00000D000000}"/>
    <cellStyle name="_副本Robert Allen-Bath shower curtain quote sheet-90904" xfId="15" xr:uid="{00000000-0005-0000-0000-00000E000000}"/>
    <cellStyle name="20% - Accent1" xfId="16" xr:uid="{00000000-0005-0000-0000-00000F000000}"/>
    <cellStyle name="20% - Accent1 2" xfId="17" xr:uid="{00000000-0005-0000-0000-000010000000}"/>
    <cellStyle name="20% - Accent2" xfId="18" xr:uid="{00000000-0005-0000-0000-000011000000}"/>
    <cellStyle name="20% - Accent2 2" xfId="19" xr:uid="{00000000-0005-0000-0000-000012000000}"/>
    <cellStyle name="20% - Accent3" xfId="20" xr:uid="{00000000-0005-0000-0000-000013000000}"/>
    <cellStyle name="20% - Accent3 2" xfId="21" xr:uid="{00000000-0005-0000-0000-000014000000}"/>
    <cellStyle name="20% - Accent4" xfId="22" xr:uid="{00000000-0005-0000-0000-000015000000}"/>
    <cellStyle name="20% - Accent4 2" xfId="23" xr:uid="{00000000-0005-0000-0000-000016000000}"/>
    <cellStyle name="20% - Accent5" xfId="24" xr:uid="{00000000-0005-0000-0000-000017000000}"/>
    <cellStyle name="20% - Accent5 2" xfId="25" xr:uid="{00000000-0005-0000-0000-000018000000}"/>
    <cellStyle name="20% - Accent6" xfId="26" xr:uid="{00000000-0005-0000-0000-000019000000}"/>
    <cellStyle name="20% - Accent6 2" xfId="27" xr:uid="{00000000-0005-0000-0000-00001A000000}"/>
    <cellStyle name="20% - 强调文字颜色 1" xfId="28" xr:uid="{00000000-0005-0000-0000-00001B000000}"/>
    <cellStyle name="20% - 强调文字颜色 1 2" xfId="29" xr:uid="{00000000-0005-0000-0000-00001C000000}"/>
    <cellStyle name="20% - 强调文字颜色 2" xfId="30" xr:uid="{00000000-0005-0000-0000-00001D000000}"/>
    <cellStyle name="20% - 强调文字颜色 2 2" xfId="31" xr:uid="{00000000-0005-0000-0000-00001E000000}"/>
    <cellStyle name="20% - 强调文字颜色 3" xfId="32" xr:uid="{00000000-0005-0000-0000-00001F000000}"/>
    <cellStyle name="20% - 强调文字颜色 3 2" xfId="33" xr:uid="{00000000-0005-0000-0000-000020000000}"/>
    <cellStyle name="20% - 强调文字颜色 4" xfId="34" xr:uid="{00000000-0005-0000-0000-000021000000}"/>
    <cellStyle name="20% - 强调文字颜色 4 2" xfId="35" xr:uid="{00000000-0005-0000-0000-000022000000}"/>
    <cellStyle name="20% - 强调文字颜色 5" xfId="36" xr:uid="{00000000-0005-0000-0000-000023000000}"/>
    <cellStyle name="20% - 强调文字颜色 5 2" xfId="37" xr:uid="{00000000-0005-0000-0000-000024000000}"/>
    <cellStyle name="20% - 强调文字颜色 6" xfId="38" xr:uid="{00000000-0005-0000-0000-000025000000}"/>
    <cellStyle name="20% - 强调文字颜色 6 2" xfId="39" xr:uid="{00000000-0005-0000-0000-000026000000}"/>
    <cellStyle name="40% - Accent1" xfId="40" xr:uid="{00000000-0005-0000-0000-000027000000}"/>
    <cellStyle name="40% - Accent1 2" xfId="41" xr:uid="{00000000-0005-0000-0000-000028000000}"/>
    <cellStyle name="40% - Accent2" xfId="42" xr:uid="{00000000-0005-0000-0000-000029000000}"/>
    <cellStyle name="40% - Accent2 2" xfId="43" xr:uid="{00000000-0005-0000-0000-00002A000000}"/>
    <cellStyle name="40% - Accent3" xfId="44" xr:uid="{00000000-0005-0000-0000-00002B000000}"/>
    <cellStyle name="40% - Accent3 2" xfId="45" xr:uid="{00000000-0005-0000-0000-00002C000000}"/>
    <cellStyle name="40% - Accent4" xfId="46" xr:uid="{00000000-0005-0000-0000-00002D000000}"/>
    <cellStyle name="40% - Accent4 2" xfId="47" xr:uid="{00000000-0005-0000-0000-00002E000000}"/>
    <cellStyle name="40% - Accent5" xfId="48" xr:uid="{00000000-0005-0000-0000-00002F000000}"/>
    <cellStyle name="40% - Accent5 2" xfId="49" xr:uid="{00000000-0005-0000-0000-000030000000}"/>
    <cellStyle name="40% - Accent6" xfId="50" xr:uid="{00000000-0005-0000-0000-000031000000}"/>
    <cellStyle name="40% - Accent6 2" xfId="51" xr:uid="{00000000-0005-0000-0000-000032000000}"/>
    <cellStyle name="40% - 强调文字颜色 1" xfId="52" xr:uid="{00000000-0005-0000-0000-000033000000}"/>
    <cellStyle name="40% - 强调文字颜色 1 2" xfId="53" xr:uid="{00000000-0005-0000-0000-000034000000}"/>
    <cellStyle name="40% - 强调文字颜色 2" xfId="54" xr:uid="{00000000-0005-0000-0000-000035000000}"/>
    <cellStyle name="40% - 强调文字颜色 2 2" xfId="55" xr:uid="{00000000-0005-0000-0000-000036000000}"/>
    <cellStyle name="40% - 强调文字颜色 3" xfId="56" xr:uid="{00000000-0005-0000-0000-000037000000}"/>
    <cellStyle name="40% - 强调文字颜色 3 2" xfId="57" xr:uid="{00000000-0005-0000-0000-000038000000}"/>
    <cellStyle name="40% - 强调文字颜色 4" xfId="58" xr:uid="{00000000-0005-0000-0000-000039000000}"/>
    <cellStyle name="40% - 强调文字颜色 4 2" xfId="59" xr:uid="{00000000-0005-0000-0000-00003A000000}"/>
    <cellStyle name="40% - 强调文字颜色 5" xfId="60" xr:uid="{00000000-0005-0000-0000-00003B000000}"/>
    <cellStyle name="40% - 强调文字颜色 5 2" xfId="61" xr:uid="{00000000-0005-0000-0000-00003C000000}"/>
    <cellStyle name="40% - 强调文字颜色 6" xfId="62" xr:uid="{00000000-0005-0000-0000-00003D000000}"/>
    <cellStyle name="40% - 强调文字颜色 6 2" xfId="63" xr:uid="{00000000-0005-0000-0000-00003E000000}"/>
    <cellStyle name="60% - Accent1" xfId="64" xr:uid="{00000000-0005-0000-0000-00003F000000}"/>
    <cellStyle name="60% - Accent2" xfId="65" xr:uid="{00000000-0005-0000-0000-000040000000}"/>
    <cellStyle name="60% - Accent3" xfId="66" xr:uid="{00000000-0005-0000-0000-000041000000}"/>
    <cellStyle name="60% - Accent4" xfId="67" xr:uid="{00000000-0005-0000-0000-000042000000}"/>
    <cellStyle name="60% - Accent5" xfId="68" xr:uid="{00000000-0005-0000-0000-000043000000}"/>
    <cellStyle name="60% - Accent6" xfId="69" xr:uid="{00000000-0005-0000-0000-000044000000}"/>
    <cellStyle name="60% - 强调文字颜色 1" xfId="70" xr:uid="{00000000-0005-0000-0000-000045000000}"/>
    <cellStyle name="60% - 强调文字颜色 1 2" xfId="71" xr:uid="{00000000-0005-0000-0000-000046000000}"/>
    <cellStyle name="60% - 强调文字颜色 2" xfId="72" xr:uid="{00000000-0005-0000-0000-000047000000}"/>
    <cellStyle name="60% - 强调文字颜色 2 2" xfId="73" xr:uid="{00000000-0005-0000-0000-000048000000}"/>
    <cellStyle name="60% - 强调文字颜色 3" xfId="74" xr:uid="{00000000-0005-0000-0000-000049000000}"/>
    <cellStyle name="60% - 强调文字颜色 3 2" xfId="75" xr:uid="{00000000-0005-0000-0000-00004A000000}"/>
    <cellStyle name="60% - 强调文字颜色 4" xfId="76" xr:uid="{00000000-0005-0000-0000-00004B000000}"/>
    <cellStyle name="60% - 强调文字颜色 4 2" xfId="77" xr:uid="{00000000-0005-0000-0000-00004C000000}"/>
    <cellStyle name="60% - 强调文字颜色 5" xfId="78" xr:uid="{00000000-0005-0000-0000-00004D000000}"/>
    <cellStyle name="60% - 强调文字颜色 5 2" xfId="79" xr:uid="{00000000-0005-0000-0000-00004E000000}"/>
    <cellStyle name="60% - 强调文字颜色 6" xfId="80" xr:uid="{00000000-0005-0000-0000-00004F000000}"/>
    <cellStyle name="60% - 强调文字颜色 6 2" xfId="81" xr:uid="{00000000-0005-0000-0000-000050000000}"/>
    <cellStyle name="Accent1" xfId="82" xr:uid="{00000000-0005-0000-0000-000051000000}"/>
    <cellStyle name="Accent2" xfId="83" xr:uid="{00000000-0005-0000-0000-000052000000}"/>
    <cellStyle name="Accent3" xfId="84" xr:uid="{00000000-0005-0000-0000-000053000000}"/>
    <cellStyle name="Accent4" xfId="85" xr:uid="{00000000-0005-0000-0000-000054000000}"/>
    <cellStyle name="Accent5" xfId="86" xr:uid="{00000000-0005-0000-0000-000055000000}"/>
    <cellStyle name="Accent6" xfId="87" xr:uid="{00000000-0005-0000-0000-000056000000}"/>
    <cellStyle name="Bad" xfId="88" xr:uid="{00000000-0005-0000-0000-000057000000}"/>
    <cellStyle name="Calculation" xfId="89" xr:uid="{00000000-0005-0000-0000-000058000000}"/>
    <cellStyle name="Check Cell" xfId="90" xr:uid="{00000000-0005-0000-0000-000059000000}"/>
    <cellStyle name="Comma 2" xfId="91" xr:uid="{00000000-0005-0000-0000-00005A000000}"/>
    <cellStyle name="Comma 3" xfId="239" xr:uid="{00000000-0005-0000-0000-00005B000000}"/>
    <cellStyle name="Comma 4" xfId="243" xr:uid="{00000000-0005-0000-0000-00005C000000}"/>
    <cellStyle name="Comma 5" xfId="246" xr:uid="{00000000-0005-0000-0000-00005D000000}"/>
    <cellStyle name="Comma 6" xfId="247" xr:uid="{00000000-0005-0000-0000-00005E000000}"/>
    <cellStyle name="Comma 7" xfId="252" xr:uid="{00000000-0005-0000-0000-00005F000000}"/>
    <cellStyle name="Comma 8" xfId="257" xr:uid="{00000000-0005-0000-0000-000060000000}"/>
    <cellStyle name="Comma 9" xfId="262" xr:uid="{00000000-0005-0000-0000-000061000000}"/>
    <cellStyle name="Currency 2" xfId="92" xr:uid="{00000000-0005-0000-0000-000062000000}"/>
    <cellStyle name="Currency 2 2" xfId="93" xr:uid="{00000000-0005-0000-0000-000063000000}"/>
    <cellStyle name="Currency 2 3 2" xfId="94" xr:uid="{00000000-0005-0000-0000-000064000000}"/>
    <cellStyle name="Currency 3" xfId="95" xr:uid="{00000000-0005-0000-0000-000065000000}"/>
    <cellStyle name="Currency 3 2" xfId="221" xr:uid="{00000000-0005-0000-0000-000066000000}"/>
    <cellStyle name="Currency 4" xfId="241" xr:uid="{00000000-0005-0000-0000-000067000000}"/>
    <cellStyle name="Currency 5" xfId="244" xr:uid="{00000000-0005-0000-0000-000068000000}"/>
    <cellStyle name="Explanatory Text" xfId="96" xr:uid="{00000000-0005-0000-0000-000069000000}"/>
    <cellStyle name="Good" xfId="97" xr:uid="{00000000-0005-0000-0000-00006A000000}"/>
    <cellStyle name="Grey" xfId="98" xr:uid="{00000000-0005-0000-0000-00006B000000}"/>
    <cellStyle name="Heading 1" xfId="99" xr:uid="{00000000-0005-0000-0000-00006C000000}"/>
    <cellStyle name="Heading 2" xfId="100" xr:uid="{00000000-0005-0000-0000-00006D000000}"/>
    <cellStyle name="Heading 3" xfId="101" xr:uid="{00000000-0005-0000-0000-00006E000000}"/>
    <cellStyle name="Heading 4" xfId="102" xr:uid="{00000000-0005-0000-0000-00006F000000}"/>
    <cellStyle name="Input" xfId="103" xr:uid="{00000000-0005-0000-0000-000070000000}"/>
    <cellStyle name="Input [yellow]" xfId="104" xr:uid="{00000000-0005-0000-0000-000071000000}"/>
    <cellStyle name="Input_BCF window panel commitment 03052013" xfId="105" xr:uid="{00000000-0005-0000-0000-000072000000}"/>
    <cellStyle name="Linked Cell" xfId="106" xr:uid="{00000000-0005-0000-0000-000073000000}"/>
    <cellStyle name="Neutral" xfId="107" xr:uid="{00000000-0005-0000-0000-000074000000}"/>
    <cellStyle name="no dec" xfId="108" xr:uid="{00000000-0005-0000-0000-000075000000}"/>
    <cellStyle name="Normal - Style1" xfId="109" xr:uid="{00000000-0005-0000-0000-000076000000}"/>
    <cellStyle name="Normal 10" xfId="227" xr:uid="{00000000-0005-0000-0000-000077000000}"/>
    <cellStyle name="Normal 11" xfId="228" xr:uid="{00000000-0005-0000-0000-000078000000}"/>
    <cellStyle name="Normal 11 2" xfId="234" xr:uid="{00000000-0005-0000-0000-000079000000}"/>
    <cellStyle name="Normal 12" xfId="231" xr:uid="{00000000-0005-0000-0000-00007A000000}"/>
    <cellStyle name="Normal 13" xfId="232" xr:uid="{00000000-0005-0000-0000-00007B000000}"/>
    <cellStyle name="Normal 14" xfId="236" xr:uid="{00000000-0005-0000-0000-00007C000000}"/>
    <cellStyle name="Normal 15" xfId="237" xr:uid="{00000000-0005-0000-0000-00007D000000}"/>
    <cellStyle name="Normal 15 2" xfId="250" xr:uid="{00000000-0005-0000-0000-00007E000000}"/>
    <cellStyle name="Normal 15 3" xfId="255" xr:uid="{00000000-0005-0000-0000-00007F000000}"/>
    <cellStyle name="Normal 15 4" xfId="260" xr:uid="{00000000-0005-0000-0000-000080000000}"/>
    <cellStyle name="Normal 15 5" xfId="265" xr:uid="{00000000-0005-0000-0000-000081000000}"/>
    <cellStyle name="Normal 15 6" xfId="267" xr:uid="{00000000-0005-0000-0000-000082000000}"/>
    <cellStyle name="Normal 15 7" xfId="271" xr:uid="{00000000-0005-0000-0000-000083000000}"/>
    <cellStyle name="Normal 16" xfId="238" xr:uid="{00000000-0005-0000-0000-000084000000}"/>
    <cellStyle name="Normal 16 2" xfId="251" xr:uid="{00000000-0005-0000-0000-000085000000}"/>
    <cellStyle name="Normal 16 2 2" xfId="270" xr:uid="{00000000-0005-0000-0000-000086000000}"/>
    <cellStyle name="Normal 16 3" xfId="256" xr:uid="{00000000-0005-0000-0000-000087000000}"/>
    <cellStyle name="Normal 16 4" xfId="261" xr:uid="{00000000-0005-0000-0000-000088000000}"/>
    <cellStyle name="Normal 16 5" xfId="266" xr:uid="{00000000-0005-0000-0000-000089000000}"/>
    <cellStyle name="Normal 16 6" xfId="268" xr:uid="{00000000-0005-0000-0000-00008A000000}"/>
    <cellStyle name="Normal 16 7" xfId="272" xr:uid="{00000000-0005-0000-0000-00008B000000}"/>
    <cellStyle name="Normal 17" xfId="242" xr:uid="{00000000-0005-0000-0000-00008C000000}"/>
    <cellStyle name="Normal 18" xfId="245" xr:uid="{00000000-0005-0000-0000-00008D000000}"/>
    <cellStyle name="Normal 18 2" xfId="249" xr:uid="{00000000-0005-0000-0000-00008E000000}"/>
    <cellStyle name="Normal 18 3" xfId="254" xr:uid="{00000000-0005-0000-0000-00008F000000}"/>
    <cellStyle name="Normal 18 4" xfId="259" xr:uid="{00000000-0005-0000-0000-000090000000}"/>
    <cellStyle name="Normal 18 5" xfId="264" xr:uid="{00000000-0005-0000-0000-000091000000}"/>
    <cellStyle name="Normal 18 6" xfId="269" xr:uid="{00000000-0005-0000-0000-000092000000}"/>
    <cellStyle name="Normal 18 7" xfId="273" xr:uid="{00000000-0005-0000-0000-000093000000}"/>
    <cellStyle name="Normal 19" xfId="248" xr:uid="{00000000-0005-0000-0000-000094000000}"/>
    <cellStyle name="Normal 2" xfId="110" xr:uid="{00000000-0005-0000-0000-000095000000}"/>
    <cellStyle name="Normal 2 18 2" xfId="111" xr:uid="{00000000-0005-0000-0000-000096000000}"/>
    <cellStyle name="Normal 2 2" xfId="112" xr:uid="{00000000-0005-0000-0000-000097000000}"/>
    <cellStyle name="Normal 20" xfId="253" xr:uid="{00000000-0005-0000-0000-000098000000}"/>
    <cellStyle name="Normal 21" xfId="258" xr:uid="{00000000-0005-0000-0000-000099000000}"/>
    <cellStyle name="Normal 22" xfId="263" xr:uid="{00000000-0005-0000-0000-00009A000000}"/>
    <cellStyle name="Normal 3" xfId="204" xr:uid="{00000000-0005-0000-0000-00009B000000}"/>
    <cellStyle name="Normal 3 2" xfId="205" xr:uid="{00000000-0005-0000-0000-00009C000000}"/>
    <cellStyle name="Normal 3 3" xfId="207" xr:uid="{00000000-0005-0000-0000-00009D000000}"/>
    <cellStyle name="Normal 30" xfId="113" xr:uid="{00000000-0005-0000-0000-00009E000000}"/>
    <cellStyle name="Normal 30 2" xfId="114" xr:uid="{00000000-0005-0000-0000-00009F000000}"/>
    <cellStyle name="Normal 33" xfId="115" xr:uid="{00000000-0005-0000-0000-0000A0000000}"/>
    <cellStyle name="Normal 33 2" xfId="116" xr:uid="{00000000-0005-0000-0000-0000A1000000}"/>
    <cellStyle name="Normal 4" xfId="206" xr:uid="{00000000-0005-0000-0000-0000A2000000}"/>
    <cellStyle name="Normal 4 2" xfId="223" xr:uid="{00000000-0005-0000-0000-0000A3000000}"/>
    <cellStyle name="Normal 4 3" xfId="224" xr:uid="{00000000-0005-0000-0000-0000A4000000}"/>
    <cellStyle name="Normal 4 4" xfId="235" xr:uid="{00000000-0005-0000-0000-0000A5000000}"/>
    <cellStyle name="Normal 5" xfId="208" xr:uid="{00000000-0005-0000-0000-0000A6000000}"/>
    <cellStyle name="Normal 6" xfId="210" xr:uid="{00000000-0005-0000-0000-0000A7000000}"/>
    <cellStyle name="Normal 6 2" xfId="240" xr:uid="{00000000-0005-0000-0000-0000A8000000}"/>
    <cellStyle name="Normal 7" xfId="220" xr:uid="{00000000-0005-0000-0000-0000A9000000}"/>
    <cellStyle name="Normal 7 2" xfId="222" xr:uid="{00000000-0005-0000-0000-0000AA000000}"/>
    <cellStyle name="Normal 8" xfId="225" xr:uid="{00000000-0005-0000-0000-0000AB000000}"/>
    <cellStyle name="Normal 9" xfId="226" xr:uid="{00000000-0005-0000-0000-0000AC000000}"/>
    <cellStyle name="Normal_HSN-micro fiber comforter set  duvet set and sheet set11-29-2010" xfId="117" xr:uid="{00000000-0005-0000-0000-0000AD000000}"/>
    <cellStyle name="Normal_TM window Fall2011 quote sheet 110323" xfId="118" xr:uid="{00000000-0005-0000-0000-0000AE000000}"/>
    <cellStyle name="Note" xfId="119" xr:uid="{00000000-0005-0000-0000-0000AF000000}"/>
    <cellStyle name="Note 2" xfId="120" xr:uid="{00000000-0005-0000-0000-0000B0000000}"/>
    <cellStyle name="Output" xfId="121" xr:uid="{00000000-0005-0000-0000-0000B1000000}"/>
    <cellStyle name="Percent [2]" xfId="123" xr:uid="{00000000-0005-0000-0000-0000B2000000}"/>
    <cellStyle name="Percent 2" xfId="124" xr:uid="{00000000-0005-0000-0000-0000B3000000}"/>
    <cellStyle name="Percent 2 2" xfId="125" xr:uid="{00000000-0005-0000-0000-0000B4000000}"/>
    <cellStyle name="Percent 3" xfId="126" xr:uid="{00000000-0005-0000-0000-0000B5000000}"/>
    <cellStyle name="Percent 4" xfId="127" xr:uid="{00000000-0005-0000-0000-0000B6000000}"/>
    <cellStyle name="Percent 5" xfId="233" xr:uid="{00000000-0005-0000-0000-0000B7000000}"/>
    <cellStyle name="Style 1" xfId="128" xr:uid="{00000000-0005-0000-0000-0000B8000000}"/>
    <cellStyle name="Title" xfId="129" xr:uid="{00000000-0005-0000-0000-0000B9000000}"/>
    <cellStyle name="Title 2" xfId="130" xr:uid="{00000000-0005-0000-0000-0000BA000000}"/>
    <cellStyle name="Title 2 2" xfId="131" xr:uid="{00000000-0005-0000-0000-0000BB000000}"/>
    <cellStyle name="Total" xfId="132" xr:uid="{00000000-0005-0000-0000-0000BC000000}"/>
    <cellStyle name="Warning Text" xfId="133" xr:uid="{00000000-0005-0000-0000-0000BD000000}"/>
    <cellStyle name="百分比" xfId="122" builtinId="5"/>
    <cellStyle name="百分比 2" xfId="184" xr:uid="{00000000-0005-0000-0000-0000BF000000}"/>
    <cellStyle name="百分比 2 2" xfId="185" xr:uid="{00000000-0005-0000-0000-0000C0000000}"/>
    <cellStyle name="百分比 3" xfId="186" xr:uid="{00000000-0005-0000-0000-0000C1000000}"/>
    <cellStyle name="标题" xfId="166" xr:uid="{00000000-0005-0000-0000-0000C2000000}"/>
    <cellStyle name="标题 1" xfId="167" xr:uid="{00000000-0005-0000-0000-0000C3000000}"/>
    <cellStyle name="标题 1 2" xfId="168" xr:uid="{00000000-0005-0000-0000-0000C4000000}"/>
    <cellStyle name="标题 2" xfId="169" xr:uid="{00000000-0005-0000-0000-0000C5000000}"/>
    <cellStyle name="标题 2 2" xfId="170" xr:uid="{00000000-0005-0000-0000-0000C6000000}"/>
    <cellStyle name="标题 3" xfId="171" xr:uid="{00000000-0005-0000-0000-0000C7000000}"/>
    <cellStyle name="标题 3 2" xfId="172" xr:uid="{00000000-0005-0000-0000-0000C8000000}"/>
    <cellStyle name="标题 4" xfId="173" xr:uid="{00000000-0005-0000-0000-0000C9000000}"/>
    <cellStyle name="标题 4 2" xfId="174" xr:uid="{00000000-0005-0000-0000-0000CA000000}"/>
    <cellStyle name="标题 5" xfId="175" xr:uid="{00000000-0005-0000-0000-0000CB000000}"/>
    <cellStyle name="差" xfId="140" xr:uid="{00000000-0005-0000-0000-0000CC000000}"/>
    <cellStyle name="差 2" xfId="141" xr:uid="{00000000-0005-0000-0000-0000CD000000}"/>
    <cellStyle name="差_BCF window panel commitment 03052013" xfId="142" xr:uid="{00000000-0005-0000-0000-0000CE000000}"/>
    <cellStyle name="差_BCF window panel commitment 03052013 2" xfId="143" xr:uid="{00000000-0005-0000-0000-0000CF000000}"/>
    <cellStyle name="差_BCF window panel pair 08122013 commitment sheets" xfId="144" xr:uid="{00000000-0005-0000-0000-0000D0000000}"/>
    <cellStyle name="差_BCF window panel pair 08122013 commitment sheets 2" xfId="145" xr:uid="{00000000-0005-0000-0000-0000D1000000}"/>
    <cellStyle name="常规" xfId="0" builtinId="0"/>
    <cellStyle name="常规 2" xfId="146" xr:uid="{00000000-0005-0000-0000-0000D3000000}"/>
    <cellStyle name="常规 2 2" xfId="218" xr:uid="{00000000-0005-0000-0000-0000D4000000}"/>
    <cellStyle name="常规 2 3" xfId="211" xr:uid="{00000000-0005-0000-0000-0000D5000000}"/>
    <cellStyle name="常规 2 4" xfId="229" xr:uid="{00000000-0005-0000-0000-0000D6000000}"/>
    <cellStyle name="常规 2_Window 2012 Sept NY window development 0904 2" xfId="213" xr:uid="{00000000-0005-0000-0000-0000D7000000}"/>
    <cellStyle name="常规 3" xfId="147" xr:uid="{00000000-0005-0000-0000-0000D8000000}"/>
    <cellStyle name="常规 3 2" xfId="214" xr:uid="{00000000-0005-0000-0000-0000D9000000}"/>
    <cellStyle name="常规 3 3" xfId="230" xr:uid="{00000000-0005-0000-0000-0000DA000000}"/>
    <cellStyle name="常规 4" xfId="148" xr:uid="{00000000-0005-0000-0000-0000DB000000}"/>
    <cellStyle name="常规 4 2" xfId="149" xr:uid="{00000000-0005-0000-0000-0000DC000000}"/>
    <cellStyle name="常规 4 3" xfId="150" xr:uid="{00000000-0005-0000-0000-0000DD000000}"/>
    <cellStyle name="常规 4 3 2" xfId="151" xr:uid="{00000000-0005-0000-0000-0000DE000000}"/>
    <cellStyle name="常规 4 4" xfId="215" xr:uid="{00000000-0005-0000-0000-0000DF000000}"/>
    <cellStyle name="常规 5" xfId="152" xr:uid="{00000000-0005-0000-0000-0000E0000000}"/>
    <cellStyle name="常规 5 2" xfId="216" xr:uid="{00000000-0005-0000-0000-0000E1000000}"/>
    <cellStyle name="常规 6" xfId="217" xr:uid="{00000000-0005-0000-0000-0000E2000000}"/>
    <cellStyle name="常规 7" xfId="219" xr:uid="{00000000-0005-0000-0000-0000E3000000}"/>
    <cellStyle name="常规 9" xfId="153" xr:uid="{00000000-0005-0000-0000-0000E4000000}"/>
    <cellStyle name="好" xfId="134" xr:uid="{00000000-0005-0000-0000-0000E5000000}"/>
    <cellStyle name="好 2" xfId="135" xr:uid="{00000000-0005-0000-0000-0000E6000000}"/>
    <cellStyle name="好_BCF window panel commitment 03052013" xfId="136" xr:uid="{00000000-0005-0000-0000-0000E7000000}"/>
    <cellStyle name="好_BCF window panel commitment 03052013 2" xfId="137" xr:uid="{00000000-0005-0000-0000-0000E8000000}"/>
    <cellStyle name="好_BCF window panel pair 08122013 commitment sheets" xfId="138" xr:uid="{00000000-0005-0000-0000-0000E9000000}"/>
    <cellStyle name="好_BCF window panel pair 08122013 commitment sheets 2" xfId="139" xr:uid="{00000000-0005-0000-0000-0000EA000000}"/>
    <cellStyle name="汇总" xfId="180" xr:uid="{00000000-0005-0000-0000-0000EB000000}"/>
    <cellStyle name="汇总 2" xfId="181" xr:uid="{00000000-0005-0000-0000-0000EC000000}"/>
    <cellStyle name="货币 2" xfId="193" xr:uid="{00000000-0005-0000-0000-0000ED000000}"/>
    <cellStyle name="货币 2 2" xfId="194" xr:uid="{00000000-0005-0000-0000-0000EE000000}"/>
    <cellStyle name="货币 3" xfId="195" xr:uid="{00000000-0005-0000-0000-0000EF000000}"/>
    <cellStyle name="计算" xfId="191" xr:uid="{00000000-0005-0000-0000-0000F0000000}"/>
    <cellStyle name="计算 2" xfId="192" xr:uid="{00000000-0005-0000-0000-0000F1000000}"/>
    <cellStyle name="检查单元格" xfId="178" xr:uid="{00000000-0005-0000-0000-0000F2000000}"/>
    <cellStyle name="检查单元格 2" xfId="179" xr:uid="{00000000-0005-0000-0000-0000F3000000}"/>
    <cellStyle name="解释性文本" xfId="187" xr:uid="{00000000-0005-0000-0000-0000F4000000}"/>
    <cellStyle name="解释性文本 2" xfId="188" xr:uid="{00000000-0005-0000-0000-0000F5000000}"/>
    <cellStyle name="警告文本" xfId="189" xr:uid="{00000000-0005-0000-0000-0000F6000000}"/>
    <cellStyle name="警告文本 2" xfId="190" xr:uid="{00000000-0005-0000-0000-0000F7000000}"/>
    <cellStyle name="链接单元格" xfId="202" xr:uid="{00000000-0005-0000-0000-0000F8000000}"/>
    <cellStyle name="链接单元格 2" xfId="203" xr:uid="{00000000-0005-0000-0000-0000F9000000}"/>
    <cellStyle name="千位分隔" xfId="209" builtinId="3"/>
    <cellStyle name="强调文字颜色 1" xfId="154" xr:uid="{00000000-0005-0000-0000-0000FB000000}"/>
    <cellStyle name="强调文字颜色 1 2" xfId="155" xr:uid="{00000000-0005-0000-0000-0000FC000000}"/>
    <cellStyle name="强调文字颜色 2" xfId="156" xr:uid="{00000000-0005-0000-0000-0000FD000000}"/>
    <cellStyle name="强调文字颜色 2 2" xfId="157" xr:uid="{00000000-0005-0000-0000-0000FE000000}"/>
    <cellStyle name="强调文字颜色 3" xfId="158" xr:uid="{00000000-0005-0000-0000-0000FF000000}"/>
    <cellStyle name="强调文字颜色 3 2" xfId="159" xr:uid="{00000000-0005-0000-0000-000000010000}"/>
    <cellStyle name="强调文字颜色 4" xfId="160" xr:uid="{00000000-0005-0000-0000-000001010000}"/>
    <cellStyle name="强调文字颜色 4 2" xfId="161" xr:uid="{00000000-0005-0000-0000-000002010000}"/>
    <cellStyle name="强调文字颜色 5" xfId="162" xr:uid="{00000000-0005-0000-0000-000003010000}"/>
    <cellStyle name="强调文字颜色 5 2" xfId="163" xr:uid="{00000000-0005-0000-0000-000004010000}"/>
    <cellStyle name="强调文字颜色 6" xfId="164" xr:uid="{00000000-0005-0000-0000-000005010000}"/>
    <cellStyle name="强调文字颜色 6 2" xfId="165" xr:uid="{00000000-0005-0000-0000-000006010000}"/>
    <cellStyle name="适中" xfId="200" xr:uid="{00000000-0005-0000-0000-000007010000}"/>
    <cellStyle name="适中 2" xfId="201" xr:uid="{00000000-0005-0000-0000-000008010000}"/>
    <cellStyle name="输出" xfId="198" xr:uid="{00000000-0005-0000-0000-000009010000}"/>
    <cellStyle name="输出 2" xfId="199" xr:uid="{00000000-0005-0000-0000-00000A010000}"/>
    <cellStyle name="输入" xfId="196" xr:uid="{00000000-0005-0000-0000-00000B010000}"/>
    <cellStyle name="输入 2" xfId="197" xr:uid="{00000000-0005-0000-0000-00000C010000}"/>
    <cellStyle name="样式 1" xfId="176" xr:uid="{00000000-0005-0000-0000-00000D010000}"/>
    <cellStyle name="样式 1 2" xfId="177" xr:uid="{00000000-0005-0000-0000-00000E010000}"/>
    <cellStyle name="样式 1 2 2" xfId="212" xr:uid="{00000000-0005-0000-0000-00000F010000}"/>
    <cellStyle name="注释" xfId="182" xr:uid="{00000000-0005-0000-0000-000010010000}"/>
    <cellStyle name="注释 2" xfId="183" xr:uid="{00000000-0005-0000-0000-00001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813005</xdr:colOff>
      <xdr:row>15</xdr:row>
      <xdr:rowOff>182966</xdr:rowOff>
    </xdr:from>
    <xdr:to>
      <xdr:col>21</xdr:col>
      <xdr:colOff>2115125</xdr:colOff>
      <xdr:row>15</xdr:row>
      <xdr:rowOff>1965095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C84C2C2-C72B-1717-A841-0C23BCCCD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00632" y="23215169"/>
          <a:ext cx="1294500" cy="1787844"/>
        </a:xfrm>
        <a:prstGeom prst="rect">
          <a:avLst/>
        </a:prstGeom>
      </xdr:spPr>
    </xdr:pic>
    <xdr:clientData/>
  </xdr:twoCellAnchor>
  <xdr:twoCellAnchor editAs="oneCell">
    <xdr:from>
      <xdr:col>21</xdr:col>
      <xdr:colOff>619136</xdr:colOff>
      <xdr:row>10</xdr:row>
      <xdr:rowOff>87924</xdr:rowOff>
    </xdr:from>
    <xdr:to>
      <xdr:col>21</xdr:col>
      <xdr:colOff>2041770</xdr:colOff>
      <xdr:row>10</xdr:row>
      <xdr:rowOff>2078010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0914C25-BAE9-DCD0-C5DB-0A69E389F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08905" y="6682155"/>
          <a:ext cx="1422634" cy="1990086"/>
        </a:xfrm>
        <a:prstGeom prst="rect">
          <a:avLst/>
        </a:prstGeom>
      </xdr:spPr>
    </xdr:pic>
    <xdr:clientData/>
  </xdr:twoCellAnchor>
  <xdr:twoCellAnchor editAs="oneCell">
    <xdr:from>
      <xdr:col>21</xdr:col>
      <xdr:colOff>488295</xdr:colOff>
      <xdr:row>7</xdr:row>
      <xdr:rowOff>187515</xdr:rowOff>
    </xdr:from>
    <xdr:to>
      <xdr:col>21</xdr:col>
      <xdr:colOff>2324910</xdr:colOff>
      <xdr:row>7</xdr:row>
      <xdr:rowOff>1771178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AACE47F-A729-8AF4-D712-1CA01462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1261" y="5794888"/>
          <a:ext cx="1836615" cy="1583663"/>
        </a:xfrm>
        <a:prstGeom prst="rect">
          <a:avLst/>
        </a:prstGeom>
      </xdr:spPr>
    </xdr:pic>
    <xdr:clientData/>
  </xdr:twoCellAnchor>
  <xdr:twoCellAnchor editAs="oneCell">
    <xdr:from>
      <xdr:col>21</xdr:col>
      <xdr:colOff>1004690</xdr:colOff>
      <xdr:row>12</xdr:row>
      <xdr:rowOff>161440</xdr:rowOff>
    </xdr:from>
    <xdr:to>
      <xdr:col>21</xdr:col>
      <xdr:colOff>1924507</xdr:colOff>
      <xdr:row>12</xdr:row>
      <xdr:rowOff>1296890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D9FC56-1C58-9545-81EB-C516E9A22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2317" y="20029406"/>
          <a:ext cx="912197" cy="1135450"/>
        </a:xfrm>
        <a:prstGeom prst="rect">
          <a:avLst/>
        </a:prstGeom>
      </xdr:spPr>
    </xdr:pic>
    <xdr:clientData/>
  </xdr:twoCellAnchor>
  <xdr:twoCellAnchor editAs="oneCell">
    <xdr:from>
      <xdr:col>21</xdr:col>
      <xdr:colOff>870167</xdr:colOff>
      <xdr:row>18</xdr:row>
      <xdr:rowOff>226017</xdr:rowOff>
    </xdr:from>
    <xdr:to>
      <xdr:col>21</xdr:col>
      <xdr:colOff>2150749</xdr:colOff>
      <xdr:row>18</xdr:row>
      <xdr:rowOff>1392487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921705-A174-0F77-0D30-17B681803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57794" y="21676102"/>
          <a:ext cx="1280582" cy="1151230"/>
        </a:xfrm>
        <a:prstGeom prst="rect">
          <a:avLst/>
        </a:prstGeom>
      </xdr:spPr>
    </xdr:pic>
    <xdr:clientData/>
  </xdr:twoCellAnchor>
  <xdr:oneCellAnchor>
    <xdr:from>
      <xdr:col>21</xdr:col>
      <xdr:colOff>595922</xdr:colOff>
      <xdr:row>8</xdr:row>
      <xdr:rowOff>165990</xdr:rowOff>
    </xdr:from>
    <xdr:ext cx="1836615" cy="1583663"/>
    <xdr:pic>
      <xdr:nvPicPr>
        <xdr:cNvPr id="4" name="Picture 3">
          <a:extLst>
            <a:ext uri="{FF2B5EF4-FFF2-40B4-BE49-F238E27FC236}">
              <a16:creationId xmlns:a16="http://schemas.microsoft.com/office/drawing/2014/main" id="{C641793B-6F87-4760-963A-B022BF3B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62565" y="8457276"/>
          <a:ext cx="1836615" cy="1583663"/>
        </a:xfrm>
        <a:prstGeom prst="rect">
          <a:avLst/>
        </a:prstGeom>
      </xdr:spPr>
    </xdr:pic>
    <xdr:clientData/>
  </xdr:oneCellAnchor>
  <xdr:oneCellAnchor>
    <xdr:from>
      <xdr:col>21</xdr:col>
      <xdr:colOff>595922</xdr:colOff>
      <xdr:row>19</xdr:row>
      <xdr:rowOff>165990</xdr:rowOff>
    </xdr:from>
    <xdr:ext cx="1836615" cy="1583663"/>
    <xdr:pic>
      <xdr:nvPicPr>
        <xdr:cNvPr id="6" name="Picture 5">
          <a:extLst>
            <a:ext uri="{FF2B5EF4-FFF2-40B4-BE49-F238E27FC236}">
              <a16:creationId xmlns:a16="http://schemas.microsoft.com/office/drawing/2014/main" id="{6A2AAF3E-1227-454F-A67C-F47B4EC03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62565" y="8457276"/>
          <a:ext cx="1836615" cy="1583663"/>
        </a:xfrm>
        <a:prstGeom prst="rect">
          <a:avLst/>
        </a:prstGeom>
      </xdr:spPr>
    </xdr:pic>
    <xdr:clientData/>
  </xdr:oneCellAnchor>
  <xdr:oneCellAnchor>
    <xdr:from>
      <xdr:col>21</xdr:col>
      <xdr:colOff>595922</xdr:colOff>
      <xdr:row>20</xdr:row>
      <xdr:rowOff>165990</xdr:rowOff>
    </xdr:from>
    <xdr:ext cx="1836615" cy="1583663"/>
    <xdr:pic>
      <xdr:nvPicPr>
        <xdr:cNvPr id="7" name="Picture 6">
          <a:extLst>
            <a:ext uri="{FF2B5EF4-FFF2-40B4-BE49-F238E27FC236}">
              <a16:creationId xmlns:a16="http://schemas.microsoft.com/office/drawing/2014/main" id="{F9D2EC10-96B0-472E-B22D-B3CA113B4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62565" y="10380419"/>
          <a:ext cx="1836615" cy="1583663"/>
        </a:xfrm>
        <a:prstGeom prst="rect">
          <a:avLst/>
        </a:prstGeom>
      </xdr:spPr>
    </xdr:pic>
    <xdr:clientData/>
  </xdr:oneCellAnchor>
  <xdr:oneCellAnchor>
    <xdr:from>
      <xdr:col>21</xdr:col>
      <xdr:colOff>769814</xdr:colOff>
      <xdr:row>9</xdr:row>
      <xdr:rowOff>152501</xdr:rowOff>
    </xdr:from>
    <xdr:ext cx="1422634" cy="1990086"/>
    <xdr:pic>
      <xdr:nvPicPr>
        <xdr:cNvPr id="13" name="Picture 12">
          <a:extLst>
            <a:ext uri="{FF2B5EF4-FFF2-40B4-BE49-F238E27FC236}">
              <a16:creationId xmlns:a16="http://schemas.microsoft.com/office/drawing/2014/main" id="{AF19E404-93CA-4512-9B2C-EFF55E6F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780" y="5759874"/>
          <a:ext cx="1422634" cy="1990086"/>
        </a:xfrm>
        <a:prstGeom prst="rect">
          <a:avLst/>
        </a:prstGeom>
      </xdr:spPr>
    </xdr:pic>
    <xdr:clientData/>
  </xdr:oneCellAnchor>
  <xdr:oneCellAnchor>
    <xdr:from>
      <xdr:col>21</xdr:col>
      <xdr:colOff>950876</xdr:colOff>
      <xdr:row>11</xdr:row>
      <xdr:rowOff>152870</xdr:rowOff>
    </xdr:from>
    <xdr:ext cx="912197" cy="1135450"/>
    <xdr:pic>
      <xdr:nvPicPr>
        <xdr:cNvPr id="14" name="Picture 13">
          <a:extLst>
            <a:ext uri="{FF2B5EF4-FFF2-40B4-BE49-F238E27FC236}">
              <a16:creationId xmlns:a16="http://schemas.microsoft.com/office/drawing/2014/main" id="{524DBFB6-3E4C-4EA5-9B8E-BC253E524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91162" y="32292941"/>
          <a:ext cx="912197" cy="1135450"/>
        </a:xfrm>
        <a:prstGeom prst="rect">
          <a:avLst/>
        </a:prstGeom>
      </xdr:spPr>
    </xdr:pic>
    <xdr:clientData/>
  </xdr:oneCellAnchor>
  <xdr:oneCellAnchor>
    <xdr:from>
      <xdr:col>21</xdr:col>
      <xdr:colOff>817966</xdr:colOff>
      <xdr:row>13</xdr:row>
      <xdr:rowOff>118389</xdr:rowOff>
    </xdr:from>
    <xdr:ext cx="1367692" cy="1874876"/>
    <xdr:pic>
      <xdr:nvPicPr>
        <xdr:cNvPr id="17" name="Picture 16">
          <a:extLst>
            <a:ext uri="{FF2B5EF4-FFF2-40B4-BE49-F238E27FC236}">
              <a16:creationId xmlns:a16="http://schemas.microsoft.com/office/drawing/2014/main" id="{F553EA83-BC59-4DED-A621-90BE0F56B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10932" y="17091186"/>
          <a:ext cx="1367692" cy="1874876"/>
        </a:xfrm>
        <a:prstGeom prst="rect">
          <a:avLst/>
        </a:prstGeom>
      </xdr:spPr>
    </xdr:pic>
    <xdr:clientData/>
  </xdr:oneCellAnchor>
  <xdr:oneCellAnchor>
    <xdr:from>
      <xdr:col>21</xdr:col>
      <xdr:colOff>882543</xdr:colOff>
      <xdr:row>14</xdr:row>
      <xdr:rowOff>75339</xdr:rowOff>
    </xdr:from>
    <xdr:ext cx="1367692" cy="1874876"/>
    <xdr:pic>
      <xdr:nvPicPr>
        <xdr:cNvPr id="18" name="Picture 17">
          <a:extLst>
            <a:ext uri="{FF2B5EF4-FFF2-40B4-BE49-F238E27FC236}">
              <a16:creationId xmlns:a16="http://schemas.microsoft.com/office/drawing/2014/main" id="{30E70514-B38E-497A-8228-FD8B987E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75509" y="19103814"/>
          <a:ext cx="1367692" cy="187487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504635</xdr:colOff>
      <xdr:row>4</xdr:row>
      <xdr:rowOff>9770</xdr:rowOff>
    </xdr:from>
    <xdr:to>
      <xdr:col>18</xdr:col>
      <xdr:colOff>1924539</xdr:colOff>
      <xdr:row>4</xdr:row>
      <xdr:rowOff>1970810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093972-B11F-496C-A230-581C410F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32335" y="1533770"/>
          <a:ext cx="1419904" cy="1961040"/>
        </a:xfrm>
        <a:prstGeom prst="rect">
          <a:avLst/>
        </a:prstGeom>
      </xdr:spPr>
    </xdr:pic>
    <xdr:clientData/>
  </xdr:twoCellAnchor>
  <xdr:twoCellAnchor editAs="oneCell">
    <xdr:from>
      <xdr:col>18</xdr:col>
      <xdr:colOff>619136</xdr:colOff>
      <xdr:row>6</xdr:row>
      <xdr:rowOff>87924</xdr:rowOff>
    </xdr:from>
    <xdr:to>
      <xdr:col>18</xdr:col>
      <xdr:colOff>2041770</xdr:colOff>
      <xdr:row>6</xdr:row>
      <xdr:rowOff>2078010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B97729-B9E5-43E6-9F7A-C09375A59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6836" y="5587024"/>
          <a:ext cx="1422634" cy="1990086"/>
        </a:xfrm>
        <a:prstGeom prst="rect">
          <a:avLst/>
        </a:prstGeom>
      </xdr:spPr>
    </xdr:pic>
    <xdr:clientData/>
  </xdr:twoCellAnchor>
  <xdr:twoCellAnchor editAs="oneCell">
    <xdr:from>
      <xdr:col>18</xdr:col>
      <xdr:colOff>595922</xdr:colOff>
      <xdr:row>7</xdr:row>
      <xdr:rowOff>165990</xdr:rowOff>
    </xdr:from>
    <xdr:to>
      <xdr:col>18</xdr:col>
      <xdr:colOff>2432537</xdr:colOff>
      <xdr:row>7</xdr:row>
      <xdr:rowOff>1749653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955021-5016-42A2-BCB9-B34EDA2D4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23622" y="7836790"/>
          <a:ext cx="1836615" cy="1583663"/>
        </a:xfrm>
        <a:prstGeom prst="rect">
          <a:avLst/>
        </a:prstGeom>
      </xdr:spPr>
    </xdr:pic>
    <xdr:clientData/>
  </xdr:twoCellAnchor>
  <xdr:twoCellAnchor editAs="oneCell">
    <xdr:from>
      <xdr:col>18</xdr:col>
      <xdr:colOff>898770</xdr:colOff>
      <xdr:row>8</xdr:row>
      <xdr:rowOff>102702</xdr:rowOff>
    </xdr:from>
    <xdr:to>
      <xdr:col>18</xdr:col>
      <xdr:colOff>2266462</xdr:colOff>
      <xdr:row>8</xdr:row>
      <xdr:rowOff>1977578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49B019-CDDD-4B02-BEAA-E1FC5BD3A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26470" y="9697552"/>
          <a:ext cx="1367692" cy="1874876"/>
        </a:xfrm>
        <a:prstGeom prst="rect">
          <a:avLst/>
        </a:prstGeom>
      </xdr:spPr>
    </xdr:pic>
    <xdr:clientData/>
  </xdr:twoCellAnchor>
  <xdr:twoCellAnchor editAs="oneCell">
    <xdr:from>
      <xdr:col>18</xdr:col>
      <xdr:colOff>950876</xdr:colOff>
      <xdr:row>9</xdr:row>
      <xdr:rowOff>152870</xdr:rowOff>
    </xdr:from>
    <xdr:to>
      <xdr:col>18</xdr:col>
      <xdr:colOff>1863073</xdr:colOff>
      <xdr:row>9</xdr:row>
      <xdr:rowOff>1288320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63D27F1-7864-4665-91A0-0B6FE13D6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8576" y="11798770"/>
          <a:ext cx="912197" cy="1135450"/>
        </a:xfrm>
        <a:prstGeom prst="rect">
          <a:avLst/>
        </a:prstGeom>
      </xdr:spPr>
    </xdr:pic>
    <xdr:clientData/>
  </xdr:twoCellAnchor>
  <xdr:twoCellAnchor editAs="oneCell">
    <xdr:from>
      <xdr:col>18</xdr:col>
      <xdr:colOff>867835</xdr:colOff>
      <xdr:row>10</xdr:row>
      <xdr:rowOff>146548</xdr:rowOff>
    </xdr:from>
    <xdr:to>
      <xdr:col>18</xdr:col>
      <xdr:colOff>2148417</xdr:colOff>
      <xdr:row>10</xdr:row>
      <xdr:rowOff>1297778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0121C05-3E18-4FB3-86EA-271780753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95535" y="13373598"/>
          <a:ext cx="1280582" cy="1151230"/>
        </a:xfrm>
        <a:prstGeom prst="rect">
          <a:avLst/>
        </a:prstGeom>
      </xdr:spPr>
    </xdr:pic>
    <xdr:clientData/>
  </xdr:twoCellAnchor>
  <xdr:twoCellAnchor editAs="oneCell">
    <xdr:from>
      <xdr:col>18</xdr:col>
      <xdr:colOff>923925</xdr:colOff>
      <xdr:row>11</xdr:row>
      <xdr:rowOff>38100</xdr:rowOff>
    </xdr:from>
    <xdr:to>
      <xdr:col>18</xdr:col>
      <xdr:colOff>1997711</xdr:colOff>
      <xdr:row>11</xdr:row>
      <xdr:rowOff>1445202</xdr:rowOff>
    </xdr:to>
    <xdr:pic>
      <xdr:nvPicPr>
        <xdr:cNvPr id="8" name="图片 3">
          <a:extLst>
            <a:ext uri="{FF2B5EF4-FFF2-40B4-BE49-F238E27FC236}">
              <a16:creationId xmlns:a16="http://schemas.microsoft.com/office/drawing/2014/main" id="{5CFD7693-9BF1-467F-BD3C-280872B43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351625" y="14846300"/>
          <a:ext cx="1073786" cy="1407102"/>
        </a:xfrm>
        <a:prstGeom prst="rect">
          <a:avLst/>
        </a:prstGeom>
      </xdr:spPr>
    </xdr:pic>
    <xdr:clientData/>
  </xdr:twoCellAnchor>
  <xdr:twoCellAnchor editAs="oneCell">
    <xdr:from>
      <xdr:col>18</xdr:col>
      <xdr:colOff>342900</xdr:colOff>
      <xdr:row>5</xdr:row>
      <xdr:rowOff>88900</xdr:rowOff>
    </xdr:from>
    <xdr:to>
      <xdr:col>18</xdr:col>
      <xdr:colOff>2225056</xdr:colOff>
      <xdr:row>5</xdr:row>
      <xdr:rowOff>1790700</xdr:rowOff>
    </xdr:to>
    <xdr:pic>
      <xdr:nvPicPr>
        <xdr:cNvPr id="9" name="图片 4" descr="C:\Users\180095\AppData\Roaming\Tencent\Users\339243865\QQ\WinTemp\RichOle\Q[J$W2_%7YSEW(WG56L4$AN.png">
          <a:extLst>
            <a:ext uri="{FF2B5EF4-FFF2-40B4-BE49-F238E27FC236}">
              <a16:creationId xmlns:a16="http://schemas.microsoft.com/office/drawing/2014/main" id="{815D8E4D-3C18-4CFE-B1F3-95D879220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0600" y="3657600"/>
          <a:ext cx="1882156" cy="170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rissys/Local%20Settings/Temporary%20Internet%20Files/Content.Outlook/N7IN4LHD/PO%20Worksheet%20Matrix%20with%20Attribute%20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rah.chen/AppData/Local/Microsoft/Windows/Temporary%20Internet%20Files/Content.Outlook/RBUPAN03/Window%20Pane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D25"/>
  <sheetViews>
    <sheetView tabSelected="1" zoomScale="95" zoomScaleNormal="95" workbookViewId="0">
      <selection activeCell="V33" sqref="V33"/>
    </sheetView>
  </sheetViews>
  <sheetFormatPr defaultColWidth="11.44140625" defaultRowHeight="13.8" outlineLevelCol="2" x14ac:dyDescent="0.25"/>
  <cols>
    <col min="1" max="1" width="13.77734375" style="1" customWidth="1"/>
    <col min="2" max="2" width="11.44140625" style="1" customWidth="1"/>
    <col min="3" max="3" width="14.44140625" style="4" customWidth="1"/>
    <col min="4" max="4" width="20.77734375" style="4" customWidth="1"/>
    <col min="5" max="5" width="14.77734375" style="1" customWidth="1"/>
    <col min="6" max="6" width="13.77734375" style="1" customWidth="1"/>
    <col min="7" max="7" width="13.44140625" style="1" customWidth="1"/>
    <col min="8" max="10" width="17.21875" style="1" customWidth="1"/>
    <col min="11" max="13" width="9.21875" style="1" customWidth="1" outlineLevel="2"/>
    <col min="14" max="14" width="6.21875" style="1" customWidth="1" outlineLevel="2"/>
    <col min="15" max="15" width="11" style="2" customWidth="1" outlineLevel="1"/>
    <col min="16" max="16" width="12.21875" style="5" customWidth="1" outlineLevel="1"/>
    <col min="17" max="17" width="11.5546875" style="9" customWidth="1" outlineLevel="1"/>
    <col min="18" max="19" width="13.77734375" style="6" customWidth="1"/>
    <col min="20" max="20" width="16.5546875" style="9" customWidth="1" outlineLevel="1"/>
    <col min="21" max="21" width="13" style="6" customWidth="1"/>
    <col min="22" max="22" width="42.5546875" style="3" customWidth="1"/>
    <col min="23" max="16384" width="11.44140625" style="1"/>
  </cols>
  <sheetData>
    <row r="1" spans="1:160" s="17" customFormat="1" ht="46.05" customHeight="1" thickBot="1" x14ac:dyDescent="0.35">
      <c r="A1" s="134" t="s">
        <v>144</v>
      </c>
      <c r="B1" s="135"/>
      <c r="C1" s="135"/>
      <c r="D1" s="135"/>
      <c r="E1" s="135"/>
      <c r="F1" s="135"/>
      <c r="G1" s="135"/>
      <c r="H1" s="135"/>
      <c r="I1" s="135"/>
      <c r="J1" s="135"/>
      <c r="K1" s="10"/>
      <c r="L1" s="10"/>
      <c r="M1" s="10"/>
      <c r="N1" s="10"/>
      <c r="O1" s="32"/>
      <c r="P1" s="10"/>
      <c r="Q1" s="12"/>
      <c r="R1" s="13"/>
      <c r="S1" s="13"/>
      <c r="T1" s="12"/>
      <c r="U1" s="13"/>
      <c r="V1" s="14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5"/>
      <c r="EQ1" s="15"/>
      <c r="ER1" s="15"/>
      <c r="ES1" s="15"/>
      <c r="ET1" s="15"/>
      <c r="EU1" s="15"/>
      <c r="EV1" s="16"/>
      <c r="EW1" s="15"/>
      <c r="EX1" s="15"/>
      <c r="EY1" s="15"/>
      <c r="EZ1" s="15"/>
      <c r="FA1" s="15"/>
      <c r="FB1" s="15"/>
      <c r="FC1" s="15"/>
      <c r="FD1" s="15"/>
    </row>
    <row r="2" spans="1:160" s="26" customFormat="1" ht="35.549999999999997" customHeight="1" x14ac:dyDescent="0.25">
      <c r="A2" s="137" t="s">
        <v>17</v>
      </c>
      <c r="B2" s="122" t="s">
        <v>11</v>
      </c>
      <c r="C2" s="118" t="s">
        <v>14</v>
      </c>
      <c r="D2" s="122" t="s">
        <v>0</v>
      </c>
      <c r="E2" s="122" t="s">
        <v>8</v>
      </c>
      <c r="F2" s="122" t="s">
        <v>7</v>
      </c>
      <c r="G2" s="118" t="s">
        <v>36</v>
      </c>
      <c r="H2" s="118" t="s">
        <v>78</v>
      </c>
      <c r="I2" s="80"/>
      <c r="J2" s="80"/>
      <c r="K2" s="136" t="s">
        <v>1</v>
      </c>
      <c r="L2" s="136"/>
      <c r="M2" s="136"/>
      <c r="N2" s="136"/>
      <c r="O2" s="125" t="s">
        <v>18</v>
      </c>
      <c r="P2" s="118" t="s">
        <v>15</v>
      </c>
      <c r="Q2" s="115" t="s">
        <v>16</v>
      </c>
      <c r="R2" s="122" t="s">
        <v>76</v>
      </c>
      <c r="S2" s="118" t="s">
        <v>101</v>
      </c>
      <c r="T2" s="115" t="s">
        <v>77</v>
      </c>
      <c r="U2" s="118" t="s">
        <v>23</v>
      </c>
      <c r="V2" s="121" t="s">
        <v>13</v>
      </c>
    </row>
    <row r="3" spans="1:160" s="26" customFormat="1" ht="27" customHeight="1" x14ac:dyDescent="0.25">
      <c r="A3" s="138"/>
      <c r="B3" s="123"/>
      <c r="C3" s="119"/>
      <c r="D3" s="123"/>
      <c r="E3" s="123"/>
      <c r="F3" s="123"/>
      <c r="G3" s="119"/>
      <c r="H3" s="119"/>
      <c r="I3" s="75" t="s">
        <v>108</v>
      </c>
      <c r="J3" s="75" t="s">
        <v>107</v>
      </c>
      <c r="K3" s="128" t="s">
        <v>2</v>
      </c>
      <c r="L3" s="128"/>
      <c r="M3" s="128"/>
      <c r="N3" s="123" t="s">
        <v>3</v>
      </c>
      <c r="O3" s="126"/>
      <c r="P3" s="119"/>
      <c r="Q3" s="116"/>
      <c r="R3" s="123"/>
      <c r="S3" s="119"/>
      <c r="T3" s="116"/>
      <c r="U3" s="119"/>
      <c r="V3" s="121"/>
    </row>
    <row r="4" spans="1:160" s="26" customFormat="1" ht="29.55" customHeight="1" thickBot="1" x14ac:dyDescent="0.3">
      <c r="A4" s="139"/>
      <c r="B4" s="124"/>
      <c r="C4" s="120"/>
      <c r="D4" s="124"/>
      <c r="E4" s="124"/>
      <c r="F4" s="124"/>
      <c r="G4" s="120"/>
      <c r="H4" s="120"/>
      <c r="I4" s="81"/>
      <c r="J4" s="81"/>
      <c r="K4" s="36" t="s">
        <v>4</v>
      </c>
      <c r="L4" s="36" t="s">
        <v>5</v>
      </c>
      <c r="M4" s="36" t="s">
        <v>6</v>
      </c>
      <c r="N4" s="124"/>
      <c r="O4" s="127"/>
      <c r="P4" s="120"/>
      <c r="Q4" s="117"/>
      <c r="R4" s="124"/>
      <c r="S4" s="120"/>
      <c r="T4" s="117"/>
      <c r="U4" s="120"/>
      <c r="V4" s="121"/>
    </row>
    <row r="5" spans="1:160" s="26" customFormat="1" ht="61.05" customHeight="1" x14ac:dyDescent="0.25">
      <c r="A5" s="132" t="s">
        <v>102</v>
      </c>
      <c r="B5" s="132"/>
      <c r="C5" s="132"/>
      <c r="D5" s="132"/>
      <c r="E5" s="132"/>
      <c r="F5" s="132"/>
      <c r="G5" s="133"/>
      <c r="H5" s="75"/>
      <c r="I5" s="75"/>
      <c r="J5" s="75"/>
      <c r="K5" s="79"/>
      <c r="L5" s="79"/>
      <c r="M5" s="79"/>
      <c r="N5" s="79"/>
      <c r="O5" s="76"/>
      <c r="P5" s="75"/>
      <c r="Q5" s="77"/>
      <c r="R5" s="79"/>
      <c r="S5" s="75"/>
      <c r="T5" s="77"/>
      <c r="U5" s="75"/>
      <c r="V5" s="78"/>
    </row>
    <row r="6" spans="1:160" s="111" customFormat="1" ht="152.1" hidden="1" customHeight="1" x14ac:dyDescent="0.25">
      <c r="A6" s="93" t="s">
        <v>22</v>
      </c>
      <c r="B6" s="94" t="s">
        <v>103</v>
      </c>
      <c r="C6" s="95" t="s">
        <v>75</v>
      </c>
      <c r="D6" s="96" t="s">
        <v>66</v>
      </c>
      <c r="E6" s="97" t="s">
        <v>21</v>
      </c>
      <c r="F6" s="94" t="s">
        <v>143</v>
      </c>
      <c r="G6" s="98"/>
      <c r="H6" s="98" t="s">
        <v>81</v>
      </c>
      <c r="I6" s="99" t="s">
        <v>109</v>
      </c>
      <c r="J6" s="100" t="s">
        <v>125</v>
      </c>
      <c r="K6" s="101">
        <v>67</v>
      </c>
      <c r="L6" s="101">
        <v>42</v>
      </c>
      <c r="M6" s="102">
        <v>37</v>
      </c>
      <c r="N6" s="103">
        <v>12</v>
      </c>
      <c r="O6" s="104">
        <v>6.2</v>
      </c>
      <c r="P6" s="105">
        <v>19.989999999999998</v>
      </c>
      <c r="Q6" s="106">
        <f t="shared" ref="Q6:Q16" si="0">1-O6/P6</f>
        <v>0.68984492246123064</v>
      </c>
      <c r="R6" s="107">
        <v>0</v>
      </c>
      <c r="S6" s="107" t="e">
        <f>R6/N6*#REF!</f>
        <v>#REF!</v>
      </c>
      <c r="T6" s="108">
        <f t="shared" ref="T6:T16" si="1">O6*R6</f>
        <v>0</v>
      </c>
      <c r="U6" s="109" t="s">
        <v>24</v>
      </c>
      <c r="V6" s="110"/>
    </row>
    <row r="7" spans="1:160" s="111" customFormat="1" ht="152.1" hidden="1" customHeight="1" x14ac:dyDescent="0.25">
      <c r="A7" s="93" t="s">
        <v>22</v>
      </c>
      <c r="B7" s="94" t="s">
        <v>100</v>
      </c>
      <c r="C7" s="95" t="s">
        <v>75</v>
      </c>
      <c r="D7" s="96" t="s">
        <v>66</v>
      </c>
      <c r="E7" s="97" t="s">
        <v>21</v>
      </c>
      <c r="F7" s="94" t="s">
        <v>143</v>
      </c>
      <c r="G7" s="98"/>
      <c r="H7" s="98" t="s">
        <v>82</v>
      </c>
      <c r="I7" s="99" t="s">
        <v>110</v>
      </c>
      <c r="J7" s="100" t="s">
        <v>126</v>
      </c>
      <c r="K7" s="101">
        <v>67</v>
      </c>
      <c r="L7" s="101">
        <v>42</v>
      </c>
      <c r="M7" s="102">
        <v>37</v>
      </c>
      <c r="N7" s="103">
        <v>12</v>
      </c>
      <c r="O7" s="104">
        <v>6.2</v>
      </c>
      <c r="P7" s="105">
        <v>19.989999999999998</v>
      </c>
      <c r="Q7" s="106">
        <f t="shared" si="0"/>
        <v>0.68984492246123064</v>
      </c>
      <c r="R7" s="107">
        <v>0</v>
      </c>
      <c r="S7" s="107" t="e">
        <f>R7/N7*#REF!</f>
        <v>#REF!</v>
      </c>
      <c r="T7" s="108">
        <f t="shared" si="1"/>
        <v>0</v>
      </c>
      <c r="U7" s="109" t="s">
        <v>24</v>
      </c>
      <c r="V7" s="112"/>
    </row>
    <row r="8" spans="1:160" s="26" customFormat="1" ht="151.5" customHeight="1" x14ac:dyDescent="0.25">
      <c r="A8" s="38" t="s">
        <v>22</v>
      </c>
      <c r="B8" s="18" t="s">
        <v>27</v>
      </c>
      <c r="C8" s="20" t="s">
        <v>80</v>
      </c>
      <c r="D8" s="70" t="s">
        <v>68</v>
      </c>
      <c r="E8" s="71" t="s">
        <v>32</v>
      </c>
      <c r="F8" s="18" t="s">
        <v>31</v>
      </c>
      <c r="G8" s="34"/>
      <c r="H8" s="34" t="s">
        <v>83</v>
      </c>
      <c r="I8" s="90" t="s">
        <v>111</v>
      </c>
      <c r="J8" s="91" t="s">
        <v>127</v>
      </c>
      <c r="K8" s="27">
        <v>67</v>
      </c>
      <c r="L8" s="27">
        <v>42</v>
      </c>
      <c r="M8" s="27">
        <v>38</v>
      </c>
      <c r="N8" s="39">
        <v>12</v>
      </c>
      <c r="O8" s="68">
        <v>6.4</v>
      </c>
      <c r="P8" s="24">
        <v>19.989999999999998</v>
      </c>
      <c r="Q8" s="25">
        <f>1-O8/P8</f>
        <v>0.67983991995997994</v>
      </c>
      <c r="R8" s="114">
        <v>2400</v>
      </c>
      <c r="S8" s="31" t="e">
        <f>R8/N8*#REF!</f>
        <v>#REF!</v>
      </c>
      <c r="T8" s="69">
        <f t="shared" si="1"/>
        <v>15360</v>
      </c>
      <c r="U8" s="22" t="s">
        <v>24</v>
      </c>
      <c r="V8" s="30"/>
    </row>
    <row r="9" spans="1:160" s="26" customFormat="1" ht="151.5" customHeight="1" x14ac:dyDescent="0.25">
      <c r="A9" s="38" t="s">
        <v>22</v>
      </c>
      <c r="B9" s="18" t="s">
        <v>27</v>
      </c>
      <c r="C9" s="20" t="s">
        <v>80</v>
      </c>
      <c r="D9" s="70" t="s">
        <v>68</v>
      </c>
      <c r="E9" s="71" t="s">
        <v>32</v>
      </c>
      <c r="F9" s="18" t="s">
        <v>31</v>
      </c>
      <c r="G9" s="34"/>
      <c r="H9" s="34" t="s">
        <v>84</v>
      </c>
      <c r="I9" s="90" t="s">
        <v>112</v>
      </c>
      <c r="J9" s="91" t="s">
        <v>128</v>
      </c>
      <c r="K9" s="27">
        <v>67</v>
      </c>
      <c r="L9" s="27">
        <v>42</v>
      </c>
      <c r="M9" s="27">
        <v>38</v>
      </c>
      <c r="N9" s="39">
        <v>12</v>
      </c>
      <c r="O9" s="68">
        <v>6.4</v>
      </c>
      <c r="P9" s="24">
        <v>19.989999999999998</v>
      </c>
      <c r="Q9" s="25">
        <f>1-O9/P9</f>
        <v>0.67983991995997994</v>
      </c>
      <c r="R9" s="114">
        <v>2000</v>
      </c>
      <c r="S9" s="31" t="e">
        <f>R9/N9*#REF!</f>
        <v>#REF!</v>
      </c>
      <c r="T9" s="69">
        <f t="shared" si="1"/>
        <v>12800</v>
      </c>
      <c r="U9" s="22" t="s">
        <v>24</v>
      </c>
      <c r="V9" s="30"/>
    </row>
    <row r="10" spans="1:160" s="26" customFormat="1" ht="171" customHeight="1" x14ac:dyDescent="0.25">
      <c r="A10" s="38" t="s">
        <v>22</v>
      </c>
      <c r="B10" s="18" t="s">
        <v>85</v>
      </c>
      <c r="C10" s="20" t="s">
        <v>80</v>
      </c>
      <c r="D10" s="70" t="s">
        <v>67</v>
      </c>
      <c r="E10" s="71" t="s">
        <v>32</v>
      </c>
      <c r="F10" s="18" t="s">
        <v>31</v>
      </c>
      <c r="G10" s="30"/>
      <c r="H10" s="74" t="s">
        <v>86</v>
      </c>
      <c r="I10" s="90" t="s">
        <v>113</v>
      </c>
      <c r="J10" s="91" t="s">
        <v>129</v>
      </c>
      <c r="K10" s="27">
        <v>67</v>
      </c>
      <c r="L10" s="27">
        <v>42</v>
      </c>
      <c r="M10" s="27">
        <v>38</v>
      </c>
      <c r="N10" s="39">
        <v>12</v>
      </c>
      <c r="O10" s="68">
        <v>7.5</v>
      </c>
      <c r="P10" s="24">
        <v>19.989999999999998</v>
      </c>
      <c r="Q10" s="25">
        <f t="shared" si="0"/>
        <v>0.62481240620310152</v>
      </c>
      <c r="R10" s="31">
        <v>1400</v>
      </c>
      <c r="S10" s="31" t="e">
        <f>R10/N10*#REF!</f>
        <v>#REF!</v>
      </c>
      <c r="T10" s="69">
        <f t="shared" si="1"/>
        <v>10500</v>
      </c>
      <c r="U10" s="22" t="s">
        <v>24</v>
      </c>
      <c r="V10" s="30"/>
    </row>
    <row r="11" spans="1:160" s="26" customFormat="1" ht="171" customHeight="1" x14ac:dyDescent="0.25">
      <c r="A11" s="38" t="s">
        <v>22</v>
      </c>
      <c r="B11" s="18" t="s">
        <v>104</v>
      </c>
      <c r="C11" s="20" t="s">
        <v>80</v>
      </c>
      <c r="D11" s="70" t="s">
        <v>67</v>
      </c>
      <c r="E11" s="71" t="s">
        <v>32</v>
      </c>
      <c r="F11" s="18" t="s">
        <v>31</v>
      </c>
      <c r="G11" s="30"/>
      <c r="H11" s="30" t="s">
        <v>87</v>
      </c>
      <c r="I11" s="90" t="s">
        <v>114</v>
      </c>
      <c r="J11" s="91" t="s">
        <v>130</v>
      </c>
      <c r="K11" s="27">
        <v>67</v>
      </c>
      <c r="L11" s="27">
        <v>42</v>
      </c>
      <c r="M11" s="27">
        <v>38</v>
      </c>
      <c r="N11" s="39">
        <v>12</v>
      </c>
      <c r="O11" s="68">
        <v>7.5</v>
      </c>
      <c r="P11" s="24">
        <v>19.989999999999998</v>
      </c>
      <c r="Q11" s="25">
        <f t="shared" si="0"/>
        <v>0.62481240620310152</v>
      </c>
      <c r="R11" s="31">
        <v>1400</v>
      </c>
      <c r="S11" s="31" t="e">
        <f>R11/N11*#REF!</f>
        <v>#REF!</v>
      </c>
      <c r="T11" s="69">
        <f t="shared" si="1"/>
        <v>10500</v>
      </c>
      <c r="U11" s="22" t="s">
        <v>24</v>
      </c>
      <c r="V11" s="30"/>
    </row>
    <row r="12" spans="1:160" s="26" customFormat="1" ht="124.5" customHeight="1" x14ac:dyDescent="0.25">
      <c r="A12" s="38" t="s">
        <v>22</v>
      </c>
      <c r="B12" s="18" t="s">
        <v>30</v>
      </c>
      <c r="C12" s="20" t="s">
        <v>75</v>
      </c>
      <c r="D12" s="70" t="s">
        <v>71</v>
      </c>
      <c r="E12" s="71" t="s">
        <v>32</v>
      </c>
      <c r="F12" s="18" t="s">
        <v>31</v>
      </c>
      <c r="G12" s="34"/>
      <c r="H12" s="34" t="s">
        <v>88</v>
      </c>
      <c r="I12" s="90" t="s">
        <v>115</v>
      </c>
      <c r="J12" s="91" t="s">
        <v>131</v>
      </c>
      <c r="K12" s="28">
        <v>67</v>
      </c>
      <c r="L12" s="28">
        <v>42</v>
      </c>
      <c r="M12" s="28">
        <v>40</v>
      </c>
      <c r="N12" s="39">
        <v>12</v>
      </c>
      <c r="O12" s="68">
        <v>7.6</v>
      </c>
      <c r="P12" s="24">
        <v>19.989999999999998</v>
      </c>
      <c r="Q12" s="25">
        <f t="shared" si="0"/>
        <v>0.61980990495247623</v>
      </c>
      <c r="R12" s="114">
        <v>1800</v>
      </c>
      <c r="S12" s="31" t="e">
        <f>R12/N12*#REF!</f>
        <v>#REF!</v>
      </c>
      <c r="T12" s="69">
        <f t="shared" si="1"/>
        <v>13680</v>
      </c>
      <c r="U12" s="19" t="s">
        <v>24</v>
      </c>
      <c r="V12" s="30"/>
    </row>
    <row r="13" spans="1:160" s="26" customFormat="1" ht="124.5" customHeight="1" x14ac:dyDescent="0.25">
      <c r="A13" s="38" t="s">
        <v>22</v>
      </c>
      <c r="B13" s="18" t="s">
        <v>30</v>
      </c>
      <c r="C13" s="20" t="s">
        <v>75</v>
      </c>
      <c r="D13" s="70" t="s">
        <v>71</v>
      </c>
      <c r="E13" s="71" t="s">
        <v>32</v>
      </c>
      <c r="F13" s="18" t="s">
        <v>31</v>
      </c>
      <c r="G13" s="34"/>
      <c r="H13" s="34" t="s">
        <v>89</v>
      </c>
      <c r="I13" s="90" t="s">
        <v>116</v>
      </c>
      <c r="J13" s="91" t="s">
        <v>132</v>
      </c>
      <c r="K13" s="28">
        <v>67</v>
      </c>
      <c r="L13" s="28">
        <v>42</v>
      </c>
      <c r="M13" s="28">
        <v>40</v>
      </c>
      <c r="N13" s="39">
        <v>12</v>
      </c>
      <c r="O13" s="68">
        <v>7.6</v>
      </c>
      <c r="P13" s="24">
        <v>19.989999999999998</v>
      </c>
      <c r="Q13" s="25">
        <f t="shared" si="0"/>
        <v>0.61980990495247623</v>
      </c>
      <c r="R13" s="114">
        <v>1800</v>
      </c>
      <c r="S13" s="31" t="e">
        <f>R13/N13*#REF!</f>
        <v>#REF!</v>
      </c>
      <c r="T13" s="69">
        <f t="shared" si="1"/>
        <v>13680</v>
      </c>
      <c r="U13" s="19" t="s">
        <v>24</v>
      </c>
      <c r="V13" s="30"/>
    </row>
    <row r="14" spans="1:160" s="26" customFormat="1" ht="161.55000000000001" customHeight="1" x14ac:dyDescent="0.25">
      <c r="A14" s="38" t="s">
        <v>22</v>
      </c>
      <c r="B14" s="18" t="s">
        <v>90</v>
      </c>
      <c r="C14" s="20" t="s">
        <v>33</v>
      </c>
      <c r="D14" s="70" t="s">
        <v>79</v>
      </c>
      <c r="E14" s="71" t="s">
        <v>32</v>
      </c>
      <c r="F14" s="18" t="s">
        <v>40</v>
      </c>
      <c r="G14" s="34"/>
      <c r="H14" s="34" t="s">
        <v>91</v>
      </c>
      <c r="I14" s="90" t="s">
        <v>117</v>
      </c>
      <c r="J14" s="91" t="s">
        <v>133</v>
      </c>
      <c r="K14" s="28">
        <v>67</v>
      </c>
      <c r="L14" s="28">
        <v>42</v>
      </c>
      <c r="M14" s="28">
        <v>40</v>
      </c>
      <c r="N14" s="39">
        <v>12</v>
      </c>
      <c r="O14" s="68">
        <v>6.7</v>
      </c>
      <c r="P14" s="24">
        <v>19.989999999999998</v>
      </c>
      <c r="Q14" s="25">
        <f>1-O14/P14</f>
        <v>0.66483241620810407</v>
      </c>
      <c r="R14" s="31">
        <v>1400</v>
      </c>
      <c r="S14" s="31" t="e">
        <f>R14/N14*#REF!</f>
        <v>#REF!</v>
      </c>
      <c r="T14" s="69">
        <f t="shared" si="1"/>
        <v>9380</v>
      </c>
      <c r="U14" s="19" t="s">
        <v>24</v>
      </c>
      <c r="V14" s="30"/>
    </row>
    <row r="15" spans="1:160" s="26" customFormat="1" ht="161.55000000000001" customHeight="1" x14ac:dyDescent="0.25">
      <c r="A15" s="38" t="s">
        <v>22</v>
      </c>
      <c r="B15" s="18" t="s">
        <v>105</v>
      </c>
      <c r="C15" s="20" t="s">
        <v>33</v>
      </c>
      <c r="D15" s="70" t="s">
        <v>79</v>
      </c>
      <c r="E15" s="71" t="s">
        <v>32</v>
      </c>
      <c r="F15" s="18" t="s">
        <v>40</v>
      </c>
      <c r="G15" s="34"/>
      <c r="H15" s="34" t="s">
        <v>92</v>
      </c>
      <c r="I15" s="90" t="s">
        <v>118</v>
      </c>
      <c r="J15" s="91" t="s">
        <v>134</v>
      </c>
      <c r="K15" s="28">
        <v>67</v>
      </c>
      <c r="L15" s="28">
        <v>42</v>
      </c>
      <c r="M15" s="28">
        <v>40</v>
      </c>
      <c r="N15" s="39">
        <v>12</v>
      </c>
      <c r="O15" s="68">
        <v>6.7</v>
      </c>
      <c r="P15" s="24">
        <v>19.989999999999998</v>
      </c>
      <c r="Q15" s="25">
        <f>1-O15/P15</f>
        <v>0.66483241620810407</v>
      </c>
      <c r="R15" s="31">
        <v>1400</v>
      </c>
      <c r="S15" s="31" t="e">
        <f>R15/N15*#REF!</f>
        <v>#REF!</v>
      </c>
      <c r="T15" s="69">
        <f t="shared" si="1"/>
        <v>9380</v>
      </c>
      <c r="U15" s="19" t="s">
        <v>24</v>
      </c>
      <c r="V15" s="30"/>
    </row>
    <row r="16" spans="1:160" s="26" customFormat="1" ht="161.1" customHeight="1" x14ac:dyDescent="0.25">
      <c r="A16" s="38" t="s">
        <v>22</v>
      </c>
      <c r="B16" s="18" t="s">
        <v>25</v>
      </c>
      <c r="C16" s="20" t="s">
        <v>33</v>
      </c>
      <c r="D16" s="72" t="s">
        <v>42</v>
      </c>
      <c r="E16" s="72" t="s">
        <v>21</v>
      </c>
      <c r="F16" s="18" t="s">
        <v>40</v>
      </c>
      <c r="G16" s="34"/>
      <c r="H16" s="34" t="s">
        <v>93</v>
      </c>
      <c r="I16" s="90" t="s">
        <v>119</v>
      </c>
      <c r="J16" s="91" t="s">
        <v>135</v>
      </c>
      <c r="K16" s="20">
        <v>67</v>
      </c>
      <c r="L16" s="20">
        <v>42</v>
      </c>
      <c r="M16" s="20">
        <v>40</v>
      </c>
      <c r="N16" s="21">
        <v>12</v>
      </c>
      <c r="O16" s="68">
        <v>7.5</v>
      </c>
      <c r="P16" s="24">
        <v>19.989999999999998</v>
      </c>
      <c r="Q16" s="25">
        <f t="shared" si="0"/>
        <v>0.62481240620310152</v>
      </c>
      <c r="R16" s="114">
        <v>1000</v>
      </c>
      <c r="S16" s="31" t="e">
        <f>R16/N16*#REF!</f>
        <v>#REF!</v>
      </c>
      <c r="T16" s="69">
        <f t="shared" si="1"/>
        <v>7500</v>
      </c>
      <c r="U16" s="22" t="s">
        <v>24</v>
      </c>
      <c r="V16" s="30"/>
    </row>
    <row r="17" spans="1:22" s="26" customFormat="1" ht="58.5" customHeight="1" x14ac:dyDescent="0.25">
      <c r="A17" s="85"/>
      <c r="B17" s="85"/>
      <c r="C17" s="85"/>
      <c r="D17" s="85"/>
      <c r="E17" s="85"/>
      <c r="F17" s="85"/>
      <c r="G17" s="85"/>
      <c r="H17" s="34"/>
      <c r="I17" s="89"/>
      <c r="J17" s="89"/>
      <c r="K17" s="20"/>
      <c r="L17" s="20"/>
      <c r="M17" s="20"/>
      <c r="N17" s="21"/>
      <c r="O17" s="82"/>
      <c r="P17" s="83"/>
      <c r="Q17" s="84"/>
      <c r="R17" s="86">
        <f>SUM(R6:R16)</f>
        <v>14600</v>
      </c>
      <c r="S17" s="86" t="e">
        <f>SUM(S6:S16)</f>
        <v>#REF!</v>
      </c>
      <c r="T17" s="87">
        <f>SUM(T6:T16)</f>
        <v>102780</v>
      </c>
      <c r="U17" s="22"/>
      <c r="V17" s="92" t="s">
        <v>141</v>
      </c>
    </row>
    <row r="18" spans="1:22" s="26" customFormat="1" ht="64.5" customHeight="1" x14ac:dyDescent="0.25">
      <c r="A18" s="129" t="s">
        <v>94</v>
      </c>
      <c r="B18" s="130"/>
      <c r="C18" s="130"/>
      <c r="D18" s="130"/>
      <c r="E18" s="130"/>
      <c r="F18" s="130"/>
      <c r="G18" s="131"/>
      <c r="H18" s="34"/>
      <c r="I18" s="89"/>
      <c r="J18" s="89"/>
      <c r="K18" s="20"/>
      <c r="L18" s="20"/>
      <c r="M18" s="20"/>
      <c r="N18" s="21"/>
      <c r="O18" s="82"/>
      <c r="P18" s="83"/>
      <c r="Q18" s="84"/>
      <c r="R18" s="31"/>
      <c r="S18" s="31"/>
      <c r="T18" s="69"/>
      <c r="U18" s="22"/>
      <c r="V18" s="30"/>
    </row>
    <row r="19" spans="1:22" s="26" customFormat="1" ht="124.5" customHeight="1" x14ac:dyDescent="0.25">
      <c r="A19" s="38" t="s">
        <v>22</v>
      </c>
      <c r="B19" s="18" t="s">
        <v>106</v>
      </c>
      <c r="C19" s="20" t="s">
        <v>75</v>
      </c>
      <c r="D19" s="70" t="s">
        <v>69</v>
      </c>
      <c r="E19" s="71" t="s">
        <v>32</v>
      </c>
      <c r="F19" s="18" t="s">
        <v>34</v>
      </c>
      <c r="G19" s="34"/>
      <c r="H19" s="34" t="s">
        <v>95</v>
      </c>
      <c r="I19" s="90" t="s">
        <v>120</v>
      </c>
      <c r="J19" s="91" t="s">
        <v>136</v>
      </c>
      <c r="K19" s="28">
        <v>67</v>
      </c>
      <c r="L19" s="28">
        <v>42</v>
      </c>
      <c r="M19" s="28">
        <v>38</v>
      </c>
      <c r="N19" s="39">
        <v>12</v>
      </c>
      <c r="O19" s="68">
        <v>6.7</v>
      </c>
      <c r="P19" s="24">
        <v>19.989999999999998</v>
      </c>
      <c r="Q19" s="25">
        <f>1-O19/P19</f>
        <v>0.66483241620810407</v>
      </c>
      <c r="R19" s="114">
        <v>2400</v>
      </c>
      <c r="S19" s="31">
        <v>14.2576</v>
      </c>
      <c r="T19" s="69">
        <f>O19*R19</f>
        <v>16080</v>
      </c>
      <c r="U19" s="19" t="s">
        <v>24</v>
      </c>
      <c r="V19" s="30"/>
    </row>
    <row r="20" spans="1:22" s="26" customFormat="1" ht="151.5" customHeight="1" x14ac:dyDescent="0.25">
      <c r="A20" s="38" t="s">
        <v>22</v>
      </c>
      <c r="B20" s="18" t="s">
        <v>27</v>
      </c>
      <c r="C20" s="20" t="s">
        <v>80</v>
      </c>
      <c r="D20" s="70" t="s">
        <v>68</v>
      </c>
      <c r="E20" s="71" t="s">
        <v>32</v>
      </c>
      <c r="F20" s="18" t="s">
        <v>31</v>
      </c>
      <c r="G20" s="34"/>
      <c r="H20" s="34" t="s">
        <v>96</v>
      </c>
      <c r="I20" s="90" t="s">
        <v>121</v>
      </c>
      <c r="J20" s="91" t="s">
        <v>137</v>
      </c>
      <c r="K20" s="27">
        <v>67</v>
      </c>
      <c r="L20" s="27">
        <v>42</v>
      </c>
      <c r="M20" s="27">
        <v>38</v>
      </c>
      <c r="N20" s="39">
        <v>12</v>
      </c>
      <c r="O20" s="68">
        <v>6.4</v>
      </c>
      <c r="P20" s="24">
        <v>19.989999999999998</v>
      </c>
      <c r="Q20" s="25">
        <f t="shared" ref="Q20:Q23" si="2">1-O20/P20</f>
        <v>0.67983991995997994</v>
      </c>
      <c r="R20" s="114">
        <v>2400</v>
      </c>
      <c r="S20" s="31">
        <v>12.4754</v>
      </c>
      <c r="T20" s="69">
        <f t="shared" ref="T20:T23" si="3">O20*R20</f>
        <v>15360</v>
      </c>
      <c r="U20" s="22" t="s">
        <v>24</v>
      </c>
      <c r="V20" s="30"/>
    </row>
    <row r="21" spans="1:22" s="26" customFormat="1" ht="151.5" customHeight="1" x14ac:dyDescent="0.25">
      <c r="A21" s="38" t="s">
        <v>22</v>
      </c>
      <c r="B21" s="18" t="s">
        <v>27</v>
      </c>
      <c r="C21" s="20" t="s">
        <v>80</v>
      </c>
      <c r="D21" s="70" t="s">
        <v>68</v>
      </c>
      <c r="E21" s="71" t="s">
        <v>32</v>
      </c>
      <c r="F21" s="18" t="s">
        <v>31</v>
      </c>
      <c r="G21" s="34"/>
      <c r="H21" s="34" t="s">
        <v>97</v>
      </c>
      <c r="I21" s="90" t="s">
        <v>122</v>
      </c>
      <c r="J21" s="91" t="s">
        <v>138</v>
      </c>
      <c r="K21" s="27">
        <v>67</v>
      </c>
      <c r="L21" s="27">
        <v>42</v>
      </c>
      <c r="M21" s="27">
        <v>38</v>
      </c>
      <c r="N21" s="39">
        <v>12</v>
      </c>
      <c r="O21" s="68">
        <v>6.4</v>
      </c>
      <c r="P21" s="24">
        <v>19.989999999999998</v>
      </c>
      <c r="Q21" s="25">
        <f t="shared" si="2"/>
        <v>0.67983991995997994</v>
      </c>
      <c r="R21" s="114">
        <v>2400</v>
      </c>
      <c r="S21" s="31">
        <v>12.4754</v>
      </c>
      <c r="T21" s="69">
        <f t="shared" si="3"/>
        <v>15360</v>
      </c>
      <c r="U21" s="22" t="s">
        <v>24</v>
      </c>
      <c r="V21" s="30"/>
    </row>
    <row r="22" spans="1:22" s="111" customFormat="1" ht="152.1" hidden="1" customHeight="1" x14ac:dyDescent="0.25">
      <c r="A22" s="93" t="s">
        <v>22</v>
      </c>
      <c r="B22" s="94" t="s">
        <v>100</v>
      </c>
      <c r="C22" s="95" t="s">
        <v>75</v>
      </c>
      <c r="D22" s="96" t="s">
        <v>66</v>
      </c>
      <c r="E22" s="97" t="s">
        <v>21</v>
      </c>
      <c r="F22" s="94" t="s">
        <v>143</v>
      </c>
      <c r="G22" s="98"/>
      <c r="H22" s="98" t="s">
        <v>98</v>
      </c>
      <c r="I22" s="99" t="s">
        <v>123</v>
      </c>
      <c r="J22" s="100" t="s">
        <v>139</v>
      </c>
      <c r="K22" s="101">
        <v>67</v>
      </c>
      <c r="L22" s="101">
        <v>42</v>
      </c>
      <c r="M22" s="102">
        <v>37</v>
      </c>
      <c r="N22" s="103">
        <v>12</v>
      </c>
      <c r="O22" s="104">
        <v>6.2</v>
      </c>
      <c r="P22" s="105">
        <v>19.989999999999998</v>
      </c>
      <c r="Q22" s="106">
        <f t="shared" si="2"/>
        <v>0.68984492246123064</v>
      </c>
      <c r="R22" s="107">
        <v>0</v>
      </c>
      <c r="S22" s="107">
        <v>12.1471</v>
      </c>
      <c r="T22" s="108">
        <f t="shared" si="3"/>
        <v>0</v>
      </c>
      <c r="U22" s="109" t="s">
        <v>24</v>
      </c>
      <c r="V22" s="110"/>
    </row>
    <row r="23" spans="1:22" s="111" customFormat="1" ht="152.1" hidden="1" customHeight="1" x14ac:dyDescent="0.25">
      <c r="A23" s="93" t="s">
        <v>22</v>
      </c>
      <c r="B23" s="94" t="s">
        <v>100</v>
      </c>
      <c r="C23" s="95" t="s">
        <v>75</v>
      </c>
      <c r="D23" s="96" t="s">
        <v>66</v>
      </c>
      <c r="E23" s="97" t="s">
        <v>21</v>
      </c>
      <c r="F23" s="94" t="s">
        <v>143</v>
      </c>
      <c r="G23" s="98"/>
      <c r="H23" s="98" t="s">
        <v>99</v>
      </c>
      <c r="I23" s="99" t="s">
        <v>124</v>
      </c>
      <c r="J23" s="100" t="s">
        <v>140</v>
      </c>
      <c r="K23" s="101">
        <v>67</v>
      </c>
      <c r="L23" s="101">
        <v>42</v>
      </c>
      <c r="M23" s="102">
        <v>37</v>
      </c>
      <c r="N23" s="103">
        <v>12</v>
      </c>
      <c r="O23" s="104">
        <v>6.2</v>
      </c>
      <c r="P23" s="105">
        <v>19.989999999999998</v>
      </c>
      <c r="Q23" s="106">
        <f t="shared" si="2"/>
        <v>0.68984492246123064</v>
      </c>
      <c r="R23" s="107">
        <v>0</v>
      </c>
      <c r="S23" s="107">
        <v>12.1471</v>
      </c>
      <c r="T23" s="108">
        <f t="shared" si="3"/>
        <v>0</v>
      </c>
      <c r="U23" s="113" t="s">
        <v>24</v>
      </c>
      <c r="V23" s="110"/>
    </row>
    <row r="24" spans="1:22" ht="64.05" customHeight="1" x14ac:dyDescent="0.25">
      <c r="R24" s="86">
        <f>SUM(R19:R23)</f>
        <v>7200</v>
      </c>
      <c r="S24" s="86">
        <f>SUM(S19:S23)</f>
        <v>63.502600000000001</v>
      </c>
      <c r="T24" s="87">
        <f>SUM(T19:T23)</f>
        <v>46800</v>
      </c>
      <c r="V24" s="92" t="s">
        <v>142</v>
      </c>
    </row>
    <row r="25" spans="1:22" ht="50.55" customHeight="1" x14ac:dyDescent="0.25">
      <c r="R25" s="73">
        <f>R24+R17</f>
        <v>21800</v>
      </c>
      <c r="S25" s="73" t="e">
        <f>S24+S17</f>
        <v>#REF!</v>
      </c>
      <c r="T25" s="88">
        <f>T24+T17</f>
        <v>149580</v>
      </c>
    </row>
  </sheetData>
  <sortState xmlns:xlrd2="http://schemas.microsoft.com/office/spreadsheetml/2017/richdata2" ref="O16:U24">
    <sortCondition ref="R24"/>
  </sortState>
  <mergeCells count="22">
    <mergeCell ref="A1:J1"/>
    <mergeCell ref="G2:G4"/>
    <mergeCell ref="K2:N2"/>
    <mergeCell ref="A2:A4"/>
    <mergeCell ref="B2:B4"/>
    <mergeCell ref="C2:C4"/>
    <mergeCell ref="D2:D4"/>
    <mergeCell ref="E2:E4"/>
    <mergeCell ref="S2:S4"/>
    <mergeCell ref="A5:G5"/>
    <mergeCell ref="H2:H4"/>
    <mergeCell ref="P2:P4"/>
    <mergeCell ref="Q2:Q4"/>
    <mergeCell ref="A18:G18"/>
    <mergeCell ref="T2:T4"/>
    <mergeCell ref="U2:U4"/>
    <mergeCell ref="V2:V4"/>
    <mergeCell ref="R2:R4"/>
    <mergeCell ref="F2:F4"/>
    <mergeCell ref="O2:O4"/>
    <mergeCell ref="K3:M3"/>
    <mergeCell ref="N3:N4"/>
  </mergeCells>
  <phoneticPr fontId="9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A12"/>
  <sheetViews>
    <sheetView zoomScale="65" zoomScaleNormal="65" workbookViewId="0">
      <selection activeCell="I11" sqref="I11"/>
    </sheetView>
  </sheetViews>
  <sheetFormatPr defaultColWidth="11.44140625" defaultRowHeight="13.8" outlineLevelCol="2" x14ac:dyDescent="0.25"/>
  <cols>
    <col min="1" max="1" width="17.21875" style="1" customWidth="1"/>
    <col min="2" max="2" width="14.21875" style="1" customWidth="1"/>
    <col min="3" max="3" width="22" style="4" customWidth="1"/>
    <col min="4" max="4" width="24.77734375" style="4" customWidth="1"/>
    <col min="5" max="5" width="41.77734375" style="4" customWidth="1"/>
    <col min="6" max="6" width="19.77734375" style="1" customWidth="1"/>
    <col min="7" max="7" width="15.77734375" style="1" customWidth="1"/>
    <col min="8" max="8" width="15.5546875" style="1" customWidth="1"/>
    <col min="9" max="9" width="10.44140625" style="8" customWidth="1" outlineLevel="1" collapsed="1"/>
    <col min="10" max="10" width="6.21875" style="1" customWidth="1" outlineLevel="2"/>
    <col min="11" max="11" width="7.5546875" style="1" customWidth="1" outlineLevel="2"/>
    <col min="12" max="12" width="6.77734375" style="1" customWidth="1" outlineLevel="2"/>
    <col min="13" max="13" width="6.21875" style="1" customWidth="1" outlineLevel="2"/>
    <col min="14" max="14" width="8.44140625" style="7" customWidth="1" outlineLevel="2"/>
    <col min="15" max="16" width="10.5546875" style="7" customWidth="1" outlineLevel="2"/>
    <col min="17" max="18" width="13" style="6" customWidth="1"/>
    <col min="19" max="19" width="42.5546875" style="3" customWidth="1"/>
    <col min="20" max="16384" width="11.44140625" style="1"/>
  </cols>
  <sheetData>
    <row r="1" spans="1:157" s="17" customFormat="1" ht="41.55" customHeight="1" x14ac:dyDescent="0.3">
      <c r="A1" s="140" t="s">
        <v>39</v>
      </c>
      <c r="B1" s="141"/>
      <c r="C1" s="142"/>
      <c r="D1" s="142"/>
      <c r="E1" s="142"/>
      <c r="F1" s="142"/>
      <c r="G1" s="143"/>
      <c r="H1" s="33"/>
      <c r="I1" s="23"/>
      <c r="J1" s="10"/>
      <c r="K1" s="10"/>
      <c r="L1" s="10"/>
      <c r="M1" s="10"/>
      <c r="N1" s="11"/>
      <c r="O1" s="11"/>
      <c r="P1" s="11"/>
      <c r="Q1" s="13"/>
      <c r="R1" s="13"/>
      <c r="S1" s="14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5"/>
      <c r="EN1" s="15"/>
      <c r="EO1" s="15"/>
      <c r="EP1" s="15"/>
      <c r="EQ1" s="15"/>
      <c r="ER1" s="15"/>
      <c r="ES1" s="16"/>
      <c r="ET1" s="15"/>
      <c r="EU1" s="15"/>
      <c r="EV1" s="15"/>
      <c r="EW1" s="15"/>
      <c r="EX1" s="15"/>
      <c r="EY1" s="15"/>
      <c r="EZ1" s="15"/>
      <c r="FA1" s="15"/>
    </row>
    <row r="2" spans="1:157" s="26" customFormat="1" ht="22.05" customHeight="1" x14ac:dyDescent="0.25">
      <c r="A2" s="144" t="s">
        <v>17</v>
      </c>
      <c r="B2" s="144" t="s">
        <v>11</v>
      </c>
      <c r="C2" s="144" t="s">
        <v>14</v>
      </c>
      <c r="D2" s="144" t="s">
        <v>0</v>
      </c>
      <c r="E2" s="145" t="s">
        <v>43</v>
      </c>
      <c r="F2" s="144" t="s">
        <v>8</v>
      </c>
      <c r="G2" s="144" t="s">
        <v>7</v>
      </c>
      <c r="H2" s="144" t="s">
        <v>36</v>
      </c>
      <c r="I2" s="144" t="s">
        <v>9</v>
      </c>
      <c r="J2" s="121" t="s">
        <v>1</v>
      </c>
      <c r="K2" s="121"/>
      <c r="L2" s="121"/>
      <c r="M2" s="121"/>
      <c r="N2" s="121"/>
      <c r="O2" s="144" t="s">
        <v>44</v>
      </c>
      <c r="P2" s="144" t="s">
        <v>45</v>
      </c>
      <c r="Q2" s="144" t="s">
        <v>12</v>
      </c>
      <c r="R2" s="144" t="s">
        <v>23</v>
      </c>
      <c r="S2" s="121" t="s">
        <v>13</v>
      </c>
    </row>
    <row r="3" spans="1:157" s="26" customFormat="1" ht="27" customHeight="1" x14ac:dyDescent="0.25">
      <c r="A3" s="144"/>
      <c r="B3" s="144"/>
      <c r="C3" s="144"/>
      <c r="D3" s="144"/>
      <c r="E3" s="119"/>
      <c r="F3" s="144"/>
      <c r="G3" s="144"/>
      <c r="H3" s="144"/>
      <c r="I3" s="144"/>
      <c r="J3" s="121" t="s">
        <v>2</v>
      </c>
      <c r="K3" s="121"/>
      <c r="L3" s="121"/>
      <c r="M3" s="144" t="s">
        <v>3</v>
      </c>
      <c r="N3" s="147" t="s">
        <v>10</v>
      </c>
      <c r="O3" s="144"/>
      <c r="P3" s="144"/>
      <c r="Q3" s="144"/>
      <c r="R3" s="144"/>
      <c r="S3" s="121"/>
    </row>
    <row r="4" spans="1:157" s="26" customFormat="1" ht="29.55" customHeight="1" x14ac:dyDescent="0.25">
      <c r="A4" s="144"/>
      <c r="B4" s="144"/>
      <c r="C4" s="144"/>
      <c r="D4" s="144"/>
      <c r="E4" s="146"/>
      <c r="F4" s="144"/>
      <c r="G4" s="144"/>
      <c r="H4" s="144"/>
      <c r="I4" s="144"/>
      <c r="J4" s="40" t="s">
        <v>4</v>
      </c>
      <c r="K4" s="40" t="s">
        <v>5</v>
      </c>
      <c r="L4" s="40" t="s">
        <v>6</v>
      </c>
      <c r="M4" s="144"/>
      <c r="N4" s="147"/>
      <c r="O4" s="144"/>
      <c r="P4" s="144"/>
      <c r="Q4" s="144"/>
      <c r="R4" s="144"/>
      <c r="S4" s="121"/>
    </row>
    <row r="5" spans="1:157" s="26" customFormat="1" ht="161.1" customHeight="1" x14ac:dyDescent="0.25">
      <c r="A5" s="41" t="s">
        <v>22</v>
      </c>
      <c r="B5" s="42" t="s">
        <v>25</v>
      </c>
      <c r="C5" s="43" t="s">
        <v>65</v>
      </c>
      <c r="D5" s="44" t="s">
        <v>46</v>
      </c>
      <c r="E5" s="45" t="s">
        <v>47</v>
      </c>
      <c r="F5" s="44" t="s">
        <v>21</v>
      </c>
      <c r="G5" s="42" t="s">
        <v>40</v>
      </c>
      <c r="H5" s="42" t="s">
        <v>35</v>
      </c>
      <c r="I5" s="46">
        <v>7</v>
      </c>
      <c r="J5" s="43">
        <v>67</v>
      </c>
      <c r="K5" s="43">
        <v>41</v>
      </c>
      <c r="L5" s="43">
        <v>40</v>
      </c>
      <c r="M5" s="21">
        <v>12</v>
      </c>
      <c r="N5" s="47">
        <f>J5*K5*L5/1000000</f>
        <v>0.10988000000000001</v>
      </c>
      <c r="O5" s="47"/>
      <c r="P5" s="47"/>
      <c r="Q5" s="48" t="s">
        <v>20</v>
      </c>
      <c r="R5" s="48" t="s">
        <v>24</v>
      </c>
      <c r="S5" s="30"/>
      <c r="T5" s="26" t="s">
        <v>48</v>
      </c>
    </row>
    <row r="6" spans="1:157" s="26" customFormat="1" ht="152.1" customHeight="1" x14ac:dyDescent="0.25">
      <c r="A6" s="41" t="s">
        <v>22</v>
      </c>
      <c r="B6" s="42" t="s">
        <v>49</v>
      </c>
      <c r="C6" s="43" t="s">
        <v>50</v>
      </c>
      <c r="D6" s="49" t="s">
        <v>66</v>
      </c>
      <c r="E6" s="49" t="s">
        <v>51</v>
      </c>
      <c r="F6" s="50" t="s">
        <v>32</v>
      </c>
      <c r="G6" s="42" t="s">
        <v>31</v>
      </c>
      <c r="H6" s="42" t="s">
        <v>52</v>
      </c>
      <c r="I6" s="46">
        <v>5.8</v>
      </c>
      <c r="J6" s="51">
        <v>67</v>
      </c>
      <c r="K6" s="51">
        <v>41</v>
      </c>
      <c r="L6" s="50">
        <v>35</v>
      </c>
      <c r="M6" s="52">
        <v>12</v>
      </c>
      <c r="N6" s="47">
        <f t="shared" ref="N6:N12" si="0">J6*K6*L6/1000000</f>
        <v>9.6144999999999994E-2</v>
      </c>
      <c r="O6" s="47"/>
      <c r="P6" s="47"/>
      <c r="Q6" s="53" t="s">
        <v>29</v>
      </c>
      <c r="R6" s="54" t="s">
        <v>24</v>
      </c>
      <c r="S6" s="29"/>
    </row>
    <row r="7" spans="1:157" s="26" customFormat="1" ht="171" customHeight="1" x14ac:dyDescent="0.25">
      <c r="A7" s="41" t="s">
        <v>22</v>
      </c>
      <c r="B7" s="42" t="s">
        <v>26</v>
      </c>
      <c r="C7" s="43" t="s">
        <v>53</v>
      </c>
      <c r="D7" s="49" t="s">
        <v>54</v>
      </c>
      <c r="E7" s="49" t="s">
        <v>55</v>
      </c>
      <c r="F7" s="50" t="s">
        <v>32</v>
      </c>
      <c r="G7" s="42" t="s">
        <v>31</v>
      </c>
      <c r="H7" s="35" t="s">
        <v>37</v>
      </c>
      <c r="I7" s="46">
        <v>7</v>
      </c>
      <c r="J7" s="55">
        <v>69</v>
      </c>
      <c r="K7" s="55">
        <v>42</v>
      </c>
      <c r="L7" s="55">
        <v>36</v>
      </c>
      <c r="M7" s="52">
        <v>12</v>
      </c>
      <c r="N7" s="47">
        <f t="shared" si="0"/>
        <v>0.104328</v>
      </c>
      <c r="O7" s="47"/>
      <c r="P7" s="47"/>
      <c r="Q7" s="56" t="s">
        <v>20</v>
      </c>
      <c r="R7" s="54" t="s">
        <v>24</v>
      </c>
      <c r="S7" s="30"/>
    </row>
    <row r="8" spans="1:157" s="26" customFormat="1" ht="151.5" customHeight="1" x14ac:dyDescent="0.25">
      <c r="A8" s="41" t="s">
        <v>22</v>
      </c>
      <c r="B8" s="42" t="s">
        <v>27</v>
      </c>
      <c r="C8" s="43" t="s">
        <v>50</v>
      </c>
      <c r="D8" s="49" t="s">
        <v>56</v>
      </c>
      <c r="E8" s="49" t="s">
        <v>57</v>
      </c>
      <c r="F8" s="50" t="s">
        <v>32</v>
      </c>
      <c r="G8" s="42" t="s">
        <v>31</v>
      </c>
      <c r="H8" s="42" t="s">
        <v>37</v>
      </c>
      <c r="I8" s="46">
        <v>6</v>
      </c>
      <c r="J8" s="55">
        <v>69</v>
      </c>
      <c r="K8" s="55">
        <v>42</v>
      </c>
      <c r="L8" s="55">
        <v>36</v>
      </c>
      <c r="M8" s="52">
        <v>12</v>
      </c>
      <c r="N8" s="47">
        <f t="shared" si="0"/>
        <v>0.104328</v>
      </c>
      <c r="O8" s="57"/>
      <c r="P8" s="57"/>
      <c r="Q8" s="58" t="s">
        <v>20</v>
      </c>
      <c r="R8" s="54" t="s">
        <v>24</v>
      </c>
      <c r="S8" s="37"/>
    </row>
    <row r="9" spans="1:157" s="26" customFormat="1" ht="161.55000000000001" customHeight="1" x14ac:dyDescent="0.25">
      <c r="A9" s="41" t="s">
        <v>22</v>
      </c>
      <c r="B9" s="42" t="s">
        <v>28</v>
      </c>
      <c r="C9" s="43" t="s">
        <v>33</v>
      </c>
      <c r="D9" s="49" t="s">
        <v>69</v>
      </c>
      <c r="E9" s="59" t="s">
        <v>58</v>
      </c>
      <c r="F9" s="50" t="s">
        <v>32</v>
      </c>
      <c r="G9" s="42" t="s">
        <v>40</v>
      </c>
      <c r="H9" s="42" t="s">
        <v>35</v>
      </c>
      <c r="I9" s="46">
        <v>6.3</v>
      </c>
      <c r="J9" s="50">
        <v>67</v>
      </c>
      <c r="K9" s="50">
        <v>41</v>
      </c>
      <c r="L9" s="50">
        <v>36</v>
      </c>
      <c r="M9" s="52">
        <v>12</v>
      </c>
      <c r="N9" s="47">
        <f t="shared" si="0"/>
        <v>9.8891999999999994E-2</v>
      </c>
      <c r="O9" s="47"/>
      <c r="P9" s="47"/>
      <c r="Q9" s="60">
        <v>1000</v>
      </c>
      <c r="R9" s="48" t="s">
        <v>24</v>
      </c>
      <c r="S9" s="30"/>
      <c r="T9" s="61"/>
    </row>
    <row r="10" spans="1:157" s="26" customFormat="1" ht="124.5" customHeight="1" x14ac:dyDescent="0.25">
      <c r="A10" s="41" t="s">
        <v>22</v>
      </c>
      <c r="B10" s="42" t="s">
        <v>30</v>
      </c>
      <c r="C10" s="43" t="s">
        <v>50</v>
      </c>
      <c r="D10" s="49" t="s">
        <v>70</v>
      </c>
      <c r="E10" s="59" t="s">
        <v>59</v>
      </c>
      <c r="F10" s="50" t="s">
        <v>60</v>
      </c>
      <c r="G10" s="42" t="s">
        <v>31</v>
      </c>
      <c r="H10" s="42" t="s">
        <v>38</v>
      </c>
      <c r="I10" s="46">
        <v>7.08</v>
      </c>
      <c r="J10" s="50">
        <v>67</v>
      </c>
      <c r="K10" s="50">
        <v>41</v>
      </c>
      <c r="L10" s="50">
        <v>35</v>
      </c>
      <c r="M10" s="52">
        <v>12</v>
      </c>
      <c r="N10" s="47">
        <f t="shared" si="0"/>
        <v>9.6144999999999994E-2</v>
      </c>
      <c r="O10" s="47"/>
      <c r="P10" s="47"/>
      <c r="Q10" s="56" t="s">
        <v>20</v>
      </c>
      <c r="R10" s="48" t="s">
        <v>24</v>
      </c>
      <c r="S10" s="30"/>
    </row>
    <row r="11" spans="1:157" s="26" customFormat="1" ht="124.5" customHeight="1" x14ac:dyDescent="0.25">
      <c r="A11" s="41" t="s">
        <v>22</v>
      </c>
      <c r="B11" s="62" t="s">
        <v>41</v>
      </c>
      <c r="C11" s="43" t="s">
        <v>33</v>
      </c>
      <c r="D11" s="49" t="s">
        <v>69</v>
      </c>
      <c r="E11" s="59" t="s">
        <v>61</v>
      </c>
      <c r="F11" s="50" t="s">
        <v>62</v>
      </c>
      <c r="G11" s="42" t="s">
        <v>34</v>
      </c>
      <c r="H11" s="42" t="s">
        <v>35</v>
      </c>
      <c r="I11" s="46">
        <v>6.3</v>
      </c>
      <c r="J11" s="50">
        <v>67</v>
      </c>
      <c r="K11" s="50">
        <v>41</v>
      </c>
      <c r="L11" s="50">
        <v>36</v>
      </c>
      <c r="M11" s="52">
        <v>12</v>
      </c>
      <c r="N11" s="47">
        <f t="shared" si="0"/>
        <v>9.8891999999999994E-2</v>
      </c>
      <c r="O11" s="47"/>
      <c r="P11" s="47"/>
      <c r="Q11" s="56" t="s">
        <v>20</v>
      </c>
      <c r="R11" s="48" t="s">
        <v>24</v>
      </c>
      <c r="S11" s="30"/>
      <c r="T11" s="61"/>
    </row>
    <row r="12" spans="1:157" ht="130.80000000000001" customHeight="1" x14ac:dyDescent="0.25">
      <c r="A12" s="63" t="s">
        <v>22</v>
      </c>
      <c r="B12" s="64" t="s">
        <v>72</v>
      </c>
      <c r="C12" s="48" t="s">
        <v>63</v>
      </c>
      <c r="D12" s="64" t="s">
        <v>73</v>
      </c>
      <c r="E12" s="65" t="s">
        <v>74</v>
      </c>
      <c r="F12" s="55" t="s">
        <v>32</v>
      </c>
      <c r="G12" s="42" t="s">
        <v>19</v>
      </c>
      <c r="H12" s="42" t="s">
        <v>64</v>
      </c>
      <c r="I12" s="66">
        <v>5.99</v>
      </c>
      <c r="J12" s="50">
        <v>67</v>
      </c>
      <c r="K12" s="50">
        <v>41</v>
      </c>
      <c r="L12" s="50">
        <v>27</v>
      </c>
      <c r="M12" s="64">
        <v>12</v>
      </c>
      <c r="N12" s="47">
        <f t="shared" si="0"/>
        <v>7.4168999999999999E-2</v>
      </c>
      <c r="O12" s="67">
        <f>N112*L12*M12/1000000</f>
        <v>0</v>
      </c>
      <c r="P12" s="64"/>
      <c r="Q12" s="56" t="s">
        <v>20</v>
      </c>
      <c r="R12" s="48" t="s">
        <v>24</v>
      </c>
      <c r="S12" s="64"/>
    </row>
  </sheetData>
  <mergeCells count="19">
    <mergeCell ref="R2:R4"/>
    <mergeCell ref="S2:S4"/>
    <mergeCell ref="J3:L3"/>
    <mergeCell ref="M3:M4"/>
    <mergeCell ref="N3:N4"/>
    <mergeCell ref="Q2:Q4"/>
    <mergeCell ref="H2:H4"/>
    <mergeCell ref="I2:I4"/>
    <mergeCell ref="J2:N2"/>
    <mergeCell ref="O2:O4"/>
    <mergeCell ref="P2:P4"/>
    <mergeCell ref="A1:G1"/>
    <mergeCell ref="A2:A4"/>
    <mergeCell ref="B2:B4"/>
    <mergeCell ref="C2:C4"/>
    <mergeCell ref="D2:D4"/>
    <mergeCell ref="E2:E4"/>
    <mergeCell ref="F2:F4"/>
    <mergeCell ref="G2:G4"/>
  </mergeCells>
  <phoneticPr fontId="109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commitment 11 26</vt:lpstr>
      <vt:lpstr>fty 9 6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sarah.chen</dc:creator>
  <cp:lastModifiedBy>姜羽剑</cp:lastModifiedBy>
  <dcterms:created xsi:type="dcterms:W3CDTF">2013-08-15T21:30:51Z</dcterms:created>
  <dcterms:modified xsi:type="dcterms:W3CDTF">2024-12-11T06:19:27Z</dcterms:modified>
</cp:coreProperties>
</file>