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<sst xmlns="http://schemas.openxmlformats.org/spreadsheetml/2006/main" count="53" uniqueCount="53">
  <si>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</si>
  <si>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</si>
  <si>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</si>
  <si>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</si>
  <si>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</si>
  <si>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</si>
  <si>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</si>
  <si>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12/11/2024</t>
  </si>
  <si>
    <t>Division</t>
  </si>
  <si>
    <t>Current And Future Inventory</t>
  </si>
  <si>
    <t>Current And History Sales Comparison</t>
  </si>
  <si>
    <t>ASHFURNDS</t>
  </si>
  <si>
    <t>ROOMECOM</t>
  </si>
  <si>
    <t>ZOLA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</si>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</sst>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914691</v>
      </c>
      <c r="C5" s="11">
        <f>=ROUNDDOWN(36.4910118007516,0)</f>
      </c>
      <c r="D5" s="11">
        <v>248012</v>
      </c>
      <c r="E5" s="12">
        <v>0.9819</v>
      </c>
      <c r="F5" s="11"/>
      <c r="G5" s="11">
        <f>=ROUNDDOWN({0},0)</f>
      </c>
      <c r="H5" s="11">
        <v>350</v>
      </c>
      <c r="I5" s="12">
        <v>0.1064</v>
      </c>
      <c r="J5" s="11">
        <v>603</v>
      </c>
      <c r="K5" s="13">
        <v>39392.6</v>
      </c>
      <c r="L5" s="11">
        <v>1940</v>
      </c>
      <c r="M5" s="14">
        <v>20.31</v>
      </c>
      <c r="N5" s="11">
        <v>506</v>
      </c>
      <c r="O5" s="13">
        <v>34438.28</v>
      </c>
      <c r="P5" s="11">
        <v>1823</v>
      </c>
      <c r="Q5" s="14">
        <v>18.89</v>
      </c>
      <c r="R5" s="12">
        <v>0.1917</v>
      </c>
      <c r="S5" s="12">
        <v>0.1439</v>
      </c>
      <c r="T5" s="12">
        <v>0.0642</v>
      </c>
      <c r="U5" s="12">
        <v>0.0752</v>
      </c>
      <c r="V5" s="11">
        <v>364</v>
      </c>
      <c r="W5" s="13">
        <v>21084.04</v>
      </c>
      <c r="X5" s="11">
        <v>570</v>
      </c>
      <c r="Y5" s="11">
        <v>175</v>
      </c>
      <c r="Z5" s="13">
        <v>10609.86</v>
      </c>
      <c r="AA5" s="11">
        <v>513</v>
      </c>
      <c r="AB5" s="12">
        <v>1.08</v>
      </c>
      <c r="AC5" s="12">
        <v>0.9872</v>
      </c>
      <c r="AD5" s="11">
        <v>121</v>
      </c>
      <c r="AE5" s="13">
        <v>9155.9</v>
      </c>
      <c r="AF5" s="11">
        <v>615</v>
      </c>
      <c r="AG5" s="11">
        <v>140</v>
      </c>
      <c r="AH5" s="13">
        <v>9829.1</v>
      </c>
      <c r="AI5" s="11">
        <v>445</v>
      </c>
      <c r="AJ5" s="12">
        <v>-0.1357</v>
      </c>
      <c r="AK5" s="12">
        <v>-0.0685</v>
      </c>
      <c r="AL5" s="11">
        <v>65</v>
      </c>
      <c r="AM5" s="13">
        <v>4122.49</v>
      </c>
      <c r="AN5" s="11">
        <v>222</v>
      </c>
      <c r="AO5" s="11">
        <v>98</v>
      </c>
      <c r="AP5" s="13">
        <v>6526.04</v>
      </c>
      <c r="AQ5" s="11">
        <v>284</v>
      </c>
      <c r="AR5" s="12">
        <v>-0.3367</v>
      </c>
      <c r="AS5" s="12">
        <v>-0.3683</v>
      </c>
      <c r="AT5" s="11">
        <v>42</v>
      </c>
      <c r="AU5" s="13">
        <v>4117.7</v>
      </c>
      <c r="AV5" s="11">
        <v>315</v>
      </c>
      <c r="AW5" s="11">
        <v>90</v>
      </c>
      <c r="AX5" s="13">
        <v>7208.13</v>
      </c>
      <c r="AY5" s="11">
        <v>303</v>
      </c>
      <c r="AZ5" s="12">
        <v>-0.5333</v>
      </c>
      <c r="BA5" s="12">
        <v>-0.4287</v>
      </c>
      <c r="BB5" s="11">
        <v>11</v>
      </c>
      <c r="BC5" s="13">
        <v>912.47</v>
      </c>
      <c r="BD5" s="11">
        <v>185</v>
      </c>
      <c r="BE5" s="11">
        <v>3</v>
      </c>
      <c r="BF5" s="13">
        <v>265.15</v>
      </c>
      <c r="BG5" s="11">
        <v>193</v>
      </c>
      <c r="BH5" s="12">
        <v>2.6667</v>
      </c>
      <c r="BI5" s="12">
        <v>2.4413</v>
      </c>
    </row>
    <row r="6">
      <c r="A6" s="10" t="s">
        <v>37</v>
      </c>
      <c r="B6" s="11">
        <v>302</v>
      </c>
      <c r="C6" s="11">
        <f>=ROUNDDOWN(53.9285714285714,0)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54</v>
      </c>
      <c r="M6" s="14"/>
      <c r="N6" s="11"/>
      <c r="O6" s="13"/>
      <c r="P6" s="11">
        <v>130</v>
      </c>
      <c r="Q6" s="14"/>
      <c r="R6" s="12"/>
      <c r="S6" s="12"/>
      <c r="T6" s="12">
        <v>-0.5846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20929</v>
      </c>
      <c r="C7" s="11">
        <f>=ROUNDDOWN(15.5041114156604,0)</f>
      </c>
      <c r="D7" s="11">
        <v>20440</v>
      </c>
      <c r="E7" s="12">
        <v>0.9832</v>
      </c>
      <c r="F7" s="11"/>
      <c r="G7" s="11">
        <f>=ROUNDDOWN({0},0)</f>
      </c>
      <c r="H7" s="11"/>
      <c r="I7" s="12"/>
      <c r="J7" s="11">
        <v>326</v>
      </c>
      <c r="K7" s="13">
        <v>16389.82</v>
      </c>
      <c r="L7" s="11">
        <v>174</v>
      </c>
      <c r="M7" s="14">
        <v>94.19</v>
      </c>
      <c r="N7" s="11">
        <v>365</v>
      </c>
      <c r="O7" s="13">
        <v>18295.09</v>
      </c>
      <c r="P7" s="11">
        <v>207</v>
      </c>
      <c r="Q7" s="14">
        <v>88.38</v>
      </c>
      <c r="R7" s="12">
        <v>-0.1068</v>
      </c>
      <c r="S7" s="12">
        <v>-0.1041</v>
      </c>
      <c r="T7" s="12">
        <v>-0.1594</v>
      </c>
      <c r="U7" s="12">
        <v>0.0657</v>
      </c>
      <c r="V7" s="11">
        <v>60</v>
      </c>
      <c r="W7" s="13">
        <v>2956.5</v>
      </c>
      <c r="X7" s="11">
        <v>95</v>
      </c>
      <c r="Y7" s="11">
        <v>96</v>
      </c>
      <c r="Z7" s="13">
        <v>4379.14</v>
      </c>
      <c r="AA7" s="11">
        <v>135</v>
      </c>
      <c r="AB7" s="12">
        <v>-0.375</v>
      </c>
      <c r="AC7" s="12">
        <v>-0.3249</v>
      </c>
      <c r="AD7" s="11">
        <v>84</v>
      </c>
      <c r="AE7" s="13">
        <v>3942.46</v>
      </c>
      <c r="AF7" s="11">
        <v>145</v>
      </c>
      <c r="AG7" s="11">
        <v>75</v>
      </c>
      <c r="AH7" s="13">
        <v>3967.64</v>
      </c>
      <c r="AI7" s="11">
        <v>101</v>
      </c>
      <c r="AJ7" s="12">
        <v>0.12</v>
      </c>
      <c r="AK7" s="12">
        <v>-0.0063</v>
      </c>
      <c r="AL7" s="11">
        <v>47</v>
      </c>
      <c r="AM7" s="13">
        <v>2294.03</v>
      </c>
      <c r="AN7" s="11">
        <v>53</v>
      </c>
      <c r="AO7" s="11">
        <v>46</v>
      </c>
      <c r="AP7" s="13">
        <v>1914.27</v>
      </c>
      <c r="AQ7" s="11">
        <v>62</v>
      </c>
      <c r="AR7" s="12">
        <v>0.0217</v>
      </c>
      <c r="AS7" s="12">
        <v>0.1984</v>
      </c>
      <c r="AT7" s="11">
        <v>85</v>
      </c>
      <c r="AU7" s="13">
        <v>4175.13</v>
      </c>
      <c r="AV7" s="11">
        <v>95</v>
      </c>
      <c r="AW7" s="11">
        <v>118</v>
      </c>
      <c r="AX7" s="13">
        <v>6147.92</v>
      </c>
      <c r="AY7" s="11">
        <v>113</v>
      </c>
      <c r="AZ7" s="12">
        <v>-0.2797</v>
      </c>
      <c r="BA7" s="12">
        <v>-0.3209</v>
      </c>
      <c r="BB7" s="11">
        <v>50</v>
      </c>
      <c r="BC7" s="13">
        <v>3021.7</v>
      </c>
      <c r="BD7" s="11">
        <v>144</v>
      </c>
      <c r="BE7" s="11">
        <v>30</v>
      </c>
      <c r="BF7" s="13">
        <v>1886.12</v>
      </c>
      <c r="BG7" s="11">
        <v>155</v>
      </c>
      <c r="BH7" s="12">
        <v>0.6667</v>
      </c>
      <c r="BI7" s="12">
        <v>0.6021</v>
      </c>
    </row>
    <row r="8">
      <c r="A8" s="10" t="s">
        <v>39</v>
      </c>
      <c r="B8" s="11">
        <v>122471</v>
      </c>
      <c r="C8" s="11">
        <f>=ROUNDDOWN(21.1357321598067,0)</f>
      </c>
      <c r="D8" s="11">
        <v>113381</v>
      </c>
      <c r="E8" s="12">
        <v>0.9902</v>
      </c>
      <c r="F8" s="11"/>
      <c r="G8" s="11">
        <f>=ROUNDDOWN({0},0)</f>
      </c>
      <c r="H8" s="11"/>
      <c r="I8" s="12"/>
      <c r="J8" s="11">
        <v>69</v>
      </c>
      <c r="K8" s="13">
        <v>3070.91</v>
      </c>
      <c r="L8" s="11">
        <v>271</v>
      </c>
      <c r="M8" s="14">
        <v>11.33</v>
      </c>
      <c r="N8" s="11">
        <v>132</v>
      </c>
      <c r="O8" s="13">
        <v>5766.09</v>
      </c>
      <c r="P8" s="11">
        <v>264</v>
      </c>
      <c r="Q8" s="14">
        <v>21.84</v>
      </c>
      <c r="R8" s="12">
        <v>-0.4773</v>
      </c>
      <c r="S8" s="12">
        <v>-0.4674</v>
      </c>
      <c r="T8" s="12">
        <v>0.0265</v>
      </c>
      <c r="U8" s="12">
        <v>-0.4812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67</v>
      </c>
      <c r="AM8" s="13">
        <v>2990.03</v>
      </c>
      <c r="AN8" s="11">
        <v>70</v>
      </c>
      <c r="AO8" s="11">
        <v>130</v>
      </c>
      <c r="AP8" s="13">
        <v>5679.43</v>
      </c>
      <c r="AQ8" s="11">
        <v>93</v>
      </c>
      <c r="AR8" s="12">
        <v>-0.4846</v>
      </c>
      <c r="AS8" s="12">
        <v>-0.4735</v>
      </c>
      <c r="AT8" s="11">
        <v>2</v>
      </c>
      <c r="AU8" s="13">
        <v>80.88</v>
      </c>
      <c r="AV8" s="11">
        <v>2</v>
      </c>
      <c r="AW8" s="11">
        <v>2</v>
      </c>
      <c r="AX8" s="13">
        <v>86.66</v>
      </c>
      <c r="AY8" s="11">
        <v>2</v>
      </c>
      <c r="AZ8" s="12"/>
      <c r="BA8" s="12">
        <v>-0.0667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207016</v>
      </c>
      <c r="C9" s="11">
        <f>=ROUNDDOWN(23.102917215365,0)</f>
      </c>
      <c r="D9" s="11">
        <v>195898</v>
      </c>
      <c r="E9" s="12">
        <v>0.9944</v>
      </c>
      <c r="F9" s="11"/>
      <c r="G9" s="11">
        <f>=ROUNDDOWN({0},0)</f>
      </c>
      <c r="H9" s="11"/>
      <c r="I9" s="12"/>
      <c r="J9" s="11">
        <v>112</v>
      </c>
      <c r="K9" s="13">
        <v>2418</v>
      </c>
      <c r="L9" s="11">
        <v>286</v>
      </c>
      <c r="M9" s="14">
        <v>8.45</v>
      </c>
      <c r="N9" s="11">
        <v>76</v>
      </c>
      <c r="O9" s="13">
        <v>1747.63</v>
      </c>
      <c r="P9" s="11">
        <v>268</v>
      </c>
      <c r="Q9" s="14">
        <v>6.52</v>
      </c>
      <c r="R9" s="12">
        <v>0.4737</v>
      </c>
      <c r="S9" s="12">
        <v>0.3836</v>
      </c>
      <c r="T9" s="12">
        <v>0.0672</v>
      </c>
      <c r="U9" s="12">
        <v>0.296</v>
      </c>
      <c r="V9" s="11"/>
      <c r="W9" s="13"/>
      <c r="X9" s="11"/>
      <c r="Y9" s="11"/>
      <c r="Z9" s="13"/>
      <c r="AA9" s="11">
        <v>201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112</v>
      </c>
      <c r="AM9" s="13">
        <v>2418</v>
      </c>
      <c r="AN9" s="11">
        <v>90</v>
      </c>
      <c r="AO9" s="11">
        <v>76</v>
      </c>
      <c r="AP9" s="13">
        <v>1747.63</v>
      </c>
      <c r="AQ9" s="11">
        <v>65</v>
      </c>
      <c r="AR9" s="12">
        <v>0.4737</v>
      </c>
      <c r="AS9" s="12">
        <v>0.3836</v>
      </c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524481</v>
      </c>
      <c r="C10" s="11">
        <f>=ROUNDDOWN(26.5744339111181,0)</f>
      </c>
      <c r="D10" s="11">
        <v>272297</v>
      </c>
      <c r="E10" s="12">
        <v>0.9971</v>
      </c>
      <c r="F10" s="11"/>
      <c r="G10" s="11">
        <f>=ROUNDDOWN({0},0)</f>
      </c>
      <c r="H10" s="11"/>
      <c r="I10" s="12"/>
      <c r="J10" s="11">
        <v>485</v>
      </c>
      <c r="K10" s="13">
        <v>18449.14</v>
      </c>
      <c r="L10" s="11">
        <v>1117</v>
      </c>
      <c r="M10" s="14">
        <v>16.52</v>
      </c>
      <c r="N10" s="11">
        <v>558</v>
      </c>
      <c r="O10" s="13">
        <v>19593.55</v>
      </c>
      <c r="P10" s="11">
        <v>1221</v>
      </c>
      <c r="Q10" s="14">
        <v>16.05</v>
      </c>
      <c r="R10" s="12">
        <v>-0.1308</v>
      </c>
      <c r="S10" s="12">
        <v>-0.0584</v>
      </c>
      <c r="T10" s="12">
        <v>-0.0852</v>
      </c>
      <c r="U10" s="12">
        <v>0.0293</v>
      </c>
      <c r="V10" s="11">
        <v>279</v>
      </c>
      <c r="W10" s="13">
        <v>10464.75</v>
      </c>
      <c r="X10" s="11">
        <v>437</v>
      </c>
      <c r="Y10" s="11">
        <v>365</v>
      </c>
      <c r="Z10" s="13">
        <v>13352.99</v>
      </c>
      <c r="AA10" s="11">
        <v>622</v>
      </c>
      <c r="AB10" s="12">
        <v>-0.2356</v>
      </c>
      <c r="AC10" s="12">
        <v>-0.2163</v>
      </c>
      <c r="AD10" s="11">
        <v>2</v>
      </c>
      <c r="AE10" s="13">
        <v>33.42</v>
      </c>
      <c r="AF10" s="11">
        <v>20</v>
      </c>
      <c r="AG10" s="11"/>
      <c r="AH10" s="13"/>
      <c r="AI10" s="11"/>
      <c r="AJ10" s="12"/>
      <c r="AK10" s="12"/>
      <c r="AL10" s="11">
        <v>188</v>
      </c>
      <c r="AM10" s="13">
        <v>7656.36</v>
      </c>
      <c r="AN10" s="11">
        <v>118</v>
      </c>
      <c r="AO10" s="11">
        <v>145</v>
      </c>
      <c r="AP10" s="13">
        <v>5355.98</v>
      </c>
      <c r="AQ10" s="11">
        <v>115</v>
      </c>
      <c r="AR10" s="12">
        <v>0.2966</v>
      </c>
      <c r="AS10" s="12">
        <v>0.4295</v>
      </c>
      <c r="AT10" s="11">
        <v>16</v>
      </c>
      <c r="AU10" s="13">
        <v>294.61</v>
      </c>
      <c r="AV10" s="11">
        <v>8</v>
      </c>
      <c r="AW10" s="11">
        <v>48</v>
      </c>
      <c r="AX10" s="13">
        <v>884.58</v>
      </c>
      <c r="AY10" s="11">
        <v>12</v>
      </c>
      <c r="AZ10" s="12">
        <v>-0.6667</v>
      </c>
      <c r="BA10" s="12">
        <v>-0.6669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1954</v>
      </c>
      <c r="C11" s="11">
        <f>=ROUNDDOWN(193.465346534653,0)</f>
      </c>
      <c r="D11" s="11">
        <v>19</v>
      </c>
      <c r="E11" s="12">
        <v>0.9884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98268</v>
      </c>
      <c r="C12" s="11">
        <f>=ROUNDDOWN(21.7046935394809,0)</f>
      </c>
      <c r="D12" s="11">
        <v>66845</v>
      </c>
      <c r="E12" s="12">
        <v>0.9315</v>
      </c>
      <c r="F12" s="11"/>
      <c r="G12" s="11">
        <f>=ROUNDDOWN({0},0)</f>
      </c>
      <c r="H12" s="11">
        <v>13455</v>
      </c>
      <c r="I12" s="12">
        <v>0.8319</v>
      </c>
      <c r="J12" s="11">
        <v>1764</v>
      </c>
      <c r="K12" s="13">
        <v>308854.97</v>
      </c>
      <c r="L12" s="11">
        <v>601</v>
      </c>
      <c r="M12" s="14">
        <v>513.9</v>
      </c>
      <c r="N12" s="11">
        <v>1927</v>
      </c>
      <c r="O12" s="13">
        <v>241265.68</v>
      </c>
      <c r="P12" s="11">
        <v>689</v>
      </c>
      <c r="Q12" s="14">
        <v>350.17</v>
      </c>
      <c r="R12" s="12">
        <v>-0.0846</v>
      </c>
      <c r="S12" s="12">
        <v>0.2801</v>
      </c>
      <c r="T12" s="12">
        <v>-0.1277</v>
      </c>
      <c r="U12" s="12">
        <v>0.4676</v>
      </c>
      <c r="V12" s="11">
        <v>1141</v>
      </c>
      <c r="W12" s="13">
        <v>220295.61</v>
      </c>
      <c r="X12" s="11">
        <v>196</v>
      </c>
      <c r="Y12" s="11">
        <v>738</v>
      </c>
      <c r="Z12" s="13">
        <v>100644.37</v>
      </c>
      <c r="AA12" s="11">
        <v>362</v>
      </c>
      <c r="AB12" s="12">
        <v>0.5461</v>
      </c>
      <c r="AC12" s="12">
        <v>1.1889</v>
      </c>
      <c r="AD12" s="11">
        <v>291</v>
      </c>
      <c r="AE12" s="13">
        <v>39275.5</v>
      </c>
      <c r="AF12" s="11">
        <v>329</v>
      </c>
      <c r="AG12" s="11">
        <v>411</v>
      </c>
      <c r="AH12" s="13">
        <v>43764.29</v>
      </c>
      <c r="AI12" s="11">
        <v>343</v>
      </c>
      <c r="AJ12" s="12">
        <v>-0.292</v>
      </c>
      <c r="AK12" s="12">
        <v>-0.1026</v>
      </c>
      <c r="AL12" s="11">
        <v>76</v>
      </c>
      <c r="AM12" s="13">
        <v>9797.43</v>
      </c>
      <c r="AN12" s="11">
        <v>183</v>
      </c>
      <c r="AO12" s="11">
        <v>129</v>
      </c>
      <c r="AP12" s="13">
        <v>13481.73</v>
      </c>
      <c r="AQ12" s="11">
        <v>224</v>
      </c>
      <c r="AR12" s="12">
        <v>-0.4109</v>
      </c>
      <c r="AS12" s="12">
        <v>-0.2733</v>
      </c>
      <c r="AT12" s="11">
        <v>148</v>
      </c>
      <c r="AU12" s="13">
        <v>22434.91</v>
      </c>
      <c r="AV12" s="11">
        <v>329</v>
      </c>
      <c r="AW12" s="11">
        <v>408</v>
      </c>
      <c r="AX12" s="13">
        <v>49512.87</v>
      </c>
      <c r="AY12" s="11">
        <v>359</v>
      </c>
      <c r="AZ12" s="12">
        <v>-0.6373</v>
      </c>
      <c r="BA12" s="12">
        <v>-0.5469</v>
      </c>
      <c r="BB12" s="11">
        <v>108</v>
      </c>
      <c r="BC12" s="13">
        <v>17051.52</v>
      </c>
      <c r="BD12" s="11">
        <v>437</v>
      </c>
      <c r="BE12" s="11">
        <v>241</v>
      </c>
      <c r="BF12" s="13">
        <v>33862.42</v>
      </c>
      <c r="BG12" s="11">
        <v>482</v>
      </c>
      <c r="BH12" s="12">
        <v>-0.5519</v>
      </c>
      <c r="BI12" s="12">
        <v>-0.4964</v>
      </c>
    </row>
    <row r="13">
      <c r="A13" s="10" t="s">
        <v>44</v>
      </c>
      <c r="B13" s="11">
        <v>15562</v>
      </c>
      <c r="C13" s="11">
        <f>=ROUNDDOWN(29.5238095238095,0)</f>
      </c>
      <c r="D13" s="11">
        <v>5758</v>
      </c>
      <c r="E13" s="12">
        <v>0.9725</v>
      </c>
      <c r="F13" s="11"/>
      <c r="G13" s="11">
        <f>=ROUNDDOWN({0},0)</f>
      </c>
      <c r="H13" s="11"/>
      <c r="I13" s="12">
        <v>1</v>
      </c>
      <c r="J13" s="11">
        <v>236</v>
      </c>
      <c r="K13" s="13">
        <v>15573.28</v>
      </c>
      <c r="L13" s="11">
        <v>150</v>
      </c>
      <c r="M13" s="14">
        <v>103.82</v>
      </c>
      <c r="N13" s="11">
        <v>172</v>
      </c>
      <c r="O13" s="13">
        <v>14058.7</v>
      </c>
      <c r="P13" s="11">
        <v>121</v>
      </c>
      <c r="Q13" s="14">
        <v>116.19</v>
      </c>
      <c r="R13" s="12">
        <v>0.3721</v>
      </c>
      <c r="S13" s="12">
        <v>0.1077</v>
      </c>
      <c r="T13" s="12">
        <v>0.2397</v>
      </c>
      <c r="U13" s="12">
        <v>-0.1065</v>
      </c>
      <c r="V13" s="11">
        <v>2</v>
      </c>
      <c r="W13" s="13">
        <v>181.44</v>
      </c>
      <c r="X13" s="11">
        <v>10</v>
      </c>
      <c r="Y13" s="11">
        <v>9</v>
      </c>
      <c r="Z13" s="13">
        <v>845.17</v>
      </c>
      <c r="AA13" s="11">
        <v>17</v>
      </c>
      <c r="AB13" s="12">
        <v>-0.7778</v>
      </c>
      <c r="AC13" s="12">
        <v>-0.7853</v>
      </c>
      <c r="AD13" s="11">
        <v>70</v>
      </c>
      <c r="AE13" s="13">
        <v>3518.39</v>
      </c>
      <c r="AF13" s="11">
        <v>94</v>
      </c>
      <c r="AG13" s="11">
        <v>32</v>
      </c>
      <c r="AH13" s="13">
        <v>2346.42</v>
      </c>
      <c r="AI13" s="11">
        <v>82</v>
      </c>
      <c r="AJ13" s="12">
        <v>1.1875</v>
      </c>
      <c r="AK13" s="12">
        <v>0.4995</v>
      </c>
      <c r="AL13" s="11">
        <v>49</v>
      </c>
      <c r="AM13" s="13">
        <v>3015.05</v>
      </c>
      <c r="AN13" s="11">
        <v>43</v>
      </c>
      <c r="AO13" s="11">
        <v>17</v>
      </c>
      <c r="AP13" s="13">
        <v>1283.07</v>
      </c>
      <c r="AQ13" s="11">
        <v>51</v>
      </c>
      <c r="AR13" s="12">
        <v>1.8824</v>
      </c>
      <c r="AS13" s="12">
        <v>1.3499</v>
      </c>
      <c r="AT13" s="11">
        <v>47</v>
      </c>
      <c r="AU13" s="13">
        <v>2648.27</v>
      </c>
      <c r="AV13" s="11">
        <v>77</v>
      </c>
      <c r="AW13" s="11">
        <v>50</v>
      </c>
      <c r="AX13" s="13">
        <v>3670.32</v>
      </c>
      <c r="AY13" s="11">
        <v>61</v>
      </c>
      <c r="AZ13" s="12">
        <v>-0.06</v>
      </c>
      <c r="BA13" s="12">
        <v>-0.2785</v>
      </c>
      <c r="BB13" s="11">
        <v>68</v>
      </c>
      <c r="BC13" s="13">
        <v>6210.13</v>
      </c>
      <c r="BD13" s="11">
        <v>26</v>
      </c>
      <c r="BE13" s="11">
        <v>64</v>
      </c>
      <c r="BF13" s="13">
        <v>5913.72</v>
      </c>
      <c r="BG13" s="11">
        <v>11</v>
      </c>
      <c r="BH13" s="12">
        <v>0.0625</v>
      </c>
      <c r="BI13" s="12">
        <v>0.0501</v>
      </c>
    </row>
    <row r="14">
      <c r="A14" s="10" t="s">
        <v>45</v>
      </c>
      <c r="B14" s="11">
        <v>6971</v>
      </c>
      <c r="C14" s="11">
        <f>=ROUNDDOWN(97.6330532212885,0)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25</v>
      </c>
      <c r="Q14" s="14"/>
      <c r="R14" s="12"/>
      <c r="S14" s="12"/>
      <c r="T14" s="12">
        <v>-0.12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30179</v>
      </c>
      <c r="C15" s="11">
        <f>=ROUNDDOWN(49.7510715463238,0)</f>
      </c>
      <c r="D15" s="11">
        <v>8158</v>
      </c>
      <c r="E15" s="12">
        <v>0.9609</v>
      </c>
      <c r="F15" s="11"/>
      <c r="G15" s="11">
        <f>=ROUNDDOWN({0},0)</f>
      </c>
      <c r="H15" s="11"/>
      <c r="I15" s="12"/>
      <c r="J15" s="11"/>
      <c r="K15" s="13"/>
      <c r="L15" s="11">
        <v>90</v>
      </c>
      <c r="M15" s="14"/>
      <c r="N15" s="11"/>
      <c r="O15" s="13"/>
      <c r="P15" s="11">
        <v>116</v>
      </c>
      <c r="Q15" s="14"/>
      <c r="R15" s="12"/>
      <c r="S15" s="12"/>
      <c r="T15" s="12">
        <v>-0.2241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6642</v>
      </c>
      <c r="C16" s="11">
        <f>=ROUNDDOWN(50.4328018223235,0)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51</v>
      </c>
      <c r="M16" s="14"/>
      <c r="N16" s="11"/>
      <c r="O16" s="13"/>
      <c r="P16" s="11">
        <v>108</v>
      </c>
      <c r="Q16" s="14"/>
      <c r="R16" s="12"/>
      <c r="S16" s="12"/>
      <c r="T16" s="12">
        <v>-0.5278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468716</v>
      </c>
      <c r="C17" s="11">
        <f>=ROUNDDOWN(26.4723058415556,0)</f>
      </c>
      <c r="D17" s="11">
        <v>184101</v>
      </c>
      <c r="E17" s="12">
        <v>0.9658</v>
      </c>
      <c r="F17" s="11"/>
      <c r="G17" s="11">
        <f>=ROUNDDOWN({0},0)</f>
      </c>
      <c r="H17" s="11"/>
      <c r="I17" s="12"/>
      <c r="J17" s="11">
        <v>130</v>
      </c>
      <c r="K17" s="13">
        <v>4188.27</v>
      </c>
      <c r="L17" s="11">
        <v>1083</v>
      </c>
      <c r="M17" s="14">
        <v>3.87</v>
      </c>
      <c r="N17" s="11">
        <v>159</v>
      </c>
      <c r="O17" s="13">
        <v>5024.25</v>
      </c>
      <c r="P17" s="11">
        <v>1112</v>
      </c>
      <c r="Q17" s="14">
        <v>4.52</v>
      </c>
      <c r="R17" s="12">
        <v>-0.1824</v>
      </c>
      <c r="S17" s="12">
        <v>-0.1664</v>
      </c>
      <c r="T17" s="12">
        <v>-0.0261</v>
      </c>
      <c r="U17" s="12">
        <v>-0.1438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130</v>
      </c>
      <c r="AM17" s="13">
        <v>4188.27</v>
      </c>
      <c r="AN17" s="11">
        <v>101</v>
      </c>
      <c r="AO17" s="11">
        <v>159</v>
      </c>
      <c r="AP17" s="13">
        <v>5024.25</v>
      </c>
      <c r="AQ17" s="11">
        <v>38</v>
      </c>
      <c r="AR17" s="12">
        <v>-0.1824</v>
      </c>
      <c r="AS17" s="12">
        <v>-0.1664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107691</v>
      </c>
      <c r="C18" s="11">
        <f>=ROUNDDOWN(30.0150505866942,0)</f>
      </c>
      <c r="D18" s="11">
        <v>62476</v>
      </c>
      <c r="E18" s="12">
        <v>0.9527</v>
      </c>
      <c r="F18" s="11"/>
      <c r="G18" s="11">
        <f>=ROUNDDOWN({0},0)</f>
      </c>
      <c r="H18" s="11"/>
      <c r="I18" s="12"/>
      <c r="J18" s="11">
        <v>345</v>
      </c>
      <c r="K18" s="13">
        <v>11644.5</v>
      </c>
      <c r="L18" s="11">
        <v>129</v>
      </c>
      <c r="M18" s="14">
        <v>90.27</v>
      </c>
      <c r="N18" s="11">
        <v>311</v>
      </c>
      <c r="O18" s="13">
        <v>10733.52</v>
      </c>
      <c r="P18" s="11">
        <v>123</v>
      </c>
      <c r="Q18" s="14">
        <v>87.26</v>
      </c>
      <c r="R18" s="12">
        <v>0.1093</v>
      </c>
      <c r="S18" s="12">
        <v>0.0849</v>
      </c>
      <c r="T18" s="12">
        <v>0.0488</v>
      </c>
      <c r="U18" s="12">
        <v>0.0345</v>
      </c>
      <c r="V18" s="11"/>
      <c r="W18" s="13"/>
      <c r="X18" s="11"/>
      <c r="Y18" s="11"/>
      <c r="Z18" s="13"/>
      <c r="AA18" s="11">
        <v>91</v>
      </c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345</v>
      </c>
      <c r="AM18" s="13">
        <v>11644.5</v>
      </c>
      <c r="AN18" s="11">
        <v>102</v>
      </c>
      <c r="AO18" s="11">
        <v>311</v>
      </c>
      <c r="AP18" s="13">
        <v>10733.52</v>
      </c>
      <c r="AQ18" s="11">
        <v>83</v>
      </c>
      <c r="AR18" s="12">
        <v>0.1093</v>
      </c>
      <c r="AS18" s="12">
        <v>0.0849</v>
      </c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290279</v>
      </c>
      <c r="C19" s="11">
        <f>=ROUNDDOWN(26.3645528691577,0)</f>
      </c>
      <c r="D19" s="11">
        <v>179383</v>
      </c>
      <c r="E19" s="12">
        <v>0.9885</v>
      </c>
      <c r="F19" s="11"/>
      <c r="G19" s="11">
        <f>=ROUNDDOWN({0},0)</f>
      </c>
      <c r="H19" s="11"/>
      <c r="I19" s="12"/>
      <c r="J19" s="11">
        <v>593</v>
      </c>
      <c r="K19" s="13">
        <v>13433.97</v>
      </c>
      <c r="L19" s="11">
        <v>542</v>
      </c>
      <c r="M19" s="14">
        <v>24.79</v>
      </c>
      <c r="N19" s="11">
        <v>461</v>
      </c>
      <c r="O19" s="13">
        <v>11001.34</v>
      </c>
      <c r="P19" s="11">
        <v>675</v>
      </c>
      <c r="Q19" s="14">
        <v>16.3</v>
      </c>
      <c r="R19" s="12">
        <v>0.2863</v>
      </c>
      <c r="S19" s="12">
        <v>0.2211</v>
      </c>
      <c r="T19" s="12">
        <v>-0.197</v>
      </c>
      <c r="U19" s="12">
        <v>0.5209</v>
      </c>
      <c r="V19" s="11">
        <v>573</v>
      </c>
      <c r="W19" s="13">
        <v>13001.37</v>
      </c>
      <c r="X19" s="11">
        <v>230</v>
      </c>
      <c r="Y19" s="11">
        <v>394</v>
      </c>
      <c r="Z19" s="13">
        <v>9489.22</v>
      </c>
      <c r="AA19" s="11">
        <v>248</v>
      </c>
      <c r="AB19" s="12">
        <v>0.4543</v>
      </c>
      <c r="AC19" s="12">
        <v>0.3701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20</v>
      </c>
      <c r="AU19" s="13">
        <v>432.6</v>
      </c>
      <c r="AV19" s="11">
        <v>108</v>
      </c>
      <c r="AW19" s="11">
        <v>67</v>
      </c>
      <c r="AX19" s="13">
        <v>1512.12</v>
      </c>
      <c r="AY19" s="11">
        <v>112</v>
      </c>
      <c r="AZ19" s="12">
        <v>-0.7015</v>
      </c>
      <c r="BA19" s="12">
        <v>-0.7139</v>
      </c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193952</v>
      </c>
      <c r="C20" s="11">
        <f>=ROUNDDOWN(43.5808017256876,0)</f>
      </c>
      <c r="D20" s="11">
        <v>39055</v>
      </c>
      <c r="E20" s="12">
        <v>0.9791</v>
      </c>
      <c r="F20" s="11"/>
      <c r="G20" s="11">
        <f>=ROUNDDOWN({0},0)</f>
      </c>
      <c r="H20" s="11"/>
      <c r="I20" s="12"/>
      <c r="J20" s="11">
        <v>61</v>
      </c>
      <c r="K20" s="13">
        <v>2695.87</v>
      </c>
      <c r="L20" s="11">
        <v>546</v>
      </c>
      <c r="M20" s="14">
        <v>4.94</v>
      </c>
      <c r="N20" s="11">
        <v>100</v>
      </c>
      <c r="O20" s="13">
        <v>5039.09</v>
      </c>
      <c r="P20" s="11">
        <v>571</v>
      </c>
      <c r="Q20" s="14">
        <v>8.83</v>
      </c>
      <c r="R20" s="12">
        <v>-0.39</v>
      </c>
      <c r="S20" s="12">
        <v>-0.465</v>
      </c>
      <c r="T20" s="12">
        <v>-0.0438</v>
      </c>
      <c r="U20" s="12">
        <v>-0.4405</v>
      </c>
      <c r="V20" s="11">
        <v>11</v>
      </c>
      <c r="W20" s="13">
        <v>555.03</v>
      </c>
      <c r="X20" s="11">
        <v>164</v>
      </c>
      <c r="Y20" s="11">
        <v>25</v>
      </c>
      <c r="Z20" s="13">
        <v>1294.93</v>
      </c>
      <c r="AA20" s="11">
        <v>324</v>
      </c>
      <c r="AB20" s="12">
        <v>-0.56</v>
      </c>
      <c r="AC20" s="12">
        <v>-0.5714</v>
      </c>
      <c r="AD20" s="11">
        <v>34</v>
      </c>
      <c r="AE20" s="13">
        <v>1438.99</v>
      </c>
      <c r="AF20" s="11">
        <v>213</v>
      </c>
      <c r="AG20" s="11">
        <v>42</v>
      </c>
      <c r="AH20" s="13">
        <v>2133.5</v>
      </c>
      <c r="AI20" s="11">
        <v>101</v>
      </c>
      <c r="AJ20" s="12">
        <v>-0.1905</v>
      </c>
      <c r="AK20" s="12">
        <v>-0.3255</v>
      </c>
      <c r="AL20" s="11">
        <v>2</v>
      </c>
      <c r="AM20" s="13">
        <v>105.63</v>
      </c>
      <c r="AN20" s="11">
        <v>9</v>
      </c>
      <c r="AO20" s="11">
        <v>4</v>
      </c>
      <c r="AP20" s="13">
        <v>239.74</v>
      </c>
      <c r="AQ20" s="11">
        <v>29</v>
      </c>
      <c r="AR20" s="12">
        <v>-0.5</v>
      </c>
      <c r="AS20" s="12">
        <v>-0.5594</v>
      </c>
      <c r="AT20" s="11">
        <v>14</v>
      </c>
      <c r="AU20" s="13">
        <v>596.22</v>
      </c>
      <c r="AV20" s="11">
        <v>139</v>
      </c>
      <c r="AW20" s="11">
        <v>29</v>
      </c>
      <c r="AX20" s="13">
        <v>1370.92</v>
      </c>
      <c r="AY20" s="11">
        <v>109</v>
      </c>
      <c r="AZ20" s="12">
        <v>-0.5172</v>
      </c>
      <c r="BA20" s="12">
        <v>-0.5651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4724</v>
      </c>
      <c r="K21" s="17">
        <v>436111.33</v>
      </c>
      <c r="L21" s="15">
        <v>7089</v>
      </c>
      <c r="M21" s="18">
        <v>61.52</v>
      </c>
      <c r="N21" s="15">
        <v>4767</v>
      </c>
      <c r="O21" s="17">
        <v>366963.22</v>
      </c>
      <c r="P21" s="15">
        <v>7453</v>
      </c>
      <c r="Q21" s="18">
        <v>49.24</v>
      </c>
      <c r="R21" s="16">
        <v>-0.009</v>
      </c>
      <c r="S21" s="16">
        <v>0.1884</v>
      </c>
      <c r="T21" s="16">
        <v>-0.0488</v>
      </c>
      <c r="U21" s="16">
        <v>0.2494</v>
      </c>
      <c r="V21" s="15">
        <v>2430</v>
      </c>
      <c r="W21" s="17">
        <v>268538.74</v>
      </c>
      <c r="X21" s="15">
        <v>1702</v>
      </c>
      <c r="Y21" s="15">
        <v>1802</v>
      </c>
      <c r="Z21" s="17">
        <v>140615.68</v>
      </c>
      <c r="AA21" s="15">
        <v>2513</v>
      </c>
      <c r="AB21" s="16">
        <v>0.3485</v>
      </c>
      <c r="AC21" s="16">
        <v>0.9097</v>
      </c>
      <c r="AD21" s="15">
        <v>602</v>
      </c>
      <c r="AE21" s="17">
        <v>57364.66</v>
      </c>
      <c r="AF21" s="15">
        <v>1439</v>
      </c>
      <c r="AG21" s="15">
        <v>700</v>
      </c>
      <c r="AH21" s="17">
        <v>62040.95</v>
      </c>
      <c r="AI21" s="15">
        <v>1072</v>
      </c>
      <c r="AJ21" s="16">
        <v>-0.14</v>
      </c>
      <c r="AK21" s="16">
        <v>-0.0754</v>
      </c>
      <c r="AL21" s="15">
        <v>1081</v>
      </c>
      <c r="AM21" s="17">
        <v>48231.79</v>
      </c>
      <c r="AN21" s="15">
        <v>991</v>
      </c>
      <c r="AO21" s="15">
        <v>1115</v>
      </c>
      <c r="AP21" s="17">
        <v>51985.66</v>
      </c>
      <c r="AQ21" s="15">
        <v>1044</v>
      </c>
      <c r="AR21" s="16">
        <v>-0.0305</v>
      </c>
      <c r="AS21" s="16">
        <v>-0.0722</v>
      </c>
      <c r="AT21" s="15">
        <v>374</v>
      </c>
      <c r="AU21" s="17">
        <v>34780.32</v>
      </c>
      <c r="AV21" s="15">
        <v>1073</v>
      </c>
      <c r="AW21" s="15">
        <v>812</v>
      </c>
      <c r="AX21" s="17">
        <v>70393.52</v>
      </c>
      <c r="AY21" s="15">
        <v>1071</v>
      </c>
      <c r="AZ21" s="16">
        <v>-0.5394</v>
      </c>
      <c r="BA21" s="16">
        <v>-0.5059</v>
      </c>
      <c r="BB21" s="15">
        <v>237</v>
      </c>
      <c r="BC21" s="17">
        <v>27195.82</v>
      </c>
      <c r="BD21" s="15">
        <v>792</v>
      </c>
      <c r="BE21" s="15">
        <v>338</v>
      </c>
      <c r="BF21" s="17">
        <v>41927.41</v>
      </c>
      <c r="BG21" s="15">
        <v>841</v>
      </c>
      <c r="BH21" s="16">
        <v>-0.2988</v>
      </c>
      <c r="BI21" s="16">
        <v>-0.3514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