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E:\PM-3\Ross\Sheet set and Pillow case\2024\20241031 ROSS T200 APR Solid IN\PO and Commitment\"/>
    </mc:Choice>
  </mc:AlternateContent>
  <xr:revisionPtr revIDLastSave="0" documentId="13_ncr:1_{3429581C-08ED-4C98-AA3C-A07CF06F215D}"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IND Final 3-5-24" sheetId="95" r:id="rId2"/>
    <sheet name="PAK 02-27" sheetId="93" r:id="rId3"/>
    <sheet name="IND 02-29" sheetId="94" r:id="rId4"/>
    <sheet name="PAK 02-02" sheetId="89" r:id="rId5"/>
    <sheet name="PAK 04-24" sheetId="92" r:id="rId6"/>
    <sheet name="PAK 03-17" sheetId="91" r:id="rId7"/>
    <sheet name="IND 02-02" sheetId="90"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6" i="48" l="1"/>
  <c r="D3" i="48" l="1"/>
  <c r="J13" i="48" l="1"/>
  <c r="J12" i="48"/>
  <c r="F16" i="93" l="1"/>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A24" i="48" l="1"/>
  <c r="A21" i="48"/>
  <c r="G15" i="91" l="1"/>
  <c r="G14" i="91"/>
  <c r="L11" i="92"/>
  <c r="M11" i="92" s="1"/>
  <c r="O11" i="92" s="1"/>
  <c r="L10" i="92"/>
  <c r="M10" i="92" s="1"/>
  <c r="O10" i="92" s="1"/>
  <c r="L9" i="92"/>
  <c r="M9" i="92" s="1"/>
  <c r="O9" i="92" s="1"/>
  <c r="L8" i="92"/>
  <c r="M8" i="92" s="1"/>
  <c r="O8" i="92" s="1"/>
  <c r="L7" i="92"/>
  <c r="M7" i="92" s="1"/>
  <c r="O7" i="92" s="1"/>
  <c r="A18" i="48" l="1"/>
  <c r="A15" i="48"/>
  <c r="J16" i="48"/>
  <c r="J15" i="48"/>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D5" i="48" l="1"/>
  <c r="J19" i="48"/>
  <c r="J18" i="48"/>
  <c r="J21" i="48" s="1"/>
  <c r="A12" i="48"/>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J22" i="48" l="1"/>
  <c r="J24" i="48"/>
  <c r="J25" i="48" l="1"/>
</calcChain>
</file>

<file path=xl/sharedStrings.xml><?xml version="1.0" encoding="utf-8"?>
<sst xmlns="http://schemas.openxmlformats.org/spreadsheetml/2006/main" count="1205" uniqueCount="484">
  <si>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</si>
  <si>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</si>
  <si>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</si>
  <si>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</si>
  <si>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</si>
  <si>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</si>
  <si>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</si>
  <si>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</si>
  <si>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</si>
  <si>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</si>
  <si>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</si>
  <si>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</si>
  <si>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</si>
  <si>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</si>
  <si>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</si>
  <si>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</si>
  <si>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</si>
  <si>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</si>
  <si>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</si>
  <si>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</si>
  <si>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</si>
  <si>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</si>
  <si>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</si>
  <si>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</si>
  <si>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</si>
  <si>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</si>
  <si>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</si>
  <si>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</si>
  <si>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</si>
  <si>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</si>
  <si>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</si>
  <si>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</si>
  <si>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</si>
  <si>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</si>
  <si>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</si>
  <si>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100% Cotton</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</si>
  <si>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</si>
  <si>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</si>
  <si>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</si>
  <si>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</si>
  <si>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</si>
  <si>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</si>
  <si>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</si>
  <si>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</si>
  <si>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</si>
  <si>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</si>
  <si>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</si>
  <si>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</si>
  <si>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</si>
  <si>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</si>
  <si>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</si>
  <si>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</si>
  <si>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</si>
  <si>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</si>
  <si>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</si>
  <si>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</si>
  <si>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</si>
  <si>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</si>
  <si>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</si>
  <si>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</si>
  <si>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</si>
  <si>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</si>
  <si>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</si>
  <si>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</si>
  <si>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</si>
  <si>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</si>
  <si>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</si>
  <si>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</si>
  <si>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</si>
  <si>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</si>
  <si>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</si>
  <si>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</si>
  <si>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</si>
  <si>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</si>
  <si>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</si>
  <si>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</si>
  <si>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</si>
  <si>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</si>
  <si>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</si>
  <si>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</si>
  <si>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</si>
  <si>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</si>
  <si>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</si>
  <si>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</si>
  <si>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</si>
  <si>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</si>
  <si>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</si>
  <si>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</si>
  <si>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</si>
  <si>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</si>
  <si>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</si>
  <si>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</si>
  <si>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</si>
  <si>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</si>
  <si>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</si>
  <si>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</si>
  <si>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</si>
  <si>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</si>
  <si>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</si>
  <si>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</si>
  <si>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</si>
  <si>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</si>
  <si>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</si>
  <si>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</si>
  <si>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</si>
  <si>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</si>
  <si>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</si>
  <si>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</si>
  <si>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</si>
  <si>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</si>
  <si>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</si>
  <si>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</si>
  <si>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Division</t>
  </si>
  <si>
    <t>SHET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</si>
  <si>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</si>
  <si>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</si>
  <si>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</si>
  <si>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</si>
  <si>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</si>
  <si>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</si>
  <si>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</si>
  <si>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</si>
  <si>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</si>
  <si>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</si>
  <si>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</si>
  <si>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</si>
  <si>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</si>
  <si>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</si>
  <si>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</si>
  <si>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</si>
  <si>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</si>
  <si>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</si>
  <si>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</si>
  <si>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</si>
  <si>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</si>
  <si>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</si>
  <si>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</si>
  <si>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</si>
  <si>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</si>
  <si>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</si>
  <si>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</si>
  <si>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</si>
  <si>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</si>
  <si>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</si>
  <si>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</si>
  <si>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</si>
  <si>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</si>
  <si>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</si>
  <si>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</si>
  <si>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</si>
  <si>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</si>
  <si>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</si>
  <si>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</si>
  <si>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</si>
  <si>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</si>
  <si>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</si>
  <si>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</si>
  <si>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</si>
  <si>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</si>
  <si>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</si>
  <si>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</si>
  <si>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</si>
  <si>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</si>
  <si>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</si>
  <si>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</si>
  <si>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</si>
  <si>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</si>
  <si>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</si>
  <si>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</si>
  <si>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</si>
  <si>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</si>
  <si>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</si>
  <si>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</si>
  <si>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</si>
  <si>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</si>
  <si>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</si>
  <si>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</si>
  <si>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</si>
  <si>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</si>
  <si>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</si>
  <si>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</si>
  <si>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</si>
  <si>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</si>
  <si>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</si>
  <si>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</si>
  <si>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</si>
  <si>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</si>
  <si>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</si>
  <si>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</si>
  <si>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</si>
  <si>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</si>
  <si>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</si>
  <si>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</si>
  <si>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</si>
  <si>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</si>
  <si>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</si>
  <si>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</si>
  <si>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</si>
  <si>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</si>
  <si>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</si>
  <si>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</si>
  <si>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</si>
  <si>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</si>
  <si>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</si>
  <si>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</si>
  <si>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</si>
  <si>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</si>
  <si>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</si>
  <si>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</si>
  <si>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</si>
  <si>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</si>
  <si>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</si>
  <si>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</si>
  <si>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</si>
  <si>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</si>
  <si>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</si>
  <si>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</si>
  <si>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</si>
  <si>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</si>
  <si>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</si>
  <si>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</si>
  <si>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</si>
  <si>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</si>
  <si>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</si>
  <si>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</si>
  <si>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</si>
  <si>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</si>
  <si>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</si>
  <si>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</si>
  <si>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</si>
  <si>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</si>
  <si>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</si>
  <si>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</si>
  <si>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</si>
  <si>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</si>
  <si>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</si>
  <si>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</si>
  <si>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</si>
  <si>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</si>
  <si>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</si>
  <si>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</si>
  <si>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</si>
  <si>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</si>
  <si>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</si>
  <si>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</si>
  <si>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</si>
  <si>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</si>
  <si>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</si>
  <si>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</si>
  <si>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</si>
  <si>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</si>
  <si>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</si>
  <si>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</si>
  <si>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</si>
  <si>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</si>
  <si>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</si>
  <si>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</si>
  <si>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</si>
  <si>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</si>
  <si>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</si>
  <si>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</si>
  <si>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</si>
  <si>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</si>
  <si>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</si>
  <si>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</si>
  <si>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</si>
  <si>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</si>
  <si>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</si>
  <si>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ROSS</t>
  </si>
  <si>
    <t>Item</t>
    <phoneticPr fontId="69" type="noConversion"/>
  </si>
  <si>
    <t>UPC</t>
    <phoneticPr fontId="69" type="noConversion"/>
  </si>
  <si>
    <t>Pattern/Color</t>
    <phoneticPr fontId="69" type="noConversion"/>
  </si>
  <si>
    <t>Carton gross weight kgs</t>
    <phoneticPr fontId="69"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</si>
  <si>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</si>
  <si>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</si>
  <si>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</si>
  <si>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69" type="noConversion"/>
  </si>
  <si>
    <t>VIN #</t>
  </si>
  <si>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</si>
  <si>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</si>
  <si>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</si>
  <si>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</si>
  <si>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</si>
  <si>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</si>
  <si>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</si>
  <si>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</si>
  <si>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</si>
  <si>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</si>
  <si>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</si>
  <si>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</si>
  <si>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</si>
  <si>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</si>
  <si>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</si>
  <si>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</si>
  <si>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</si>
  <si>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</si>
  <si>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</si>
  <si>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</si>
  <si>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</si>
  <si>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</si>
  <si>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</si>
  <si>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</si>
  <si>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</si>
  <si>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</si>
  <si>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</si>
  <si>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</si>
  <si>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</si>
  <si>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</si>
  <si>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</si>
  <si>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</si>
  <si>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</si>
  <si>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</si>
  <si>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</si>
  <si>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</si>
  <si>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</si>
  <si>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</si>
  <si>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</si>
  <si>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</si>
  <si>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</si>
  <si>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</si>
  <si>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</si>
  <si>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</si>
  <si>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</si>
  <si>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</si>
  <si>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</si>
  <si>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</si>
  <si>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</si>
  <si>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</si>
  <si>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</si>
  <si>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</si>
  <si>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</si>
  <si>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</si>
  <si>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</si>
  <si>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</si>
  <si>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</si>
  <si>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</si>
  <si>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</si>
  <si>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</si>
  <si>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</si>
  <si>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</si>
  <si>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</si>
  <si>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</si>
  <si>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</si>
  <si>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</si>
  <si>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</si>
  <si>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</si>
  <si>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</si>
  <si>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</si>
  <si>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</si>
  <si>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</si>
  <si>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</si>
  <si>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</si>
  <si>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</si>
  <si>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</si>
  <si>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</si>
  <si>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</si>
  <si>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</si>
  <si>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</si>
  <si>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</si>
  <si>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</si>
  <si>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</si>
  <si>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</si>
  <si>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</si>
  <si>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</si>
  <si>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</si>
  <si>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</si>
  <si>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</si>
  <si>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</si>
  <si>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</si>
  <si>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</si>
  <si>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</si>
  <si>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</si>
  <si>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</si>
  <si>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</si>
  <si>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</si>
  <si>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</si>
  <si>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</si>
  <si>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</si>
  <si>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</si>
  <si>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</si>
  <si>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</si>
  <si>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</si>
  <si>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</si>
  <si>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</si>
  <si>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</si>
  <si>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</si>
  <si>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</si>
  <si>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</si>
  <si>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</si>
  <si>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</si>
  <si>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</si>
  <si>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</si>
  <si>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</si>
  <si>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</si>
  <si>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</si>
  <si>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</si>
  <si>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</si>
  <si>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</si>
  <si>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</si>
  <si>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</si>
  <si>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</si>
  <si>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</si>
  <si>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</si>
  <si>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</si>
  <si>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</si>
  <si>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</si>
  <si>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</si>
  <si>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</si>
  <si>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</si>
  <si>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</si>
  <si>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</si>
  <si>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</si>
  <si>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</si>
  <si>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</si>
  <si>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</si>
  <si>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</si>
  <si>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</si>
  <si>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</si>
  <si>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</si>
  <si>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</si>
  <si>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</si>
  <si>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</si>
  <si>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</si>
  <si>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</si>
  <si>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</si>
  <si>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</si>
  <si>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</si>
  <si>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</si>
  <si>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</si>
  <si>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</si>
  <si>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</si>
  <si>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</si>
  <si>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</si>
  <si>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</si>
  <si>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</si>
  <si>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</si>
  <si>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</si>
  <si>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</si>
  <si>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</si>
  <si>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</si>
  <si>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</si>
  <si>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</si>
  <si>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</si>
  <si>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</si>
  <si>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</si>
  <si>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 xml:space="preserve">4 piece set -- 200TC 100% Cotton Solid Sheet Set </t>
  </si>
  <si>
    <t>100% Cotton Solid Sheet Set, 4" single needle hem, VZB packaging</t>
  </si>
  <si>
    <t>100% Cotton Solid Sheet Set, 4" single needle hem, VZB packaging</t>
    <phoneticPr fontId="69" type="noConversion"/>
  </si>
  <si>
    <t>BRIGHT WHITE
11-0601 TCX</t>
  </si>
  <si>
    <t>MICRO CHIP
14-4105 TCX</t>
  </si>
  <si>
    <t>Willow &amp; Sage</t>
    <phoneticPr fontId="69" type="noConversion"/>
  </si>
  <si>
    <t>Willow &amp; Sage</t>
    <phoneticPr fontId="69" type="noConversion"/>
  </si>
  <si>
    <t>Willow &amp; Sage</t>
  </si>
  <si>
    <t>BLUE FOG
15-4008 TCX</t>
  </si>
  <si>
    <t>SEAFOAM
14-6007 TCX</t>
  </si>
  <si>
    <t>PALE MAUVE
15-1607 TCX</t>
  </si>
  <si>
    <t>Factory: Prem</t>
    <phoneticPr fontId="69" type="noConversion"/>
  </si>
  <si>
    <t>Departure port: Nhava Sheva</t>
    <phoneticPr fontId="69" type="noConversion"/>
  </si>
  <si>
    <r>
      <t>O</t>
    </r>
    <r>
      <rPr>
        <sz val="10"/>
        <rFont val="Arial"/>
        <family val="2"/>
      </rPr>
      <t xml:space="preserve">rder type: POE Charleston </t>
    </r>
    <phoneticPr fontId="69" type="noConversion"/>
  </si>
  <si>
    <r>
      <t>L</t>
    </r>
    <r>
      <rPr>
        <sz val="10"/>
        <rFont val="Arial"/>
        <family val="2"/>
      </rPr>
      <t>oad: 0%</t>
    </r>
    <phoneticPr fontId="69" type="noConversion"/>
  </si>
  <si>
    <t>Customer PO : 11127661</t>
    <phoneticPr fontId="69" type="noConversion"/>
  </si>
  <si>
    <t>Ship date: 2025/2/7</t>
    <phoneticPr fontId="69" type="noConversion"/>
  </si>
  <si>
    <t>RS20-7814</t>
    <phoneticPr fontId="69" type="noConversion"/>
  </si>
  <si>
    <t>RS20-7815</t>
  </si>
  <si>
    <t>RS20-7816</t>
  </si>
  <si>
    <t>RS20-7817</t>
  </si>
  <si>
    <t>RS20-7818</t>
  </si>
  <si>
    <t>RS20-7819</t>
  </si>
  <si>
    <t>RS20-7820</t>
  </si>
  <si>
    <t>RS20-7821</t>
  </si>
  <si>
    <t>RS20-7822</t>
    <phoneticPr fontId="69" type="noConversion"/>
  </si>
  <si>
    <t>RS20-7823</t>
    <phoneticPr fontId="69" type="noConversion"/>
  </si>
  <si>
    <t>022164519990</t>
  </si>
  <si>
    <t>022164520002</t>
  </si>
  <si>
    <t>022164520019</t>
  </si>
  <si>
    <t>022164520026</t>
  </si>
  <si>
    <t>022164520033</t>
  </si>
  <si>
    <t>022164520040</t>
  </si>
  <si>
    <t>022164520057</t>
  </si>
  <si>
    <t>022164519983</t>
    <phoneticPr fontId="69" type="noConversion"/>
  </si>
  <si>
    <t>022164520064</t>
    <phoneticPr fontId="69" type="noConversion"/>
  </si>
  <si>
    <t>022164520071</t>
    <phoneticPr fontId="69" type="noConversion"/>
  </si>
  <si>
    <t>RS-241106</t>
    <phoneticPr fontId="69" type="noConversion"/>
  </si>
  <si>
    <t>Note:  S/W:2025/4/1-2025/4/6</t>
    <phoneticPr fontId="6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</si>
</sst>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2" formatCode="&quot;$&quot;#,##0"/>
    <numFmt numFmtId="183" formatCode="_([$$-409]* #,##0.00_);_([$$-409]* \(#,##0.00\);_([$$-409]* &quot;-&quot;??_);_(@_)"/>
    <numFmt numFmtId="184" formatCode="_-* #,##0_-;\-* #,##0_-;_-* &quot;-&quot;_-;_-@_-"/>
    <numFmt numFmtId="185" formatCode="_-* #,##0.00_-;\-* #,##0.00_-;_-* &quot;-&quot;??_-;_-@_-"/>
    <numFmt numFmtId="186" formatCode="_(&quot;$&quot;* #,##0.0_);_(&quot;$&quot;* \(#,##0.0\);_(&quot;$&quot;* &quot;-&quot;??_);_(@_)"/>
    <numFmt numFmtId="187" formatCode="mm/dd/yy_)"/>
    <numFmt numFmtId="188" formatCode="_(&quot;$&quot;* #,##0_);_(&quot;$&quot;* \(#,##0\);_(&quot;$&quot;* &quot;-&quot;??_);_(@_)"/>
    <numFmt numFmtId="189" formatCode="mmm\ dd\,\ yy"/>
    <numFmt numFmtId="190" formatCode="_(* #,##0_);_(* \(#,##0\);_(* &quot;-&quot;??_);_(@_)"/>
    <numFmt numFmtId="191" formatCode="_ &quot;Rs.&quot;\ * #,##0.00_ ;_ &quot;Rs.&quot;\ * \-#,##0.00_ ;_ &quot;Rs.&quot;\ * &quot;-&quot;??_ ;_ @_ "/>
    <numFmt numFmtId="192" formatCode="_ &quot;￥&quot;* #,##0.00_ ;_ &quot;￥&quot;* \-#,##0.00_ ;_ &quot;￥&quot;* &quot;-&quot;??_ ;_ @_ "/>
    <numFmt numFmtId="193" formatCode="[$-409]dd/mmm/yy;@"/>
    <numFmt numFmtId="194" formatCode="_-[$$-409]* #,##0.00_ ;_-[$$-409]* \-#,##0.00\ ;_-[$$-409]* &quot;-&quot;??_ ;_-@_ "/>
  </numFmts>
  <fonts count="116">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s>
  <cellStyleXfs count="2129">
    <xf numFmtId="0" fontId="0" fillId="0" borderId="0"/>
    <xf numFmtId="0" fontId="9" fillId="0" borderId="0"/>
    <xf numFmtId="0" fontId="9" fillId="0" borderId="0"/>
    <xf numFmtId="0" fontId="13"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9" fillId="0" borderId="0"/>
    <xf numFmtId="0" fontId="10"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ont="0" applyFill="0" applyBorder="0" applyProtection="0">
      <alignment vertical="center" wrapText="1"/>
    </xf>
    <xf numFmtId="0" fontId="9" fillId="0" borderId="0"/>
    <xf numFmtId="0" fontId="9" fillId="0" borderId="0" applyNumberFormat="0" applyFont="0" applyFill="0" applyBorder="0" applyProtection="0">
      <alignment vertical="center" wrapText="1"/>
    </xf>
    <xf numFmtId="0" fontId="10" fillId="0" borderId="0"/>
    <xf numFmtId="0" fontId="9" fillId="0" borderId="0"/>
    <xf numFmtId="0" fontId="10"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33"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2"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5"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1" fillId="11" borderId="0" applyNumberFormat="0" applyBorder="0" applyAlignment="0" applyProtection="0">
      <alignment vertical="center"/>
    </xf>
    <xf numFmtId="0" fontId="43" fillId="12" borderId="0" applyNumberFormat="0" applyBorder="0" applyAlignment="0" applyProtection="0"/>
    <xf numFmtId="0" fontId="43" fillId="12"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43" fillId="15" borderId="0" applyNumberFormat="0" applyBorder="0" applyAlignment="0" applyProtection="0"/>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3" fillId="16" borderId="0" applyNumberFormat="0" applyBorder="0" applyAlignment="0" applyProtection="0"/>
    <xf numFmtId="0" fontId="43" fillId="16"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45" fillId="20" borderId="1" applyNumberFormat="0" applyAlignment="0" applyProtection="0"/>
    <xf numFmtId="0" fontId="45" fillId="20" borderId="1" applyNumberFormat="0" applyAlignment="0" applyProtection="0"/>
    <xf numFmtId="0" fontId="46" fillId="21" borderId="2" applyNumberFormat="0" applyAlignment="0" applyProtection="0"/>
    <xf numFmtId="0" fontId="46" fillId="21" borderId="2" applyNumberFormat="0" applyAlignment="0" applyProtection="0"/>
    <xf numFmtId="0" fontId="46" fillId="21" borderId="2" applyNumberFormat="0" applyAlignment="0" applyProtection="0"/>
    <xf numFmtId="178" fontId="8"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38" fillId="0" borderId="0" applyFont="0" applyFill="0" applyBorder="0" applyAlignment="0" applyProtection="0"/>
    <xf numFmtId="177" fontId="8" fillId="0" borderId="0" applyFont="0" applyFill="0" applyBorder="0" applyAlignment="0" applyProtection="0"/>
    <xf numFmtId="44" fontId="13" fillId="0" borderId="0" applyFont="0" applyFill="0" applyBorder="0" applyAlignment="0" applyProtection="0">
      <alignment vertical="center"/>
    </xf>
    <xf numFmtId="177" fontId="9" fillId="0" borderId="0" applyFont="0" applyFill="0" applyBorder="0" applyAlignment="0" applyProtection="0"/>
    <xf numFmtId="177" fontId="10" fillId="0" borderId="0" applyFont="0" applyFill="0" applyBorder="0" applyAlignment="0" applyProtection="0"/>
    <xf numFmtId="177" fontId="9" fillId="0" borderId="0" applyFont="0" applyFill="0" applyBorder="0" applyAlignment="0" applyProtection="0"/>
    <xf numFmtId="177" fontId="30"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13" fillId="0" borderId="0" applyFont="0" applyFill="0" applyBorder="0" applyAlignment="0" applyProtection="0"/>
    <xf numFmtId="177" fontId="9" fillId="0" borderId="0" applyFont="0" applyFill="0" applyBorder="0" applyAlignment="0" applyProtection="0"/>
    <xf numFmtId="177" fontId="38" fillId="0" borderId="0" applyFont="0" applyFill="0" applyBorder="0" applyAlignment="0" applyProtection="0"/>
    <xf numFmtId="177" fontId="9" fillId="0" borderId="0" applyFont="0" applyFill="0" applyBorder="0" applyAlignment="0" applyProtection="0"/>
    <xf numFmtId="177" fontId="38" fillId="0" borderId="0" applyFont="0" applyFill="0" applyBorder="0" applyAlignment="0" applyProtection="0"/>
    <xf numFmtId="0" fontId="13" fillId="0" borderId="0" applyFont="0" applyFill="0" applyBorder="0" applyAlignment="0" applyProtection="0">
      <alignment vertical="center"/>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9" fillId="22" borderId="0" applyNumberFormat="0" applyBorder="0" applyAlignment="0" applyProtection="0"/>
    <xf numFmtId="0" fontId="50" fillId="0" borderId="3" applyNumberFormat="0" applyFill="0" applyAlignment="0" applyProtection="0"/>
    <xf numFmtId="0" fontId="50" fillId="0" borderId="3" applyNumberFormat="0" applyFill="0" applyAlignment="0" applyProtection="0"/>
    <xf numFmtId="0" fontId="50" fillId="0" borderId="3" applyNumberFormat="0" applyFill="0" applyAlignment="0" applyProtection="0"/>
    <xf numFmtId="0" fontId="51" fillId="0" borderId="4" applyNumberFormat="0" applyFill="0" applyAlignment="0" applyProtection="0"/>
    <xf numFmtId="0" fontId="51" fillId="0" borderId="4" applyNumberFormat="0" applyFill="0" applyAlignment="0" applyProtection="0"/>
    <xf numFmtId="0" fontId="51" fillId="0" borderId="4"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7" borderId="1" applyNumberFormat="0" applyAlignment="0" applyProtection="0"/>
    <xf numFmtId="0" fontId="53" fillId="7" borderId="1" applyNumberFormat="0" applyAlignment="0" applyProtection="0"/>
    <xf numFmtId="0" fontId="53" fillId="7" borderId="1" applyNumberFormat="0" applyAlignment="0" applyProtection="0"/>
    <xf numFmtId="0" fontId="54" fillId="0" borderId="6" applyNumberFormat="0" applyFill="0" applyAlignment="0" applyProtection="0"/>
    <xf numFmtId="0" fontId="54" fillId="0" borderId="6" applyNumberFormat="0" applyFill="0" applyAlignment="0" applyProtection="0"/>
    <xf numFmtId="0" fontId="54" fillId="0" borderId="6" applyNumberFormat="0" applyFill="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9" fillId="22" borderId="0" applyNumberFormat="0" applyFont="0" applyBorder="0" applyAlignment="0" applyProtection="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9" fillId="0" borderId="0"/>
    <xf numFmtId="0" fontId="9" fillId="0" borderId="0"/>
    <xf numFmtId="0" fontId="10" fillId="0" borderId="0" applyProtection="0"/>
    <xf numFmtId="0" fontId="9" fillId="0" borderId="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10" fillId="0" borderId="0" applyProtection="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3" fillId="0" borderId="0"/>
    <xf numFmtId="0" fontId="13" fillId="0" borderId="0">
      <alignment vertical="top"/>
    </xf>
    <xf numFmtId="0" fontId="13" fillId="0" borderId="0">
      <alignment vertical="top"/>
    </xf>
    <xf numFmtId="0" fontId="13" fillId="0" borderId="0">
      <alignment vertical="top"/>
    </xf>
    <xf numFmtId="0" fontId="10"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9" fillId="0" borderId="0"/>
    <xf numFmtId="0" fontId="70" fillId="0" borderId="0"/>
    <xf numFmtId="0" fontId="13" fillId="0" borderId="0"/>
    <xf numFmtId="0" fontId="9" fillId="0" borderId="0"/>
    <xf numFmtId="0" fontId="9" fillId="0" borderId="0"/>
    <xf numFmtId="0" fontId="38" fillId="0" borderId="0"/>
    <xf numFmtId="0" fontId="38" fillId="0" borderId="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3" fillId="0" borderId="0">
      <alignment vertical="top"/>
    </xf>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71" fillId="0" borderId="0"/>
    <xf numFmtId="0" fontId="13" fillId="0" borderId="0">
      <alignment vertical="top"/>
    </xf>
    <xf numFmtId="0" fontId="13" fillId="0" borderId="0">
      <alignment vertical="top"/>
    </xf>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9" fillId="0" borderId="0" applyNumberFormat="0" applyFont="0" applyFill="0" applyBorder="0" applyProtection="0">
      <alignment vertical="center" wrapText="1"/>
    </xf>
    <xf numFmtId="0" fontId="9" fillId="0" borderId="0"/>
    <xf numFmtId="0" fontId="9" fillId="0" borderId="0"/>
    <xf numFmtId="0" fontId="9" fillId="0" borderId="0"/>
    <xf numFmtId="0" fontId="38" fillId="0" borderId="0"/>
    <xf numFmtId="0" fontId="38" fillId="0" borderId="0"/>
    <xf numFmtId="0" fontId="56" fillId="0" borderId="0"/>
    <xf numFmtId="0" fontId="40"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38" fillId="0" borderId="0"/>
    <xf numFmtId="0" fontId="38" fillId="0" borderId="0"/>
    <xf numFmtId="0" fontId="9" fillId="0" borderId="0"/>
    <xf numFmtId="0" fontId="13"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6" fillId="0" borderId="0"/>
    <xf numFmtId="0" fontId="57"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0"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5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38" fillId="0" borderId="0"/>
    <xf numFmtId="0" fontId="38" fillId="0" borderId="0"/>
    <xf numFmtId="0" fontId="38" fillId="0" borderId="0"/>
    <xf numFmtId="0" fontId="38" fillId="0" borderId="0"/>
    <xf numFmtId="0" fontId="38" fillId="0" borderId="0"/>
    <xf numFmtId="0" fontId="38" fillId="0" borderId="0"/>
    <xf numFmtId="0" fontId="9" fillId="0" borderId="0"/>
    <xf numFmtId="0" fontId="13" fillId="0" borderId="0"/>
    <xf numFmtId="0" fontId="9" fillId="0" borderId="0"/>
    <xf numFmtId="0" fontId="9" fillId="0" borderId="0"/>
    <xf numFmtId="0" fontId="9" fillId="0" borderId="0" applyFont="0" applyFill="0" applyBorder="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13"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9"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38" fillId="24" borderId="7" applyNumberFormat="0" applyFont="0" applyAlignment="0" applyProtection="0"/>
    <xf numFmtId="0" fontId="59" fillId="20" borderId="8" applyNumberFormat="0" applyAlignment="0" applyProtection="0"/>
    <xf numFmtId="0" fontId="59" fillId="20" borderId="8" applyNumberFormat="0" applyAlignment="0" applyProtection="0"/>
    <xf numFmtId="0" fontId="59" fillId="20" borderId="8" applyNumberFormat="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8" fillId="0" borderId="0" applyFont="0" applyFill="0" applyBorder="0" applyAlignment="0" applyProtection="0"/>
    <xf numFmtId="9" fontId="70" fillId="0" borderId="0" applyFont="0" applyFill="0" applyBorder="0" applyAlignment="0" applyProtection="0"/>
    <xf numFmtId="0" fontId="9" fillId="0" borderId="0"/>
    <xf numFmtId="0" fontId="9" fillId="0" borderId="0"/>
    <xf numFmtId="0" fontId="9" fillId="0" borderId="0"/>
    <xf numFmtId="0" fontId="33" fillId="0" borderId="0">
      <alignment vertical="top"/>
    </xf>
    <xf numFmtId="0" fontId="72" fillId="0" borderId="0"/>
    <xf numFmtId="0" fontId="9" fillId="0" borderId="0" applyNumberFormat="0" applyFont="0" applyFill="0" applyBorder="0" applyProtection="0">
      <alignment horizontal="left" wrapText="1"/>
    </xf>
    <xf numFmtId="0" fontId="60" fillId="0" borderId="0" applyNumberFormat="0" applyFill="0" applyBorder="0" applyAlignment="0" applyProtection="0"/>
    <xf numFmtId="0" fontId="61" fillId="0" borderId="0" applyNumberFormat="0" applyFill="0" applyBorder="0" applyAlignment="0" applyProtection="0"/>
    <xf numFmtId="0" fontId="60" fillId="0" borderId="0" applyNumberFormat="0" applyFill="0" applyBorder="0" applyAlignment="0" applyProtection="0"/>
    <xf numFmtId="0" fontId="41" fillId="0" borderId="9" applyNumberFormat="0" applyFill="0" applyAlignment="0" applyProtection="0"/>
    <xf numFmtId="0" fontId="41" fillId="0" borderId="9" applyNumberFormat="0" applyFill="0" applyAlignment="0" applyProtection="0"/>
    <xf numFmtId="0" fontId="41" fillId="0" borderId="9"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38" fontId="63" fillId="0" borderId="0" applyFont="0" applyFill="0" applyBorder="0" applyAlignment="0" applyProtection="0"/>
    <xf numFmtId="40" fontId="63" fillId="0" borderId="0" applyFont="0" applyFill="0" applyBorder="0" applyAlignment="0" applyProtection="0"/>
    <xf numFmtId="0" fontId="63" fillId="0" borderId="0" applyFont="0" applyFill="0" applyBorder="0" applyAlignment="0" applyProtection="0"/>
    <xf numFmtId="0" fontId="63" fillId="0" borderId="0" applyFont="0" applyFill="0" applyBorder="0" applyAlignment="0" applyProtection="0"/>
    <xf numFmtId="0" fontId="64" fillId="0" borderId="0"/>
    <xf numFmtId="0" fontId="39" fillId="0" borderId="0"/>
    <xf numFmtId="184" fontId="39" fillId="0" borderId="0" applyFont="0" applyFill="0" applyBorder="0" applyAlignment="0" applyProtection="0"/>
    <xf numFmtId="185" fontId="39"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0" fontId="14" fillId="4" borderId="0" applyNumberFormat="0" applyBorder="0" applyAlignment="0" applyProtection="0">
      <alignment vertical="center"/>
    </xf>
    <xf numFmtId="0" fontId="14" fillId="4" borderId="0" applyNumberFormat="0" applyBorder="0" applyAlignment="0" applyProtection="0">
      <alignment vertical="center"/>
    </xf>
    <xf numFmtId="0" fontId="14" fillId="20" borderId="0" applyNumberFormat="0" applyBorder="0" applyAlignment="0" applyProtection="0">
      <alignment vertical="center"/>
    </xf>
    <xf numFmtId="0" fontId="48" fillId="25" borderId="0" applyNumberFormat="0" applyBorder="0" applyAlignment="0" applyProtection="0"/>
    <xf numFmtId="0" fontId="14" fillId="26"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alignment vertical="center"/>
    </xf>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14" fillId="25" borderId="0" applyNumberFormat="0" applyBorder="0" applyAlignment="0" applyProtection="0">
      <alignment vertical="center"/>
    </xf>
    <xf numFmtId="0" fontId="65"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25"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48" fillId="4" borderId="0" applyNumberFormat="0" applyBorder="0" applyAlignment="0" applyProtection="0"/>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20" borderId="0" applyNumberFormat="0" applyBorder="0" applyAlignment="0" applyProtection="0">
      <alignment vertical="center"/>
    </xf>
    <xf numFmtId="0" fontId="44" fillId="27" borderId="0" applyNumberFormat="0" applyBorder="0" applyAlignment="0" applyProtection="0"/>
    <xf numFmtId="0" fontId="15" fillId="28"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alignment vertical="center"/>
    </xf>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15" fillId="27" borderId="0" applyNumberFormat="0" applyBorder="0" applyAlignment="0" applyProtection="0">
      <alignment vertical="center"/>
    </xf>
    <xf numFmtId="0" fontId="66"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27"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67" fillId="0" borderId="0"/>
    <xf numFmtId="0" fontId="67" fillId="0" borderId="0"/>
    <xf numFmtId="0" fontId="67" fillId="0" borderId="0"/>
    <xf numFmtId="0" fontId="67" fillId="0" borderId="0"/>
    <xf numFmtId="0" fontId="67" fillId="0" borderId="0"/>
    <xf numFmtId="0" fontId="67"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Protection="0">
      <alignment vertical="top"/>
    </xf>
    <xf numFmtId="0" fontId="13" fillId="0" borderId="0">
      <alignment vertical="center"/>
    </xf>
    <xf numFmtId="0" fontId="13" fillId="0" borderId="0">
      <alignment vertical="center"/>
    </xf>
    <xf numFmtId="0" fontId="67"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9" fillId="0" borderId="0"/>
    <xf numFmtId="0" fontId="13" fillId="0" borderId="0">
      <alignment vertical="top"/>
    </xf>
    <xf numFmtId="0" fontId="9" fillId="0" borderId="0"/>
    <xf numFmtId="0" fontId="9" fillId="0" borderId="0"/>
    <xf numFmtId="0" fontId="67" fillId="0" borderId="0"/>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2" fillId="19" borderId="0" applyNumberFormat="0" applyBorder="0" applyAlignment="0" applyProtection="0">
      <alignment vertical="center"/>
    </xf>
    <xf numFmtId="0" fontId="42" fillId="0" borderId="0"/>
    <xf numFmtId="0" fontId="17"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xf numFmtId="0" fontId="9" fillId="0" borderId="0"/>
    <xf numFmtId="0" fontId="9" fillId="0" borderId="0"/>
    <xf numFmtId="0" fontId="20" fillId="21" borderId="2" applyNumberFormat="0" applyAlignment="0" applyProtection="0">
      <alignment vertical="center"/>
    </xf>
    <xf numFmtId="0" fontId="20" fillId="21" borderId="2" applyNumberFormat="0" applyAlignment="0" applyProtection="0">
      <alignment vertical="center"/>
    </xf>
    <xf numFmtId="0" fontId="9" fillId="0" borderId="0" applyNumberFormat="0" applyFont="0" applyFill="0" applyBorder="0" applyProtection="0">
      <alignment vertical="center" wrapText="1"/>
    </xf>
    <xf numFmtId="0" fontId="21" fillId="0" borderId="9" applyNumberFormat="0" applyFill="0" applyAlignment="0" applyProtection="0">
      <alignment vertical="center"/>
    </xf>
    <xf numFmtId="0" fontId="21" fillId="0" borderId="9" applyNumberFormat="0" applyFill="0" applyAlignment="0" applyProtection="0">
      <alignment vertical="center"/>
    </xf>
    <xf numFmtId="0" fontId="13" fillId="24" borderId="7" applyNumberFormat="0" applyFont="0" applyAlignment="0" applyProtection="0">
      <alignment vertical="center"/>
    </xf>
    <xf numFmtId="0" fontId="13" fillId="24" borderId="7" applyNumberFormat="0" applyFont="0" applyAlignment="0" applyProtection="0">
      <alignment vertical="center"/>
    </xf>
    <xf numFmtId="186" fontId="13" fillId="0" borderId="0" applyFont="0" applyFill="0" applyBorder="0" applyAlignment="0" applyProtection="0"/>
    <xf numFmtId="187"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4" fillId="20" borderId="1" applyNumberFormat="0" applyAlignment="0" applyProtection="0">
      <alignment vertical="center"/>
    </xf>
    <xf numFmtId="44" fontId="13" fillId="0" borderId="0" applyBorder="0" applyProtection="0">
      <alignment vertical="center"/>
    </xf>
    <xf numFmtId="0" fontId="25" fillId="7" borderId="1" applyNumberFormat="0" applyAlignment="0" applyProtection="0">
      <alignment vertical="center"/>
    </xf>
    <xf numFmtId="0" fontId="25" fillId="7" borderId="1" applyNumberFormat="0" applyAlignment="0" applyProtection="0">
      <alignment vertical="center"/>
    </xf>
    <xf numFmtId="0" fontId="26" fillId="20" borderId="8" applyNumberFormat="0" applyAlignment="0" applyProtection="0">
      <alignment vertical="center"/>
    </xf>
    <xf numFmtId="0" fontId="26" fillId="20" borderId="8" applyNumberFormat="0" applyAlignment="0" applyProtection="0">
      <alignment vertical="center"/>
    </xf>
    <xf numFmtId="0" fontId="27" fillId="23" borderId="0" applyNumberFormat="0" applyBorder="0" applyAlignment="0" applyProtection="0">
      <alignment vertical="center"/>
    </xf>
    <xf numFmtId="0" fontId="27" fillId="23" borderId="0" applyNumberFormat="0" applyBorder="0" applyAlignment="0" applyProtection="0">
      <alignment vertical="center"/>
    </xf>
    <xf numFmtId="0" fontId="68" fillId="0" borderId="0"/>
    <xf numFmtId="0" fontId="28" fillId="0" borderId="6" applyNumberFormat="0" applyFill="0" applyAlignment="0" applyProtection="0">
      <alignment vertical="center"/>
    </xf>
    <xf numFmtId="0" fontId="28" fillId="0" borderId="6" applyNumberFormat="0" applyFill="0" applyAlignment="0" applyProtection="0">
      <alignment vertical="center"/>
    </xf>
    <xf numFmtId="188" fontId="13" fillId="0" borderId="0" applyFont="0" applyFill="0" applyBorder="0" applyAlignment="0" applyProtection="0"/>
    <xf numFmtId="189" fontId="13" fillId="0" borderId="0" applyFont="0" applyFill="0" applyBorder="0" applyAlignment="0" applyProtection="0"/>
    <xf numFmtId="0" fontId="8" fillId="0" borderId="0"/>
    <xf numFmtId="0" fontId="78" fillId="0" borderId="0">
      <alignment vertical="center"/>
    </xf>
    <xf numFmtId="0" fontId="79" fillId="0" borderId="0"/>
    <xf numFmtId="0" fontId="7" fillId="0" borderId="0"/>
    <xf numFmtId="177" fontId="7" fillId="0" borderId="0" applyFont="0" applyFill="0" applyBorder="0" applyAlignment="0" applyProtection="0"/>
    <xf numFmtId="0" fontId="58" fillId="0" borderId="0" applyProtection="0"/>
    <xf numFmtId="0" fontId="8" fillId="0" borderId="0"/>
    <xf numFmtId="44" fontId="13" fillId="0" borderId="0" applyFont="0" applyFill="0" applyBorder="0" applyAlignment="0" applyProtection="0">
      <alignment vertical="center"/>
    </xf>
    <xf numFmtId="0" fontId="7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ont="0" applyFill="0" applyBorder="0" applyProtection="0">
      <alignment vertical="center"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ont="0" applyFill="0" applyBorder="0" applyProtection="0">
      <alignment vertical="center" wrapText="1"/>
    </xf>
    <xf numFmtId="0" fontId="8" fillId="0" borderId="0"/>
    <xf numFmtId="0" fontId="8" fillId="0" borderId="0" applyNumberFormat="0" applyFont="0" applyFill="0" applyBorder="0" applyProtection="0">
      <alignment vertical="center"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20" borderId="27" applyNumberFormat="0" applyAlignment="0" applyProtection="0"/>
    <xf numFmtId="0" fontId="45" fillId="20" borderId="27" applyNumberFormat="0" applyAlignment="0" applyProtection="0"/>
    <xf numFmtId="0" fontId="45" fillId="20" borderId="27" applyNumberFormat="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8"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0" fontId="53" fillId="7" borderId="27" applyNumberFormat="0" applyAlignment="0" applyProtection="0"/>
    <xf numFmtId="0" fontId="53" fillId="7" borderId="27" applyNumberFormat="0" applyAlignment="0" applyProtection="0"/>
    <xf numFmtId="0" fontId="53" fillId="7" borderId="27" applyNumberFormat="0" applyAlignment="0" applyProtection="0"/>
    <xf numFmtId="0" fontId="8" fillId="22" borderId="0" applyNumberFormat="0" applyFon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Font="0" applyFill="0" applyBorder="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13"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38" fillId="24" borderId="28" applyNumberFormat="0" applyFont="0" applyAlignment="0" applyProtection="0"/>
    <xf numFmtId="0" fontId="59" fillId="20" borderId="29" applyNumberFormat="0" applyAlignment="0" applyProtection="0"/>
    <xf numFmtId="0" fontId="59" fillId="20" borderId="29" applyNumberFormat="0" applyAlignment="0" applyProtection="0"/>
    <xf numFmtId="0" fontId="59" fillId="20" borderId="29"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NumberFormat="0" applyFont="0" applyFill="0" applyBorder="0" applyProtection="0">
      <alignment horizontal="left" wrapText="1"/>
    </xf>
    <xf numFmtId="0" fontId="60" fillId="0" borderId="0" applyNumberFormat="0" applyFill="0" applyBorder="0" applyAlignment="0" applyProtection="0"/>
    <xf numFmtId="0" fontId="41" fillId="0" borderId="30" applyNumberFormat="0" applyFill="0" applyAlignment="0" applyProtection="0"/>
    <xf numFmtId="0" fontId="41" fillId="0" borderId="30" applyNumberFormat="0" applyFill="0" applyAlignment="0" applyProtection="0"/>
    <xf numFmtId="0" fontId="41" fillId="0" borderId="30" applyNumberFormat="0" applyFill="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0" fillId="0" borderId="0" applyNumberFormat="0" applyFill="0" applyBorder="0" applyAlignment="0" applyProtection="0">
      <alignment vertical="top"/>
      <protection locked="0"/>
    </xf>
    <xf numFmtId="0" fontId="21" fillId="0" borderId="30" applyNumberFormat="0" applyFill="0" applyAlignment="0" applyProtection="0">
      <alignment vertical="center"/>
    </xf>
    <xf numFmtId="0" fontId="21" fillId="0" borderId="30" applyNumberFormat="0" applyFill="0" applyAlignment="0" applyProtection="0">
      <alignment vertical="center"/>
    </xf>
    <xf numFmtId="0" fontId="24" fillId="20" borderId="27" applyNumberFormat="0" applyAlignment="0" applyProtection="0">
      <alignment vertical="center"/>
    </xf>
    <xf numFmtId="0" fontId="24" fillId="20" borderId="27" applyNumberFormat="0" applyAlignment="0" applyProtection="0">
      <alignment vertical="center"/>
    </xf>
    <xf numFmtId="0" fontId="26" fillId="20" borderId="29" applyNumberFormat="0" applyAlignment="0" applyProtection="0">
      <alignment vertical="center"/>
    </xf>
    <xf numFmtId="0" fontId="26" fillId="20" borderId="29" applyNumberFormat="0" applyAlignment="0" applyProtection="0">
      <alignment vertical="center"/>
    </xf>
    <xf numFmtId="0" fontId="25" fillId="7" borderId="27" applyNumberFormat="0" applyAlignment="0" applyProtection="0">
      <alignment vertical="center"/>
    </xf>
    <xf numFmtId="0" fontId="25" fillId="7" borderId="27" applyNumberFormat="0" applyAlignment="0" applyProtection="0">
      <alignment vertical="center"/>
    </xf>
    <xf numFmtId="0" fontId="8" fillId="0" borderId="0"/>
    <xf numFmtId="0" fontId="8" fillId="0" borderId="0"/>
    <xf numFmtId="0" fontId="8" fillId="0" borderId="0" applyNumberFormat="0" applyFont="0" applyFill="0" applyBorder="0" applyProtection="0">
      <alignment vertical="center" wrapText="1"/>
    </xf>
    <xf numFmtId="0" fontId="13" fillId="24" borderId="28" applyNumberFormat="0" applyFont="0" applyAlignment="0" applyProtection="0">
      <alignment vertical="center"/>
    </xf>
    <xf numFmtId="0" fontId="13" fillId="24" borderId="28" applyNumberFormat="0" applyFont="0" applyAlignment="0" applyProtection="0">
      <alignment vertical="center"/>
    </xf>
    <xf numFmtId="0" fontId="8" fillId="0" borderId="0"/>
    <xf numFmtId="0" fontId="8" fillId="0" borderId="0"/>
    <xf numFmtId="0" fontId="8" fillId="24" borderId="28" applyNumberFormat="0" applyFont="0" applyAlignment="0" applyProtection="0"/>
    <xf numFmtId="0" fontId="8" fillId="24" borderId="28"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13" fillId="0" borderId="0">
      <alignment vertical="top"/>
    </xf>
    <xf numFmtId="0" fontId="10" fillId="0" borderId="0" applyProtection="0"/>
    <xf numFmtId="0" fontId="58" fillId="0" borderId="0"/>
    <xf numFmtId="0" fontId="53" fillId="7" borderId="31" applyNumberFormat="0" applyAlignment="0" applyProtection="0"/>
    <xf numFmtId="0" fontId="53" fillId="7" borderId="31" applyNumberFormat="0" applyAlignment="0" applyProtection="0"/>
    <xf numFmtId="0" fontId="53" fillId="7" borderId="31" applyNumberFormat="0" applyAlignment="0" applyProtection="0"/>
    <xf numFmtId="0" fontId="53" fillId="7" borderId="31" applyNumberFormat="0" applyAlignment="0" applyProtection="0"/>
    <xf numFmtId="0" fontId="45" fillId="20" borderId="31" applyNumberFormat="0" applyAlignment="0" applyProtection="0"/>
    <xf numFmtId="0" fontId="45" fillId="20" borderId="31" applyNumberFormat="0" applyAlignment="0" applyProtection="0"/>
    <xf numFmtId="192" fontId="13" fillId="0" borderId="0" applyFont="0" applyFill="0" applyBorder="0" applyAlignment="0" applyProtection="0">
      <alignment vertical="center"/>
    </xf>
    <xf numFmtId="0" fontId="45" fillId="20" borderId="31" applyNumberFormat="0" applyAlignment="0" applyProtection="0"/>
    <xf numFmtId="0" fontId="45" fillId="20" borderId="31" applyNumberFormat="0" applyAlignment="0" applyProtection="0"/>
    <xf numFmtId="177" fontId="58" fillId="0" borderId="0" applyFont="0" applyFill="0" applyBorder="0" applyAlignment="0" applyProtection="0"/>
    <xf numFmtId="0" fontId="12" fillId="15" borderId="0" applyNumberFormat="0" applyBorder="0" applyAlignment="0" applyProtection="0">
      <alignment vertical="center"/>
    </xf>
    <xf numFmtId="0" fontId="12" fillId="14"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1" fillId="10"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1" fillId="7"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1" fillId="2" borderId="0" applyNumberFormat="0" applyBorder="0" applyAlignment="0" applyProtection="0">
      <alignment vertical="center"/>
    </xf>
    <xf numFmtId="0" fontId="8" fillId="0" borderId="0"/>
    <xf numFmtId="0" fontId="8" fillId="24" borderId="28" applyNumberFormat="0" applyFon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3" fillId="0" borderId="0" applyFont="0" applyFill="0" applyBorder="0" applyAlignment="0" applyProtection="0">
      <alignment vertical="center"/>
    </xf>
    <xf numFmtId="9" fontId="38" fillId="0" borderId="0" applyFont="0" applyFill="0" applyBorder="0" applyAlignment="0" applyProtection="0"/>
    <xf numFmtId="0" fontId="81" fillId="0" borderId="0" applyNumberFormat="0" applyFill="0" applyBorder="0" applyAlignment="0" applyProtection="0"/>
    <xf numFmtId="0" fontId="14" fillId="4" borderId="0" applyNumberFormat="0" applyBorder="0" applyAlignment="0" applyProtection="0">
      <alignment vertical="center"/>
    </xf>
    <xf numFmtId="0" fontId="59" fillId="20" borderId="32" applyNumberFormat="0" applyAlignment="0" applyProtection="0"/>
    <xf numFmtId="0" fontId="59" fillId="20" borderId="32" applyNumberFormat="0" applyAlignment="0" applyProtection="0"/>
    <xf numFmtId="0" fontId="59" fillId="20" borderId="32" applyNumberFormat="0" applyAlignment="0" applyProtection="0"/>
    <xf numFmtId="0" fontId="59" fillId="20" borderId="32" applyNumberFormat="0" applyAlignment="0" applyProtection="0"/>
    <xf numFmtId="0" fontId="8" fillId="0" borderId="0"/>
    <xf numFmtId="0" fontId="8" fillId="0" borderId="0"/>
    <xf numFmtId="0" fontId="41" fillId="0" borderId="33"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41" fillId="0" borderId="33" applyNumberFormat="0" applyFill="0" applyAlignment="0" applyProtection="0"/>
    <xf numFmtId="0" fontId="8" fillId="0" borderId="0"/>
    <xf numFmtId="0" fontId="15" fillId="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8" fillId="0" borderId="0"/>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8" fillId="0" borderId="0"/>
    <xf numFmtId="0" fontId="20" fillId="21" borderId="2" applyNumberFormat="0" applyAlignment="0" applyProtection="0">
      <alignment vertical="center"/>
    </xf>
    <xf numFmtId="0" fontId="21" fillId="0" borderId="30" applyNumberFormat="0" applyFill="0" applyAlignment="0" applyProtection="0">
      <alignment vertical="center"/>
    </xf>
    <xf numFmtId="0" fontId="13" fillId="24" borderId="2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0"/>
    <xf numFmtId="0" fontId="24" fillId="20" borderId="27" applyNumberFormat="0" applyAlignment="0" applyProtection="0">
      <alignment vertical="center"/>
    </xf>
    <xf numFmtId="0" fontId="25" fillId="7" borderId="27" applyNumberFormat="0" applyAlignment="0" applyProtection="0">
      <alignment vertical="center"/>
    </xf>
    <xf numFmtId="0" fontId="26" fillId="20" borderId="29" applyNumberFormat="0" applyAlignment="0" applyProtection="0">
      <alignment vertical="center"/>
    </xf>
    <xf numFmtId="0" fontId="27" fillId="23" borderId="0" applyNumberFormat="0" applyBorder="0" applyAlignment="0" applyProtection="0">
      <alignment vertical="center"/>
    </xf>
    <xf numFmtId="0" fontId="28" fillId="0" borderId="6" applyNumberFormat="0" applyFill="0" applyAlignment="0" applyProtection="0">
      <alignment vertical="center"/>
    </xf>
    <xf numFmtId="191" fontId="8" fillId="0" borderId="0" applyFont="0" applyFill="0" applyBorder="0" applyAlignment="0" applyProtection="0"/>
    <xf numFmtId="0" fontId="8" fillId="0" borderId="0"/>
    <xf numFmtId="0" fontId="8" fillId="0" borderId="0"/>
    <xf numFmtId="0" fontId="21" fillId="0" borderId="33" applyNumberFormat="0" applyFill="0" applyAlignment="0" applyProtection="0">
      <alignment vertical="center"/>
    </xf>
    <xf numFmtId="0" fontId="21" fillId="0" borderId="33" applyNumberFormat="0" applyFill="0" applyAlignment="0" applyProtection="0">
      <alignment vertical="center"/>
    </xf>
    <xf numFmtId="0" fontId="21" fillId="0" borderId="33" applyNumberFormat="0" applyFill="0" applyAlignment="0" applyProtection="0">
      <alignment vertical="center"/>
    </xf>
    <xf numFmtId="0" fontId="24" fillId="20" borderId="31" applyNumberFormat="0" applyAlignment="0" applyProtection="0">
      <alignment vertical="center"/>
    </xf>
    <xf numFmtId="0" fontId="24" fillId="20" borderId="31" applyNumberFormat="0" applyAlignment="0" applyProtection="0">
      <alignment vertical="center"/>
    </xf>
    <xf numFmtId="0" fontId="24" fillId="20" borderId="31" applyNumberFormat="0" applyAlignment="0" applyProtection="0">
      <alignment vertical="center"/>
    </xf>
    <xf numFmtId="0" fontId="13" fillId="0" borderId="0">
      <alignment vertical="center"/>
    </xf>
    <xf numFmtId="0" fontId="26" fillId="20" borderId="32" applyNumberFormat="0" applyAlignment="0" applyProtection="0">
      <alignment vertical="center"/>
    </xf>
    <xf numFmtId="0" fontId="26" fillId="20" borderId="32" applyNumberFormat="0" applyAlignment="0" applyProtection="0">
      <alignment vertical="center"/>
    </xf>
    <xf numFmtId="0" fontId="26" fillId="20" borderId="32" applyNumberFormat="0" applyAlignment="0" applyProtection="0">
      <alignment vertical="center"/>
    </xf>
    <xf numFmtId="0" fontId="25" fillId="7" borderId="31" applyNumberFormat="0" applyAlignment="0" applyProtection="0">
      <alignment vertical="center"/>
    </xf>
    <xf numFmtId="0" fontId="25" fillId="7" borderId="31" applyNumberFormat="0" applyAlignment="0" applyProtection="0">
      <alignment vertical="center"/>
    </xf>
    <xf numFmtId="0" fontId="25" fillId="7" borderId="31" applyNumberFormat="0" applyAlignment="0" applyProtection="0">
      <alignment vertical="center"/>
    </xf>
    <xf numFmtId="0" fontId="82" fillId="0" borderId="0"/>
    <xf numFmtId="0" fontId="5" fillId="0" borderId="0">
      <alignment vertical="center"/>
    </xf>
    <xf numFmtId="0" fontId="4" fillId="0" borderId="0"/>
    <xf numFmtId="177" fontId="4" fillId="0" borderId="0" applyFont="0" applyFill="0" applyBorder="0" applyAlignment="0" applyProtection="0"/>
    <xf numFmtId="177" fontId="3" fillId="0" borderId="0" applyFont="0" applyFill="0" applyBorder="0" applyAlignment="0" applyProtection="0"/>
    <xf numFmtId="193" fontId="8" fillId="0" borderId="0"/>
    <xf numFmtId="193" fontId="8" fillId="0" borderId="0"/>
    <xf numFmtId="9" fontId="8" fillId="0" borderId="0" applyFont="0" applyFill="0" applyBorder="0" applyAlignment="0" applyProtection="0"/>
    <xf numFmtId="177" fontId="8" fillId="0" borderId="0" applyFont="0" applyFill="0" applyBorder="0" applyAlignment="0" applyProtection="0"/>
    <xf numFmtId="177" fontId="8" fillId="0" borderId="0" applyFont="0" applyFill="0" applyBorder="0" applyAlignment="0" applyProtection="0"/>
    <xf numFmtId="0" fontId="3" fillId="0" borderId="0"/>
    <xf numFmtId="177" fontId="3" fillId="0" borderId="0" applyFont="0" applyFill="0" applyBorder="0" applyAlignment="0" applyProtection="0"/>
    <xf numFmtId="0" fontId="3" fillId="0" borderId="0">
      <alignment vertical="center"/>
    </xf>
    <xf numFmtId="9" fontId="3" fillId="0" borderId="0" applyFont="0" applyFill="0" applyBorder="0" applyAlignment="0" applyProtection="0"/>
    <xf numFmtId="0" fontId="83" fillId="0" borderId="0" applyNumberFormat="0" applyFill="0" applyBorder="0" applyAlignment="0" applyProtection="0"/>
    <xf numFmtId="0" fontId="80" fillId="0" borderId="0" applyNumberFormat="0" applyFill="0" applyBorder="0" applyAlignment="0" applyProtection="0">
      <alignment vertical="top"/>
      <protection locked="0"/>
    </xf>
    <xf numFmtId="0" fontId="3" fillId="0" borderId="0">
      <alignment vertical="center"/>
    </xf>
    <xf numFmtId="177" fontId="84" fillId="0" borderId="0" applyFont="0" applyFill="0" applyBorder="0" applyAlignment="0" applyProtection="0"/>
    <xf numFmtId="9" fontId="84" fillId="0" borderId="0" applyFont="0" applyFill="0" applyBorder="0" applyAlignment="0" applyProtection="0"/>
    <xf numFmtId="0" fontId="3" fillId="0" borderId="0"/>
    <xf numFmtId="177" fontId="3" fillId="0" borderId="0" applyFont="0" applyFill="0" applyBorder="0" applyAlignment="0" applyProtection="0"/>
    <xf numFmtId="0" fontId="2" fillId="0" borderId="0"/>
    <xf numFmtId="0" fontId="1" fillId="0" borderId="0"/>
    <xf numFmtId="177" fontId="1" fillId="0" borderId="0" applyFont="0" applyFill="0" applyBorder="0" applyAlignment="0" applyProtection="0"/>
    <xf numFmtId="0" fontId="8" fillId="0" borderId="0"/>
    <xf numFmtId="0" fontId="112" fillId="0" borderId="0" applyNumberFormat="0" applyFill="0" applyBorder="0" applyAlignment="0" applyProtection="0"/>
  </cellStyleXfs>
  <cellXfs count="303">
    <xf numFmtId="0" fontId="0" fillId="0" borderId="0" xfId="0"/>
    <xf numFmtId="0" fontId="9" fillId="0" borderId="0" xfId="1219"/>
    <xf numFmtId="0" fontId="31" fillId="0" borderId="0" xfId="1219" applyFont="1"/>
    <xf numFmtId="0" fontId="9" fillId="0" borderId="0" xfId="1219" applyAlignment="1">
      <alignment wrapText="1"/>
    </xf>
    <xf numFmtId="0" fontId="9" fillId="29" borderId="10" xfId="1217" applyFill="1" applyBorder="1" applyAlignment="1">
      <alignment wrapText="1"/>
    </xf>
    <xf numFmtId="0" fontId="9" fillId="0" borderId="0" xfId="1219" applyAlignment="1">
      <alignment horizontal="center" vertical="center"/>
    </xf>
    <xf numFmtId="0" fontId="9" fillId="0" borderId="0" xfId="1219" applyAlignment="1">
      <alignment horizontal="center" vertical="center" wrapText="1"/>
    </xf>
    <xf numFmtId="0" fontId="73" fillId="31" borderId="10" xfId="1217" applyFont="1" applyFill="1" applyBorder="1" applyAlignment="1">
      <alignment horizontal="center" vertical="center" wrapText="1"/>
    </xf>
    <xf numFmtId="0" fontId="9" fillId="29" borderId="10" xfId="1217" applyFill="1" applyBorder="1" applyAlignment="1">
      <alignment horizontal="center" vertical="center" wrapText="1"/>
    </xf>
    <xf numFmtId="190" fontId="29" fillId="0" borderId="10" xfId="405" applyNumberFormat="1" applyFont="1" applyBorder="1" applyAlignment="1">
      <alignment horizontal="center" vertical="center" wrapText="1"/>
    </xf>
    <xf numFmtId="190" fontId="73" fillId="31" borderId="10" xfId="405" applyNumberFormat="1" applyFont="1" applyFill="1" applyBorder="1" applyAlignment="1">
      <alignment horizontal="center" vertical="center" wrapText="1"/>
    </xf>
    <xf numFmtId="179" fontId="31" fillId="0" borderId="10" xfId="414" applyNumberFormat="1" applyFont="1" applyFill="1" applyBorder="1" applyAlignment="1">
      <alignment horizontal="center" wrapText="1"/>
    </xf>
    <xf numFmtId="0" fontId="9" fillId="0" borderId="0" xfId="1220" applyAlignment="1">
      <alignment wrapText="1"/>
    </xf>
    <xf numFmtId="0" fontId="0" fillId="0" borderId="10" xfId="614" applyFont="1" applyBorder="1" applyAlignment="1">
      <alignment wrapText="1"/>
    </xf>
    <xf numFmtId="0" fontId="75" fillId="0" borderId="0" xfId="1550" applyFont="1" applyAlignment="1">
      <alignment horizontal="center" vertical="center"/>
    </xf>
    <xf numFmtId="0" fontId="76" fillId="0" borderId="0" xfId="1550" applyFont="1" applyAlignment="1">
      <alignment horizontal="center" vertical="center"/>
    </xf>
    <xf numFmtId="0" fontId="75" fillId="0" borderId="18" xfId="1550" applyFont="1" applyBorder="1" applyAlignment="1">
      <alignment horizontal="center" vertical="center"/>
    </xf>
    <xf numFmtId="0" fontId="76" fillId="0" borderId="18" xfId="1550" applyFont="1" applyBorder="1" applyAlignment="1">
      <alignment horizontal="center" vertical="center" wrapText="1"/>
    </xf>
    <xf numFmtId="0" fontId="76" fillId="32" borderId="35" xfId="1550" applyFont="1" applyFill="1" applyBorder="1" applyAlignment="1">
      <alignment horizontal="center" vertical="center" wrapText="1"/>
    </xf>
    <xf numFmtId="0" fontId="73" fillId="31" borderId="10" xfId="1217" applyFont="1" applyFill="1" applyBorder="1" applyAlignment="1">
      <alignment vertical="center" wrapText="1"/>
    </xf>
    <xf numFmtId="179" fontId="73" fillId="31" borderId="10" xfId="1217" applyNumberFormat="1" applyFont="1" applyFill="1" applyBorder="1" applyAlignment="1">
      <alignment vertical="center"/>
    </xf>
    <xf numFmtId="0" fontId="9" fillId="0" borderId="0" xfId="1217" applyAlignment="1">
      <alignment vertical="center" wrapText="1"/>
    </xf>
    <xf numFmtId="190" fontId="31" fillId="0" borderId="0" xfId="405" applyNumberFormat="1" applyFont="1" applyAlignment="1">
      <alignment horizontal="center"/>
    </xf>
    <xf numFmtId="190" fontId="9" fillId="0" borderId="0" xfId="405" applyNumberFormat="1" applyFont="1" applyAlignment="1">
      <alignment horizontal="center"/>
    </xf>
    <xf numFmtId="0" fontId="76" fillId="0" borderId="36" xfId="1550" applyFont="1" applyBorder="1" applyAlignment="1">
      <alignment horizontal="center" vertical="center"/>
    </xf>
    <xf numFmtId="14" fontId="76" fillId="0" borderId="36" xfId="1550" applyNumberFormat="1" applyFont="1" applyBorder="1" applyAlignment="1">
      <alignment horizontal="center" vertical="center"/>
    </xf>
    <xf numFmtId="14" fontId="76" fillId="0" borderId="37" xfId="1550" applyNumberFormat="1" applyFont="1" applyBorder="1" applyAlignment="1">
      <alignment horizontal="center" vertical="center"/>
    </xf>
    <xf numFmtId="0" fontId="76" fillId="0" borderId="36" xfId="1550" applyFont="1" applyBorder="1" applyAlignment="1">
      <alignment horizontal="center" vertical="center" wrapText="1"/>
    </xf>
    <xf numFmtId="0" fontId="76" fillId="0" borderId="37" xfId="1550" applyFont="1" applyBorder="1" applyAlignment="1">
      <alignment horizontal="center" vertical="center" wrapText="1"/>
    </xf>
    <xf numFmtId="0" fontId="76" fillId="32" borderId="36" xfId="1550" applyFont="1" applyFill="1" applyBorder="1" applyAlignment="1">
      <alignment horizontal="center" vertical="center" wrapText="1"/>
    </xf>
    <xf numFmtId="0" fontId="76" fillId="32" borderId="37" xfId="1550" applyFont="1" applyFill="1" applyBorder="1" applyAlignment="1">
      <alignment horizontal="center" vertical="center" wrapText="1"/>
    </xf>
    <xf numFmtId="0" fontId="76" fillId="32" borderId="38" xfId="1550" applyFont="1" applyFill="1" applyBorder="1" applyAlignment="1">
      <alignment horizontal="center" vertical="center" wrapText="1"/>
    </xf>
    <xf numFmtId="0" fontId="76" fillId="30" borderId="36" xfId="1550" applyFont="1" applyFill="1" applyBorder="1" applyAlignment="1">
      <alignment horizontal="center" vertical="center"/>
    </xf>
    <xf numFmtId="0" fontId="76" fillId="30" borderId="36" xfId="1550" applyFont="1" applyFill="1" applyBorder="1" applyAlignment="1">
      <alignment horizontal="center" vertical="center" wrapText="1"/>
    </xf>
    <xf numFmtId="0" fontId="76" fillId="30" borderId="37" xfId="1550" applyFont="1" applyFill="1" applyBorder="1" applyAlignment="1">
      <alignment horizontal="center" vertical="center" wrapText="1"/>
    </xf>
    <xf numFmtId="0" fontId="76" fillId="31" borderId="39" xfId="1550" applyFont="1" applyFill="1" applyBorder="1" applyAlignment="1">
      <alignment horizontal="center" vertical="center" wrapText="1"/>
    </xf>
    <xf numFmtId="0" fontId="76" fillId="31" borderId="36" xfId="1550" applyFont="1" applyFill="1" applyBorder="1" applyAlignment="1">
      <alignment horizontal="center" vertical="center" wrapText="1"/>
    </xf>
    <xf numFmtId="0" fontId="76" fillId="34" borderId="36" xfId="1550" applyFont="1" applyFill="1" applyBorder="1" applyAlignment="1">
      <alignment horizontal="center" vertical="center"/>
    </xf>
    <xf numFmtId="0" fontId="76" fillId="34" borderId="36" xfId="1550" applyFont="1" applyFill="1" applyBorder="1" applyAlignment="1">
      <alignment horizontal="center" vertical="center" wrapText="1"/>
    </xf>
    <xf numFmtId="0" fontId="76" fillId="34" borderId="37" xfId="1550" applyFont="1" applyFill="1" applyBorder="1" applyAlignment="1">
      <alignment horizontal="center" vertical="center" wrapText="1"/>
    </xf>
    <xf numFmtId="0" fontId="77" fillId="34" borderId="35" xfId="1550" applyFont="1" applyFill="1" applyBorder="1" applyAlignment="1">
      <alignment horizontal="center" vertical="center" wrapText="1"/>
    </xf>
    <xf numFmtId="0" fontId="76" fillId="34" borderId="19" xfId="1550" applyFont="1" applyFill="1" applyBorder="1" applyAlignment="1">
      <alignment horizontal="center" vertical="center" wrapText="1"/>
    </xf>
    <xf numFmtId="0" fontId="75" fillId="0" borderId="36" xfId="1550" applyFont="1" applyBorder="1" applyAlignment="1">
      <alignment horizontal="center" vertical="center" wrapText="1"/>
    </xf>
    <xf numFmtId="180" fontId="75" fillId="0" borderId="36" xfId="1550" applyNumberFormat="1" applyFont="1" applyBorder="1" applyAlignment="1">
      <alignment horizontal="center" vertical="center"/>
    </xf>
    <xf numFmtId="3" fontId="75" fillId="0" borderId="36" xfId="1550" applyNumberFormat="1" applyFont="1" applyBorder="1" applyAlignment="1">
      <alignment horizontal="center" vertical="center"/>
    </xf>
    <xf numFmtId="179" fontId="75" fillId="0" borderId="36" xfId="426" applyNumberFormat="1" applyFont="1" applyFill="1" applyBorder="1" applyAlignment="1">
      <alignment horizontal="center" vertical="center" wrapText="1"/>
    </xf>
    <xf numFmtId="179" fontId="75" fillId="0" borderId="36" xfId="1550" applyNumberFormat="1" applyFont="1" applyBorder="1" applyAlignment="1">
      <alignment horizontal="center" vertical="center" wrapText="1"/>
    </xf>
    <xf numFmtId="0" fontId="75" fillId="0" borderId="0" xfId="0" applyFont="1" applyAlignment="1">
      <alignment horizontal="center" vertical="center"/>
    </xf>
    <xf numFmtId="0" fontId="77" fillId="34" borderId="43" xfId="1550" applyFont="1" applyFill="1" applyBorder="1" applyAlignment="1">
      <alignment horizontal="center" vertical="center" wrapText="1"/>
    </xf>
    <xf numFmtId="0" fontId="75" fillId="0" borderId="37" xfId="0" applyFont="1" applyBorder="1" applyAlignment="1">
      <alignment vertical="center" wrapText="1"/>
    </xf>
    <xf numFmtId="177" fontId="75" fillId="33" borderId="43" xfId="413" applyFont="1" applyFill="1" applyBorder="1" applyAlignment="1">
      <alignment horizontal="center" vertical="center" wrapText="1"/>
    </xf>
    <xf numFmtId="0" fontId="8" fillId="0" borderId="0" xfId="1942" applyAlignment="1" applyProtection="1">
      <alignment horizontal="left"/>
      <protection locked="0"/>
    </xf>
    <xf numFmtId="179" fontId="29" fillId="0" borderId="0" xfId="1942" applyNumberFormat="1" applyFont="1" applyAlignment="1" applyProtection="1">
      <alignment horizontal="left"/>
      <protection locked="0"/>
    </xf>
    <xf numFmtId="179" fontId="8" fillId="0" borderId="0" xfId="1942" applyNumberFormat="1" applyAlignment="1" applyProtection="1">
      <alignment horizontal="left"/>
      <protection locked="0"/>
    </xf>
    <xf numFmtId="0" fontId="77" fillId="0" borderId="36" xfId="0" applyFont="1" applyBorder="1" applyAlignment="1">
      <alignment horizontal="center" vertical="center"/>
    </xf>
    <xf numFmtId="0" fontId="86" fillId="31" borderId="36" xfId="1550" applyFont="1" applyFill="1" applyBorder="1" applyAlignment="1">
      <alignment horizontal="center" vertical="center" wrapText="1"/>
    </xf>
    <xf numFmtId="0" fontId="77" fillId="35" borderId="36" xfId="1550" applyFont="1" applyFill="1" applyBorder="1" applyAlignment="1">
      <alignment horizontal="center" vertical="center" wrapText="1"/>
    </xf>
    <xf numFmtId="177" fontId="75" fillId="33" borderId="36" xfId="413" applyFont="1" applyFill="1" applyBorder="1" applyAlignment="1">
      <alignment horizontal="center" vertical="center" wrapText="1"/>
    </xf>
    <xf numFmtId="2" fontId="74" fillId="31" borderId="10" xfId="1217" applyNumberFormat="1" applyFont="1" applyFill="1" applyBorder="1" applyAlignment="1">
      <alignment horizontal="center" vertical="center"/>
    </xf>
    <xf numFmtId="179" fontId="73" fillId="31" borderId="36" xfId="1217" applyNumberFormat="1" applyFont="1" applyFill="1" applyBorder="1" applyAlignment="1">
      <alignment vertical="center"/>
    </xf>
    <xf numFmtId="9" fontId="75" fillId="0" borderId="0" xfId="1340" applyFont="1" applyAlignment="1">
      <alignment horizontal="center" vertical="center"/>
    </xf>
    <xf numFmtId="179" fontId="74" fillId="31" borderId="36" xfId="1217" applyNumberFormat="1" applyFont="1" applyFill="1" applyBorder="1"/>
    <xf numFmtId="0" fontId="76" fillId="31" borderId="49" xfId="1550" applyFont="1" applyFill="1" applyBorder="1" applyAlignment="1">
      <alignment horizontal="center" vertical="center" wrapText="1"/>
    </xf>
    <xf numFmtId="0" fontId="76" fillId="31" borderId="50" xfId="1550" applyFont="1" applyFill="1" applyBorder="1" applyAlignment="1">
      <alignment horizontal="center" vertical="center" wrapText="1"/>
    </xf>
    <xf numFmtId="176" fontId="77" fillId="35" borderId="36" xfId="1550" applyNumberFormat="1" applyFont="1" applyFill="1" applyBorder="1" applyAlignment="1">
      <alignment horizontal="center" vertical="center"/>
    </xf>
    <xf numFmtId="0" fontId="77" fillId="34" borderId="36" xfId="1550" applyFont="1" applyFill="1" applyBorder="1" applyAlignment="1">
      <alignment horizontal="center" vertical="center" wrapText="1"/>
    </xf>
    <xf numFmtId="0" fontId="77" fillId="0" borderId="35" xfId="0" applyFont="1" applyBorder="1" applyAlignment="1">
      <alignment horizontal="center" vertical="center"/>
    </xf>
    <xf numFmtId="0" fontId="77" fillId="0" borderId="43" xfId="0" applyFont="1" applyBorder="1" applyAlignment="1">
      <alignment horizontal="center" vertical="center"/>
    </xf>
    <xf numFmtId="0" fontId="76" fillId="32" borderId="43" xfId="1550" applyFont="1" applyFill="1" applyBorder="1" applyAlignment="1">
      <alignment horizontal="center" vertical="center" wrapText="1"/>
    </xf>
    <xf numFmtId="0" fontId="86" fillId="31" borderId="35" xfId="1550" applyFont="1" applyFill="1" applyBorder="1" applyAlignment="1">
      <alignment horizontal="center" vertical="center" wrapText="1"/>
    </xf>
    <xf numFmtId="0" fontId="86" fillId="31" borderId="43" xfId="1550" applyFont="1" applyFill="1" applyBorder="1" applyAlignment="1">
      <alignment horizontal="center" vertical="center" wrapText="1"/>
    </xf>
    <xf numFmtId="177" fontId="75" fillId="33" borderId="35" xfId="413" applyFont="1" applyFill="1" applyBorder="1" applyAlignment="1">
      <alignment horizontal="center" vertical="center" wrapText="1"/>
    </xf>
    <xf numFmtId="177" fontId="75" fillId="33" borderId="60" xfId="413" applyFont="1" applyFill="1" applyBorder="1" applyAlignment="1">
      <alignment horizontal="center" vertical="center" wrapText="1"/>
    </xf>
    <xf numFmtId="177" fontId="75" fillId="33" borderId="61" xfId="413" applyFont="1" applyFill="1" applyBorder="1" applyAlignment="1">
      <alignment horizontal="center" vertical="center" wrapText="1"/>
    </xf>
    <xf numFmtId="177" fontId="75" fillId="33" borderId="62" xfId="413" applyFont="1" applyFill="1" applyBorder="1" applyAlignment="1">
      <alignment horizontal="center" vertical="center" wrapText="1"/>
    </xf>
    <xf numFmtId="0" fontId="75" fillId="0" borderId="0" xfId="0" quotePrefix="1" applyFont="1" applyAlignment="1">
      <alignment horizontal="center" vertical="center"/>
    </xf>
    <xf numFmtId="177" fontId="85" fillId="33" borderId="35" xfId="413" applyFont="1" applyFill="1" applyBorder="1" applyAlignment="1">
      <alignment horizontal="center" vertical="center" wrapText="1"/>
    </xf>
    <xf numFmtId="177" fontId="85" fillId="33" borderId="60" xfId="413" applyFont="1" applyFill="1" applyBorder="1" applyAlignment="1">
      <alignment horizontal="center" vertical="center" wrapText="1"/>
    </xf>
    <xf numFmtId="177" fontId="85" fillId="33" borderId="43" xfId="413" applyFont="1" applyFill="1" applyBorder="1" applyAlignment="1">
      <alignment horizontal="center" vertical="center" wrapText="1"/>
    </xf>
    <xf numFmtId="177" fontId="85" fillId="33" borderId="61" xfId="413" applyFont="1" applyFill="1" applyBorder="1" applyAlignment="1">
      <alignment horizontal="center" vertical="center" wrapText="1"/>
    </xf>
    <xf numFmtId="177" fontId="85" fillId="31" borderId="61" xfId="413" applyFont="1" applyFill="1" applyBorder="1" applyAlignment="1">
      <alignment horizontal="center" vertical="center" wrapText="1"/>
    </xf>
    <xf numFmtId="0" fontId="0" fillId="0" borderId="0" xfId="0" applyAlignment="1">
      <alignment vertical="center"/>
    </xf>
    <xf numFmtId="0" fontId="87" fillId="0" borderId="59" xfId="0" applyFont="1" applyBorder="1" applyAlignment="1">
      <alignment vertical="center"/>
    </xf>
    <xf numFmtId="0" fontId="89" fillId="31" borderId="58" xfId="0" applyFont="1" applyFill="1" applyBorder="1" applyAlignment="1">
      <alignment vertical="center"/>
    </xf>
    <xf numFmtId="0" fontId="87" fillId="0" borderId="63" xfId="0" applyFont="1" applyBorder="1" applyAlignment="1">
      <alignment vertical="center"/>
    </xf>
    <xf numFmtId="0" fontId="88" fillId="0" borderId="59" xfId="0" applyFont="1" applyBorder="1" applyAlignment="1">
      <alignment vertical="center"/>
    </xf>
    <xf numFmtId="0" fontId="88" fillId="0" borderId="58" xfId="0" applyFont="1" applyBorder="1" applyAlignment="1">
      <alignment vertical="center"/>
    </xf>
    <xf numFmtId="0" fontId="88" fillId="0" borderId="58" xfId="0" applyFont="1" applyBorder="1" applyAlignment="1">
      <alignment vertical="center" wrapText="1"/>
    </xf>
    <xf numFmtId="0" fontId="87" fillId="0" borderId="63" xfId="0" applyFont="1" applyBorder="1" applyAlignment="1">
      <alignment vertical="center" wrapText="1"/>
    </xf>
    <xf numFmtId="0" fontId="88" fillId="0" borderId="59" xfId="0" applyFont="1" applyBorder="1" applyAlignment="1">
      <alignment vertical="center" wrapText="1"/>
    </xf>
    <xf numFmtId="0" fontId="91" fillId="31" borderId="40" xfId="0" applyFont="1" applyFill="1" applyBorder="1" applyAlignment="1">
      <alignment horizontal="center" vertical="center"/>
    </xf>
    <xf numFmtId="0" fontId="87" fillId="0" borderId="57" xfId="0" applyFont="1" applyBorder="1" applyAlignment="1">
      <alignment vertical="center"/>
    </xf>
    <xf numFmtId="0" fontId="88" fillId="0" borderId="51" xfId="0" applyFont="1" applyBorder="1" applyAlignment="1">
      <alignment vertical="center" wrapText="1"/>
    </xf>
    <xf numFmtId="0" fontId="87" fillId="0" borderId="0" xfId="0" applyFont="1" applyAlignment="1">
      <alignment vertical="center"/>
    </xf>
    <xf numFmtId="14" fontId="89" fillId="31" borderId="57" xfId="0" applyNumberFormat="1" applyFont="1" applyFill="1" applyBorder="1" applyAlignment="1">
      <alignment horizontal="center" vertical="center" wrapText="1"/>
    </xf>
    <xf numFmtId="0" fontId="90" fillId="31" borderId="47" xfId="0" applyFont="1" applyFill="1" applyBorder="1" applyAlignment="1">
      <alignment horizontal="center" vertical="center" wrapText="1"/>
    </xf>
    <xf numFmtId="0" fontId="88" fillId="0" borderId="49" xfId="0" applyFont="1" applyBorder="1" applyAlignment="1">
      <alignment vertical="center" wrapText="1"/>
    </xf>
    <xf numFmtId="0" fontId="88" fillId="0" borderId="49" xfId="0" applyFont="1" applyBorder="1" applyAlignment="1">
      <alignment horizontal="center" vertical="center" wrapText="1"/>
    </xf>
    <xf numFmtId="194" fontId="88" fillId="0" borderId="49" xfId="0" applyNumberFormat="1" applyFont="1" applyBorder="1" applyAlignment="1">
      <alignment horizontal="center" vertical="center" wrapText="1"/>
    </xf>
    <xf numFmtId="194" fontId="88" fillId="0" borderId="25" xfId="0" applyNumberFormat="1" applyFont="1" applyBorder="1" applyAlignment="1">
      <alignment horizontal="center" vertical="center" wrapText="1"/>
    </xf>
    <xf numFmtId="0" fontId="88" fillId="0" borderId="52" xfId="0" applyFont="1" applyBorder="1" applyAlignment="1">
      <alignment vertical="center" wrapText="1"/>
    </xf>
    <xf numFmtId="0" fontId="88" fillId="0" borderId="52" xfId="0" applyFont="1" applyBorder="1" applyAlignment="1">
      <alignment horizontal="center" vertical="center" wrapText="1"/>
    </xf>
    <xf numFmtId="194" fontId="88" fillId="0" borderId="52" xfId="0" applyNumberFormat="1" applyFont="1" applyBorder="1" applyAlignment="1">
      <alignment horizontal="center" vertical="center" wrapText="1"/>
    </xf>
    <xf numFmtId="194" fontId="88" fillId="0" borderId="26" xfId="0" applyNumberFormat="1" applyFont="1" applyBorder="1" applyAlignment="1">
      <alignment horizontal="center" vertical="center" wrapText="1"/>
    </xf>
    <xf numFmtId="0" fontId="89" fillId="0" borderId="52" xfId="0" applyFont="1" applyBorder="1" applyAlignment="1">
      <alignment vertical="center" wrapText="1"/>
    </xf>
    <xf numFmtId="0" fontId="89" fillId="0" borderId="66" xfId="0" applyFont="1" applyBorder="1" applyAlignment="1">
      <alignment vertical="center" wrapText="1"/>
    </xf>
    <xf numFmtId="194" fontId="88" fillId="0" borderId="66" xfId="0" applyNumberFormat="1" applyFont="1" applyBorder="1" applyAlignment="1">
      <alignment horizontal="center" vertical="center" wrapText="1"/>
    </xf>
    <xf numFmtId="194" fontId="88" fillId="0" borderId="45" xfId="0" applyNumberFormat="1" applyFont="1" applyBorder="1" applyAlignment="1">
      <alignment horizontal="center" vertical="center" wrapText="1"/>
    </xf>
    <xf numFmtId="0" fontId="89" fillId="0" borderId="70" xfId="0" applyFont="1" applyBorder="1" applyAlignment="1">
      <alignment vertical="center" wrapText="1"/>
    </xf>
    <xf numFmtId="0" fontId="88" fillId="0" borderId="70" xfId="0" applyFont="1" applyBorder="1" applyAlignment="1">
      <alignment horizontal="center" vertical="center" wrapText="1"/>
    </xf>
    <xf numFmtId="194" fontId="88" fillId="0" borderId="70" xfId="0" applyNumberFormat="1" applyFont="1" applyBorder="1" applyAlignment="1">
      <alignment horizontal="center" vertical="center" wrapText="1"/>
    </xf>
    <xf numFmtId="194" fontId="88" fillId="0" borderId="71" xfId="0" applyNumberFormat="1" applyFont="1" applyBorder="1" applyAlignment="1">
      <alignment horizontal="center" vertical="center" wrapText="1"/>
    </xf>
    <xf numFmtId="0" fontId="75" fillId="37" borderId="0" xfId="0" applyFont="1" applyFill="1"/>
    <xf numFmtId="0" fontId="0" fillId="37" borderId="0" xfId="0" applyFill="1"/>
    <xf numFmtId="0" fontId="91" fillId="31" borderId="48" xfId="0" applyFont="1" applyFill="1" applyBorder="1" applyAlignment="1">
      <alignment horizontal="center" vertical="center"/>
    </xf>
    <xf numFmtId="0" fontId="91" fillId="31" borderId="22" xfId="0" applyFont="1" applyFill="1" applyBorder="1" applyAlignment="1">
      <alignment horizontal="center" vertical="center"/>
    </xf>
    <xf numFmtId="0" fontId="0" fillId="37" borderId="57" xfId="0" applyFill="1" applyBorder="1"/>
    <xf numFmtId="0" fontId="85" fillId="37" borderId="0" xfId="0" applyFont="1" applyFill="1"/>
    <xf numFmtId="0" fontId="75" fillId="0" borderId="0" xfId="0" applyFont="1"/>
    <xf numFmtId="0" fontId="73" fillId="31" borderId="36" xfId="1217" applyFont="1" applyFill="1" applyBorder="1" applyAlignment="1">
      <alignment vertical="center" wrapText="1"/>
    </xf>
    <xf numFmtId="1" fontId="31" fillId="0" borderId="0" xfId="1219" applyNumberFormat="1" applyFont="1"/>
    <xf numFmtId="0" fontId="37" fillId="0" borderId="0" xfId="1942" applyFont="1" applyProtection="1">
      <protection locked="0"/>
    </xf>
    <xf numFmtId="0" fontId="8" fillId="0" borderId="0" xfId="1942" applyAlignment="1" applyProtection="1">
      <alignment horizontal="center"/>
      <protection locked="0"/>
    </xf>
    <xf numFmtId="0" fontId="8" fillId="0" borderId="0" xfId="1942" applyAlignment="1">
      <alignment horizontal="left"/>
    </xf>
    <xf numFmtId="0" fontId="36" fillId="0" borderId="14" xfId="1942" applyFont="1" applyBorder="1" applyAlignment="1" applyProtection="1">
      <alignment horizontal="left"/>
      <protection locked="0"/>
    </xf>
    <xf numFmtId="0" fontId="35" fillId="0" borderId="16" xfId="1942" applyFont="1" applyBorder="1" applyAlignment="1" applyProtection="1">
      <alignment horizontal="left"/>
      <protection locked="0"/>
    </xf>
    <xf numFmtId="0" fontId="36" fillId="0" borderId="16" xfId="1942" applyFont="1" applyBorder="1" applyAlignment="1" applyProtection="1">
      <alignment horizontal="left"/>
      <protection locked="0"/>
    </xf>
    <xf numFmtId="0" fontId="93" fillId="0" borderId="0" xfId="1942" applyFont="1" applyAlignment="1" applyProtection="1">
      <alignment horizontal="left"/>
      <protection locked="0"/>
    </xf>
    <xf numFmtId="0" fontId="35" fillId="0" borderId="0" xfId="1942" applyFont="1" applyAlignment="1" applyProtection="1">
      <alignment horizontal="left" wrapText="1"/>
      <protection locked="0"/>
    </xf>
    <xf numFmtId="0" fontId="95" fillId="0" borderId="0" xfId="1942" applyFont="1" applyAlignment="1" applyProtection="1">
      <alignment horizontal="left"/>
      <protection locked="0"/>
    </xf>
    <xf numFmtId="0" fontId="36" fillId="0" borderId="73" xfId="1942" applyFont="1" applyBorder="1" applyAlignment="1" applyProtection="1">
      <alignment horizontal="left"/>
      <protection locked="0"/>
    </xf>
    <xf numFmtId="0" fontId="35" fillId="0" borderId="36" xfId="1942" applyFont="1" applyBorder="1" applyAlignment="1" applyProtection="1">
      <alignment horizontal="left"/>
      <protection locked="0"/>
    </xf>
    <xf numFmtId="0" fontId="36" fillId="0" borderId="36" xfId="1942" applyFont="1" applyBorder="1" applyAlignment="1" applyProtection="1">
      <alignment horizontal="left"/>
      <protection locked="0"/>
    </xf>
    <xf numFmtId="0" fontId="35" fillId="0" borderId="0" xfId="2127" applyFont="1"/>
    <xf numFmtId="0" fontId="93" fillId="0" borderId="0" xfId="1942" applyFont="1" applyProtection="1">
      <protection locked="0"/>
    </xf>
    <xf numFmtId="14" fontId="35" fillId="0" borderId="0" xfId="1942" applyNumberFormat="1" applyFont="1" applyAlignment="1" applyProtection="1">
      <alignment horizontal="left"/>
      <protection locked="0"/>
    </xf>
    <xf numFmtId="0" fontId="35" fillId="0" borderId="0" xfId="1942" applyFont="1" applyAlignment="1" applyProtection="1">
      <alignment horizontal="left"/>
      <protection locked="0"/>
    </xf>
    <xf numFmtId="0" fontId="36" fillId="0" borderId="67" xfId="1942" applyFont="1" applyBorder="1" applyAlignment="1" applyProtection="1">
      <alignment horizontal="left"/>
      <protection locked="0"/>
    </xf>
    <xf numFmtId="0" fontId="35" fillId="0" borderId="68" xfId="1942" applyFont="1" applyBorder="1" applyAlignment="1" applyProtection="1">
      <alignment horizontal="left"/>
      <protection locked="0"/>
    </xf>
    <xf numFmtId="0" fontId="36" fillId="0" borderId="68" xfId="1942" applyFont="1" applyBorder="1" applyAlignment="1" applyProtection="1">
      <alignment horizontal="left"/>
      <protection locked="0"/>
    </xf>
    <xf numFmtId="14" fontId="35" fillId="0" borderId="68" xfId="1942" applyNumberFormat="1" applyFont="1" applyBorder="1" applyAlignment="1" applyProtection="1">
      <alignment horizontal="left"/>
      <protection locked="0"/>
    </xf>
    <xf numFmtId="0" fontId="36" fillId="0" borderId="0" xfId="1942" applyFont="1" applyAlignment="1" applyProtection="1">
      <alignment wrapText="1"/>
      <protection locked="0"/>
    </xf>
    <xf numFmtId="49" fontId="8" fillId="38" borderId="36" xfId="0" applyNumberFormat="1" applyFont="1" applyFill="1" applyBorder="1"/>
    <xf numFmtId="0" fontId="76" fillId="31" borderId="37" xfId="1550" applyFont="1" applyFill="1" applyBorder="1" applyAlignment="1">
      <alignment horizontal="center" vertical="center" wrapText="1"/>
    </xf>
    <xf numFmtId="190" fontId="73" fillId="29" borderId="10" xfId="405" applyNumberFormat="1" applyFont="1" applyFill="1" applyBorder="1" applyAlignment="1">
      <alignment horizontal="center" vertical="center" wrapText="1"/>
    </xf>
    <xf numFmtId="190" fontId="73" fillId="0" borderId="10" xfId="405" applyNumberFormat="1" applyFont="1" applyFill="1" applyBorder="1" applyAlignment="1">
      <alignment horizontal="center" vertical="center" wrapText="1"/>
    </xf>
    <xf numFmtId="1" fontId="8" fillId="0" borderId="10" xfId="1217" applyNumberFormat="1" applyFont="1" applyBorder="1"/>
    <xf numFmtId="1" fontId="8" fillId="31" borderId="10" xfId="1217" applyNumberFormat="1" applyFont="1" applyFill="1" applyBorder="1" applyAlignment="1">
      <alignment vertical="center"/>
    </xf>
    <xf numFmtId="0" fontId="96" fillId="0" borderId="0" xfId="0" applyFont="1"/>
    <xf numFmtId="182" fontId="35" fillId="0" borderId="36" xfId="1942" applyNumberFormat="1" applyFont="1" applyBorder="1" applyAlignment="1" applyProtection="1">
      <alignment horizontal="left"/>
      <protection locked="0"/>
    </xf>
    <xf numFmtId="0" fontId="8" fillId="0" borderId="0" xfId="1942"/>
    <xf numFmtId="14" fontId="8" fillId="0" borderId="0" xfId="1942" applyNumberFormat="1"/>
    <xf numFmtId="179" fontId="8" fillId="0" borderId="0" xfId="1942" applyNumberFormat="1" applyAlignment="1">
      <alignment horizontal="left"/>
    </xf>
    <xf numFmtId="14" fontId="74" fillId="31" borderId="10" xfId="1217" applyNumberFormat="1" applyFont="1" applyFill="1" applyBorder="1" applyAlignment="1">
      <alignment horizontal="center" vertical="center"/>
    </xf>
    <xf numFmtId="0" fontId="97" fillId="0" borderId="0" xfId="0" applyFont="1" applyAlignment="1">
      <alignment vertical="center"/>
    </xf>
    <xf numFmtId="0" fontId="42" fillId="0" borderId="0" xfId="0" applyFont="1"/>
    <xf numFmtId="0" fontId="42" fillId="0" borderId="0" xfId="0" applyFont="1" applyAlignment="1">
      <alignment vertical="center"/>
    </xf>
    <xf numFmtId="0" fontId="36" fillId="0" borderId="41" xfId="0" applyFont="1" applyBorder="1" applyAlignment="1">
      <alignment vertical="center"/>
    </xf>
    <xf numFmtId="0" fontId="35" fillId="0" borderId="42" xfId="0" applyFont="1" applyBorder="1" applyAlignment="1">
      <alignment vertical="center"/>
    </xf>
    <xf numFmtId="0" fontId="36" fillId="0" borderId="42" xfId="0" applyFont="1" applyBorder="1" applyAlignment="1">
      <alignment vertical="center"/>
    </xf>
    <xf numFmtId="0" fontId="89" fillId="31" borderId="42" xfId="0" applyFont="1" applyFill="1" applyBorder="1" applyAlignment="1">
      <alignment vertical="center"/>
    </xf>
    <xf numFmtId="0" fontId="42" fillId="0" borderId="0" xfId="0" applyFont="1" applyAlignment="1">
      <alignment vertical="center" wrapText="1"/>
    </xf>
    <xf numFmtId="0" fontId="35" fillId="0" borderId="42" xfId="0" applyFont="1" applyBorder="1" applyAlignment="1">
      <alignment vertical="center" wrapText="1"/>
    </xf>
    <xf numFmtId="0" fontId="36" fillId="0" borderId="42" xfId="0" applyFont="1" applyBorder="1" applyAlignment="1">
      <alignment vertical="center" wrapText="1"/>
    </xf>
    <xf numFmtId="0" fontId="90" fillId="31" borderId="24" xfId="0" applyFont="1" applyFill="1" applyBorder="1" applyAlignment="1">
      <alignment horizontal="center" vertical="center"/>
    </xf>
    <xf numFmtId="0" fontId="100" fillId="39" borderId="46" xfId="0" applyFont="1" applyFill="1" applyBorder="1" applyAlignment="1">
      <alignment horizontal="center" vertical="center" wrapText="1"/>
    </xf>
    <xf numFmtId="0" fontId="36" fillId="0" borderId="57" xfId="0" applyFont="1" applyBorder="1" applyAlignment="1">
      <alignment vertical="center"/>
    </xf>
    <xf numFmtId="0" fontId="35" fillId="0" borderId="51" xfId="0" applyFont="1" applyBorder="1" applyAlignment="1">
      <alignment vertical="center" wrapText="1"/>
    </xf>
    <xf numFmtId="0" fontId="36" fillId="0" borderId="51" xfId="0" applyFont="1" applyBorder="1" applyAlignment="1">
      <alignment vertical="center"/>
    </xf>
    <xf numFmtId="14" fontId="89" fillId="31" borderId="51" xfId="0" applyNumberFormat="1" applyFont="1" applyFill="1" applyBorder="1" applyAlignment="1">
      <alignment vertical="center" wrapText="1"/>
    </xf>
    <xf numFmtId="0" fontId="90" fillId="31" borderId="42" xfId="0" applyFont="1" applyFill="1" applyBorder="1" applyAlignment="1">
      <alignment horizontal="center" vertical="center"/>
    </xf>
    <xf numFmtId="0" fontId="102" fillId="31" borderId="51" xfId="0" applyFont="1" applyFill="1" applyBorder="1" applyAlignment="1">
      <alignment horizontal="center" vertical="center"/>
    </xf>
    <xf numFmtId="0" fontId="100" fillId="39" borderId="51" xfId="0" applyFont="1" applyFill="1" applyBorder="1" applyAlignment="1">
      <alignment horizontal="center" vertical="center" wrapText="1"/>
    </xf>
    <xf numFmtId="0" fontId="90" fillId="31" borderId="42" xfId="0" applyFont="1" applyFill="1" applyBorder="1" applyAlignment="1">
      <alignment horizontal="center" vertical="center" wrapText="1"/>
    </xf>
    <xf numFmtId="0" fontId="102" fillId="31" borderId="24" xfId="0" applyFont="1" applyFill="1" applyBorder="1" applyAlignment="1">
      <alignment horizontal="center" vertical="center" wrapText="1"/>
    </xf>
    <xf numFmtId="0" fontId="100" fillId="39" borderId="42" xfId="0" applyFont="1" applyFill="1" applyBorder="1" applyAlignment="1">
      <alignment horizontal="center" vertical="center" wrapText="1"/>
    </xf>
    <xf numFmtId="0" fontId="89" fillId="0" borderId="42" xfId="0" applyFont="1" applyBorder="1" applyAlignment="1">
      <alignment horizontal="center" vertical="center" wrapText="1"/>
    </xf>
    <xf numFmtId="0" fontId="104" fillId="0" borderId="42" xfId="0" applyFont="1" applyBorder="1" applyAlignment="1">
      <alignment horizontal="center" vertical="center" wrapText="1"/>
    </xf>
    <xf numFmtId="0" fontId="104" fillId="39" borderId="42" xfId="0" applyFont="1" applyFill="1" applyBorder="1" applyAlignment="1">
      <alignment horizontal="center" vertical="center" wrapText="1"/>
    </xf>
    <xf numFmtId="0" fontId="105" fillId="0" borderId="0" xfId="0" applyFont="1" applyAlignment="1">
      <alignment vertical="center"/>
    </xf>
    <xf numFmtId="0" fontId="89" fillId="0" borderId="0" xfId="0" applyFont="1" applyAlignment="1">
      <alignment vertical="center"/>
    </xf>
    <xf numFmtId="0" fontId="90" fillId="0" borderId="0" xfId="0" applyFont="1" applyAlignment="1">
      <alignment vertical="center"/>
    </xf>
    <xf numFmtId="0" fontId="106" fillId="0" borderId="0" xfId="0" applyFont="1" applyAlignment="1">
      <alignment vertical="center"/>
    </xf>
    <xf numFmtId="0" fontId="107" fillId="0" borderId="0" xfId="0" applyFont="1" applyAlignment="1">
      <alignment vertical="center"/>
    </xf>
    <xf numFmtId="0" fontId="108" fillId="0" borderId="0" xfId="0" applyFont="1" applyAlignment="1">
      <alignment vertical="center"/>
    </xf>
    <xf numFmtId="0" fontId="109" fillId="0" borderId="0" xfId="0" applyFont="1" applyAlignment="1">
      <alignment vertical="center"/>
    </xf>
    <xf numFmtId="0" fontId="111" fillId="0" borderId="0" xfId="0" applyFont="1" applyAlignment="1">
      <alignment vertical="center"/>
    </xf>
    <xf numFmtId="0" fontId="98" fillId="0" borderId="0" xfId="0" applyFont="1" applyAlignment="1">
      <alignment vertical="center"/>
    </xf>
    <xf numFmtId="0" fontId="112" fillId="0" borderId="0" xfId="2128" applyAlignment="1">
      <alignment vertical="center"/>
    </xf>
    <xf numFmtId="0" fontId="97" fillId="0" borderId="22" xfId="0" applyFont="1" applyBorder="1" applyAlignment="1">
      <alignment vertical="center" wrapText="1"/>
    </xf>
    <xf numFmtId="0" fontId="101" fillId="40" borderId="40" xfId="0" applyFont="1" applyFill="1" applyBorder="1" applyAlignment="1">
      <alignment horizontal="center" vertical="center" wrapText="1"/>
    </xf>
    <xf numFmtId="0" fontId="97" fillId="0" borderId="53" xfId="0" applyFont="1" applyBorder="1" applyAlignment="1">
      <alignment vertical="center" wrapText="1"/>
    </xf>
    <xf numFmtId="0" fontId="101" fillId="40" borderId="41" xfId="0" applyFont="1" applyFill="1" applyBorder="1" applyAlignment="1">
      <alignment horizontal="center" vertical="center" wrapText="1"/>
    </xf>
    <xf numFmtId="0" fontId="92" fillId="0" borderId="0" xfId="0" applyFont="1" applyAlignment="1">
      <alignment horizontal="center" vertical="center" wrapText="1"/>
    </xf>
    <xf numFmtId="0" fontId="113" fillId="0" borderId="0" xfId="0" applyFont="1" applyAlignment="1">
      <alignment vertical="center"/>
    </xf>
    <xf numFmtId="177" fontId="89" fillId="0" borderId="42" xfId="413" applyFont="1" applyBorder="1" applyAlignment="1">
      <alignment horizontal="center" vertical="center" wrapText="1"/>
    </xf>
    <xf numFmtId="0" fontId="0" fillId="0" borderId="0" xfId="1219" applyFont="1"/>
    <xf numFmtId="0" fontId="74" fillId="31" borderId="11" xfId="1219" applyFont="1" applyFill="1" applyBorder="1" applyAlignment="1">
      <alignment vertical="center"/>
    </xf>
    <xf numFmtId="0" fontId="74" fillId="31" borderId="12" xfId="1219" applyFont="1" applyFill="1" applyBorder="1" applyAlignment="1">
      <alignment vertical="center"/>
    </xf>
    <xf numFmtId="0" fontId="74" fillId="31" borderId="13" xfId="1219" applyFont="1" applyFill="1" applyBorder="1" applyAlignment="1">
      <alignment vertical="center"/>
    </xf>
    <xf numFmtId="0" fontId="0" fillId="31" borderId="0" xfId="1219" applyFont="1" applyFill="1"/>
    <xf numFmtId="0" fontId="34" fillId="0" borderId="10" xfId="1219" applyFont="1" applyBorder="1" applyAlignment="1">
      <alignment horizontal="center" vertical="center" wrapText="1"/>
    </xf>
    <xf numFmtId="190" fontId="29" fillId="0" borderId="10" xfId="405" applyNumberFormat="1" applyFont="1" applyBorder="1" applyAlignment="1">
      <alignment horizontal="center" vertical="center"/>
    </xf>
    <xf numFmtId="0" fontId="29" fillId="0" borderId="10" xfId="1219" applyFont="1" applyBorder="1" applyAlignment="1">
      <alignment horizontal="center" vertical="center"/>
    </xf>
    <xf numFmtId="0" fontId="29" fillId="0" borderId="10" xfId="1219" applyFont="1" applyBorder="1" applyAlignment="1">
      <alignment horizontal="center" vertical="center" wrapText="1"/>
    </xf>
    <xf numFmtId="183" fontId="32" fillId="31" borderId="36" xfId="1219" applyNumberFormat="1" applyFont="1" applyFill="1" applyBorder="1" applyAlignment="1">
      <alignment horizontal="center" vertical="center" wrapText="1"/>
    </xf>
    <xf numFmtId="0" fontId="29" fillId="0" borderId="21" xfId="1219" applyFont="1" applyBorder="1" applyAlignment="1">
      <alignment horizontal="center" vertical="center" wrapText="1"/>
    </xf>
    <xf numFmtId="0" fontId="29" fillId="0" borderId="74" xfId="1219" applyFont="1" applyBorder="1" applyAlignment="1">
      <alignment horizontal="center" vertical="center" wrapText="1"/>
    </xf>
    <xf numFmtId="0" fontId="29" fillId="0" borderId="72" xfId="1219" applyFont="1" applyBorder="1" applyAlignment="1">
      <alignment horizontal="center" vertical="center" wrapText="1"/>
    </xf>
    <xf numFmtId="0" fontId="29" fillId="0" borderId="36" xfId="1219" applyFont="1" applyBorder="1" applyAlignment="1">
      <alignment horizontal="center" vertical="center" wrapText="1"/>
    </xf>
    <xf numFmtId="0" fontId="9" fillId="0" borderId="10" xfId="1219" applyBorder="1" applyAlignment="1">
      <alignment horizontal="center" vertical="center" wrapText="1"/>
    </xf>
    <xf numFmtId="0" fontId="0" fillId="0" borderId="10" xfId="1219" applyFont="1" applyBorder="1" applyAlignment="1">
      <alignment horizontal="center" vertical="center" wrapText="1"/>
    </xf>
    <xf numFmtId="0" fontId="0" fillId="0" borderId="21" xfId="614" applyFont="1" applyBorder="1" applyAlignment="1">
      <alignment horizontal="center" vertical="center" wrapText="1"/>
    </xf>
    <xf numFmtId="0" fontId="0" fillId="0" borderId="72" xfId="614" applyFont="1" applyBorder="1" applyAlignment="1">
      <alignment horizontal="center" vertical="center" wrapText="1"/>
    </xf>
    <xf numFmtId="0" fontId="8" fillId="0" borderId="21" xfId="614" applyFont="1" applyBorder="1" applyAlignment="1">
      <alignment horizontal="center" vertical="center" wrapText="1"/>
    </xf>
    <xf numFmtId="0" fontId="8" fillId="0" borderId="72" xfId="614" applyFont="1" applyBorder="1" applyAlignment="1">
      <alignment horizontal="center" vertical="center" wrapText="1"/>
    </xf>
    <xf numFmtId="0" fontId="36" fillId="0" borderId="16" xfId="1942" applyFont="1" applyBorder="1" applyAlignment="1" applyProtection="1">
      <alignment horizontal="left"/>
      <protection locked="0"/>
    </xf>
    <xf numFmtId="0" fontId="35" fillId="0" borderId="16" xfId="1942" applyFont="1" applyBorder="1" applyAlignment="1" applyProtection="1">
      <alignment horizontal="left"/>
      <protection locked="0"/>
    </xf>
    <xf numFmtId="179" fontId="35" fillId="0" borderId="16" xfId="1942" applyNumberFormat="1" applyFont="1" applyBorder="1" applyAlignment="1" applyProtection="1">
      <alignment horizontal="left"/>
      <protection locked="0"/>
    </xf>
    <xf numFmtId="179" fontId="35" fillId="0" borderId="15" xfId="1942" applyNumberFormat="1" applyFont="1" applyBorder="1" applyAlignment="1" applyProtection="1">
      <alignment horizontal="left"/>
      <protection locked="0"/>
    </xf>
    <xf numFmtId="0" fontId="36" fillId="0" borderId="36" xfId="1942" applyFont="1" applyBorder="1" applyAlignment="1" applyProtection="1">
      <alignment horizontal="left"/>
      <protection locked="0"/>
    </xf>
    <xf numFmtId="0" fontId="35" fillId="0" borderId="36" xfId="1942" applyFont="1" applyBorder="1" applyAlignment="1" applyProtection="1">
      <alignment horizontal="left"/>
      <protection locked="0"/>
    </xf>
    <xf numFmtId="179" fontId="35" fillId="0" borderId="36" xfId="1942" applyNumberFormat="1" applyFont="1" applyBorder="1" applyAlignment="1" applyProtection="1">
      <alignment horizontal="left"/>
      <protection locked="0"/>
    </xf>
    <xf numFmtId="179" fontId="35" fillId="0" borderId="43" xfId="1942" applyNumberFormat="1" applyFont="1" applyBorder="1" applyAlignment="1" applyProtection="1">
      <alignment horizontal="left"/>
      <protection locked="0"/>
    </xf>
    <xf numFmtId="0" fontId="29" fillId="0" borderId="68" xfId="1942" applyFont="1" applyBorder="1" applyAlignment="1" applyProtection="1">
      <alignment horizontal="left"/>
      <protection locked="0"/>
    </xf>
    <xf numFmtId="0" fontId="35" fillId="0" borderId="68" xfId="1942" applyFont="1" applyBorder="1" applyAlignment="1" applyProtection="1">
      <alignment horizontal="left"/>
      <protection locked="0"/>
    </xf>
    <xf numFmtId="0" fontId="36" fillId="0" borderId="68" xfId="1942" applyFont="1" applyBorder="1" applyAlignment="1" applyProtection="1">
      <alignment horizontal="left"/>
      <protection locked="0"/>
    </xf>
    <xf numFmtId="179" fontId="35" fillId="0" borderId="68" xfId="1942" applyNumberFormat="1" applyFont="1" applyBorder="1" applyAlignment="1" applyProtection="1">
      <alignment horizontal="left"/>
      <protection locked="0"/>
    </xf>
    <xf numFmtId="179" fontId="35" fillId="0" borderId="61" xfId="1942" applyNumberFormat="1" applyFont="1" applyBorder="1" applyAlignment="1" applyProtection="1">
      <alignment horizontal="left"/>
      <protection locked="0"/>
    </xf>
    <xf numFmtId="0" fontId="35" fillId="0" borderId="43" xfId="1942" applyFont="1" applyBorder="1" applyAlignment="1" applyProtection="1">
      <alignment horizontal="left"/>
      <protection locked="0"/>
    </xf>
    <xf numFmtId="0" fontId="36" fillId="0" borderId="48" xfId="0" applyFont="1" applyBorder="1" applyAlignment="1">
      <alignment horizontal="center" vertical="center" wrapText="1"/>
    </xf>
    <xf numFmtId="0" fontId="36" fillId="0" borderId="80" xfId="0" applyFont="1" applyBorder="1" applyAlignment="1">
      <alignment horizontal="center" vertical="center" wrapText="1"/>
    </xf>
    <xf numFmtId="0" fontId="36" fillId="0" borderId="75"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78" xfId="0" applyFont="1" applyBorder="1" applyAlignment="1">
      <alignment horizontal="center" vertical="center" wrapText="1"/>
    </xf>
    <xf numFmtId="0" fontId="89" fillId="0" borderId="79" xfId="0" applyFont="1" applyBorder="1" applyAlignment="1">
      <alignment vertical="center" wrapText="1"/>
    </xf>
    <xf numFmtId="0" fontId="89" fillId="0" borderId="55" xfId="0" applyFont="1" applyBorder="1" applyAlignment="1">
      <alignment vertical="center" wrapText="1"/>
    </xf>
    <xf numFmtId="0" fontId="89" fillId="0" borderId="0" xfId="0" applyFont="1" applyAlignment="1">
      <alignment vertical="center"/>
    </xf>
    <xf numFmtId="0" fontId="99" fillId="36" borderId="22" xfId="0" applyFont="1" applyFill="1" applyBorder="1" applyAlignment="1">
      <alignment horizontal="center" vertical="center"/>
    </xf>
    <xf numFmtId="0" fontId="99" fillId="36" borderId="23" xfId="0" applyFont="1" applyFill="1" applyBorder="1" applyAlignment="1">
      <alignment horizontal="center" vertical="center"/>
    </xf>
    <xf numFmtId="0" fontId="99" fillId="36" borderId="55" xfId="0" applyFont="1" applyFill="1" applyBorder="1" applyAlignment="1">
      <alignment horizontal="center" vertical="center"/>
    </xf>
    <xf numFmtId="0" fontId="100" fillId="31" borderId="47" xfId="0" applyFont="1" applyFill="1" applyBorder="1" applyAlignment="1">
      <alignment horizontal="center" vertical="center" wrapText="1"/>
    </xf>
    <xf numFmtId="0" fontId="100" fillId="31" borderId="57" xfId="0" applyFont="1" applyFill="1" applyBorder="1" applyAlignment="1">
      <alignment horizontal="center" vertical="center" wrapText="1"/>
    </xf>
    <xf numFmtId="0" fontId="100" fillId="31" borderId="59" xfId="0" applyFont="1" applyFill="1" applyBorder="1" applyAlignment="1">
      <alignment horizontal="center" vertical="center" wrapText="1"/>
    </xf>
    <xf numFmtId="0" fontId="103" fillId="31" borderId="22" xfId="0" applyFont="1" applyFill="1" applyBorder="1" applyAlignment="1">
      <alignment horizontal="center" vertical="center"/>
    </xf>
    <xf numFmtId="0" fontId="103" fillId="31" borderId="55" xfId="0" applyFont="1" applyFill="1" applyBorder="1" applyAlignment="1">
      <alignment horizontal="center" vertical="center"/>
    </xf>
    <xf numFmtId="0" fontId="90" fillId="31" borderId="79" xfId="0" applyFont="1" applyFill="1" applyBorder="1" applyAlignment="1">
      <alignment horizontal="center" vertical="center" wrapText="1"/>
    </xf>
    <xf numFmtId="0" fontId="90" fillId="31" borderId="55" xfId="0" applyFont="1" applyFill="1" applyBorder="1" applyAlignment="1">
      <alignment horizontal="center" vertical="center" wrapText="1"/>
    </xf>
    <xf numFmtId="0" fontId="76" fillId="31" borderId="37" xfId="1550" applyFont="1" applyFill="1" applyBorder="1" applyAlignment="1">
      <alignment horizontal="center" vertical="center" wrapText="1"/>
    </xf>
    <xf numFmtId="0" fontId="76" fillId="31" borderId="39" xfId="1550" applyFont="1" applyFill="1" applyBorder="1" applyAlignment="1">
      <alignment horizontal="center" vertical="center" wrapText="1"/>
    </xf>
    <xf numFmtId="0" fontId="76" fillId="0" borderId="37" xfId="1550" applyFont="1" applyBorder="1" applyAlignment="1">
      <alignment horizontal="center" vertical="center"/>
    </xf>
    <xf numFmtId="0" fontId="76" fillId="0" borderId="38" xfId="1550" applyFont="1" applyBorder="1" applyAlignment="1">
      <alignment horizontal="center" vertical="center"/>
    </xf>
    <xf numFmtId="0" fontId="76" fillId="0" borderId="39" xfId="1550" applyFont="1" applyBorder="1" applyAlignment="1">
      <alignment horizontal="center" vertical="center"/>
    </xf>
    <xf numFmtId="0" fontId="76" fillId="32" borderId="37" xfId="1550" applyFont="1" applyFill="1" applyBorder="1" applyAlignment="1">
      <alignment horizontal="center" vertical="center"/>
    </xf>
    <xf numFmtId="0" fontId="76" fillId="32" borderId="38" xfId="1550" applyFont="1" applyFill="1" applyBorder="1" applyAlignment="1">
      <alignment horizontal="center" vertical="center"/>
    </xf>
    <xf numFmtId="0" fontId="76" fillId="32" borderId="39" xfId="1550" applyFont="1" applyFill="1" applyBorder="1" applyAlignment="1">
      <alignment horizontal="center" vertical="center"/>
    </xf>
    <xf numFmtId="0" fontId="77" fillId="33" borderId="21" xfId="1550" applyFont="1" applyFill="1" applyBorder="1" applyAlignment="1">
      <alignment horizontal="center" vertical="center" wrapText="1"/>
    </xf>
    <xf numFmtId="0" fontId="77" fillId="33" borderId="74" xfId="1550" applyFont="1" applyFill="1" applyBorder="1" applyAlignment="1">
      <alignment horizontal="center" vertical="center" wrapText="1"/>
    </xf>
    <xf numFmtId="0" fontId="77" fillId="33" borderId="72" xfId="1550" applyFont="1" applyFill="1" applyBorder="1" applyAlignment="1">
      <alignment horizontal="center" vertical="center" wrapText="1"/>
    </xf>
    <xf numFmtId="0" fontId="75" fillId="0" borderId="21" xfId="1550" applyFont="1" applyBorder="1" applyAlignment="1">
      <alignment horizontal="center" vertical="center" wrapText="1"/>
    </xf>
    <xf numFmtId="0" fontId="75" fillId="0" borderId="74" xfId="1550" applyFont="1" applyBorder="1" applyAlignment="1">
      <alignment horizontal="center" vertical="center" wrapText="1"/>
    </xf>
    <xf numFmtId="0" fontId="75" fillId="0" borderId="72" xfId="1550" applyFont="1" applyBorder="1" applyAlignment="1">
      <alignment horizontal="center" vertical="center" wrapText="1"/>
    </xf>
    <xf numFmtId="0" fontId="75" fillId="0" borderId="21" xfId="1218" applyFont="1" applyBorder="1" applyAlignment="1" applyProtection="1">
      <alignment horizontal="center" vertical="center" wrapText="1"/>
      <protection locked="0"/>
    </xf>
    <xf numFmtId="0" fontId="75" fillId="0" borderId="74" xfId="1218" applyFont="1" applyBorder="1" applyAlignment="1" applyProtection="1">
      <alignment horizontal="center" vertical="center" wrapText="1"/>
      <protection locked="0"/>
    </xf>
    <xf numFmtId="0" fontId="75" fillId="0" borderId="72" xfId="1218" applyFont="1" applyBorder="1" applyAlignment="1" applyProtection="1">
      <alignment horizontal="center" vertical="center" wrapText="1"/>
      <protection locked="0"/>
    </xf>
    <xf numFmtId="0" fontId="77" fillId="33" borderId="36" xfId="1550" applyFont="1" applyFill="1" applyBorder="1" applyAlignment="1">
      <alignment horizontal="center" vertical="center" wrapText="1"/>
    </xf>
    <xf numFmtId="0" fontId="75" fillId="0" borderId="36" xfId="1550" applyFont="1" applyBorder="1" applyAlignment="1">
      <alignment horizontal="center" vertical="center" wrapText="1"/>
    </xf>
    <xf numFmtId="0" fontId="75" fillId="0" borderId="36" xfId="1218" applyFont="1" applyBorder="1" applyAlignment="1" applyProtection="1">
      <alignment horizontal="center" vertical="center" wrapText="1"/>
      <protection locked="0"/>
    </xf>
    <xf numFmtId="0" fontId="75" fillId="0" borderId="19" xfId="1550" applyFont="1" applyBorder="1" applyAlignment="1">
      <alignment horizontal="center" vertical="center" wrapText="1"/>
    </xf>
    <xf numFmtId="0" fontId="75" fillId="0" borderId="17" xfId="1550" applyFont="1" applyBorder="1" applyAlignment="1">
      <alignment horizontal="center" vertical="center" wrapText="1"/>
    </xf>
    <xf numFmtId="0" fontId="75" fillId="0" borderId="34" xfId="1550" applyFont="1" applyBorder="1" applyAlignment="1">
      <alignment horizontal="center" vertical="center" wrapText="1"/>
    </xf>
    <xf numFmtId="0" fontId="76" fillId="31" borderId="49" xfId="1550" applyFont="1" applyFill="1" applyBorder="1" applyAlignment="1">
      <alignment horizontal="center" vertical="center" wrapText="1"/>
    </xf>
    <xf numFmtId="0" fontId="76" fillId="31" borderId="54" xfId="1550" applyFont="1" applyFill="1" applyBorder="1" applyAlignment="1">
      <alignment horizontal="center" vertical="center" wrapText="1"/>
    </xf>
    <xf numFmtId="0" fontId="76" fillId="31" borderId="50" xfId="1550" applyFont="1" applyFill="1" applyBorder="1" applyAlignment="1">
      <alignment horizontal="center" vertical="center" wrapText="1"/>
    </xf>
    <xf numFmtId="0" fontId="76" fillId="0" borderId="20" xfId="1550" applyFont="1" applyBorder="1" applyAlignment="1">
      <alignment horizontal="center" vertical="center"/>
    </xf>
    <xf numFmtId="0" fontId="76" fillId="0" borderId="18" xfId="1550" applyFont="1" applyBorder="1" applyAlignment="1">
      <alignment horizontal="center" vertical="center"/>
    </xf>
    <xf numFmtId="0" fontId="76" fillId="0" borderId="19" xfId="1550" applyFont="1" applyBorder="1" applyAlignment="1">
      <alignment horizontal="center" vertical="center"/>
    </xf>
    <xf numFmtId="0" fontId="76" fillId="31" borderId="22" xfId="0" applyFont="1" applyFill="1" applyBorder="1" applyAlignment="1">
      <alignment horizontal="center" vertical="center" wrapText="1"/>
    </xf>
    <xf numFmtId="0" fontId="76" fillId="31" borderId="24" xfId="0" applyFont="1" applyFill="1" applyBorder="1" applyAlignment="1">
      <alignment horizontal="center" vertical="center" wrapText="1"/>
    </xf>
    <xf numFmtId="0" fontId="87" fillId="36" borderId="22" xfId="0" applyFont="1" applyFill="1" applyBorder="1" applyAlignment="1">
      <alignment horizontal="center" vertical="center"/>
    </xf>
    <xf numFmtId="0" fontId="87" fillId="36" borderId="23" xfId="0" applyFont="1" applyFill="1" applyBorder="1" applyAlignment="1">
      <alignment horizontal="center" vertical="center"/>
    </xf>
    <xf numFmtId="0" fontId="87" fillId="36" borderId="55" xfId="0" applyFont="1" applyFill="1" applyBorder="1" applyAlignment="1">
      <alignment horizontal="center" vertical="center"/>
    </xf>
    <xf numFmtId="0" fontId="92" fillId="31" borderId="48" xfId="0" applyFont="1" applyFill="1" applyBorder="1" applyAlignment="1">
      <alignment horizontal="center" vertical="center"/>
    </xf>
    <xf numFmtId="0" fontId="92" fillId="31" borderId="64" xfId="0" applyFont="1" applyFill="1" applyBorder="1" applyAlignment="1">
      <alignment horizontal="center" vertical="center"/>
    </xf>
    <xf numFmtId="0" fontId="92" fillId="31" borderId="46" xfId="0" applyFont="1" applyFill="1" applyBorder="1" applyAlignment="1">
      <alignment horizontal="center" vertical="center"/>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69" xfId="0" applyFont="1" applyBorder="1" applyAlignment="1">
      <alignment horizontal="center" vertical="center" wrapText="1"/>
    </xf>
    <xf numFmtId="0" fontId="92" fillId="31" borderId="53" xfId="0" applyFont="1" applyFill="1" applyBorder="1" applyAlignment="1">
      <alignment horizontal="center" vertical="center"/>
    </xf>
    <xf numFmtId="0" fontId="92" fillId="31" borderId="56" xfId="0" applyFont="1" applyFill="1" applyBorder="1" applyAlignment="1">
      <alignment horizontal="center" vertical="center"/>
    </xf>
    <xf numFmtId="0" fontId="92" fillId="31" borderId="42" xfId="0" applyFont="1" applyFill="1" applyBorder="1" applyAlignment="1">
      <alignment horizontal="center" vertical="center"/>
    </xf>
    <xf numFmtId="0" fontId="90" fillId="31" borderId="47" xfId="0" applyFont="1" applyFill="1" applyBorder="1" applyAlignment="1">
      <alignment horizontal="center" vertical="center" wrapText="1"/>
    </xf>
    <xf numFmtId="0" fontId="90" fillId="31" borderId="41" xfId="0" applyFont="1" applyFill="1" applyBorder="1" applyAlignment="1">
      <alignment horizontal="center" vertical="center" wrapText="1"/>
    </xf>
  </cellXfs>
  <cellStyles count="2129">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Quote sheet of  E-Commerce   sheet updated 11-30-2010" xfId="1220" xr:uid="{00000000-0005-0000-0000-000046060000}"/>
    <cellStyle name="Normal_Sheet1 2" xfId="1550" xr:uid="{00000000-0005-0000-0000-000047060000}"/>
    <cellStyle name="Normal1" xfId="1221" xr:uid="{00000000-0005-0000-0000-000048060000}"/>
    <cellStyle name="Normal1 2" xfId="1811" xr:uid="{00000000-0005-0000-0000-000049060000}"/>
    <cellStyle name="Note 10" xfId="1222" xr:uid="{00000000-0005-0000-0000-00004A060000}"/>
    <cellStyle name="Note 10 2" xfId="1223" xr:uid="{00000000-0005-0000-0000-00004B060000}"/>
    <cellStyle name="Note 10 2 2" xfId="1813" xr:uid="{00000000-0005-0000-0000-00004C060000}"/>
    <cellStyle name="Note 10 3" xfId="1224" xr:uid="{00000000-0005-0000-0000-00004D060000}"/>
    <cellStyle name="Note 10 3 2" xfId="1814" xr:uid="{00000000-0005-0000-0000-00004E060000}"/>
    <cellStyle name="Note 10 4" xfId="1225" xr:uid="{00000000-0005-0000-0000-00004F060000}"/>
    <cellStyle name="Note 10 4 2" xfId="1815" xr:uid="{00000000-0005-0000-0000-000050060000}"/>
    <cellStyle name="Note 10 5" xfId="1226" xr:uid="{00000000-0005-0000-0000-000051060000}"/>
    <cellStyle name="Note 10 5 2" xfId="1816" xr:uid="{00000000-0005-0000-0000-000052060000}"/>
    <cellStyle name="Note 10 6" xfId="1227" xr:uid="{00000000-0005-0000-0000-000053060000}"/>
    <cellStyle name="Note 10 6 2" xfId="1817" xr:uid="{00000000-0005-0000-0000-000054060000}"/>
    <cellStyle name="Note 10 7" xfId="1228" xr:uid="{00000000-0005-0000-0000-000055060000}"/>
    <cellStyle name="Note 10 7 2" xfId="1818" xr:uid="{00000000-0005-0000-0000-000056060000}"/>
    <cellStyle name="Note 10 8" xfId="1812" xr:uid="{00000000-0005-0000-0000-000057060000}"/>
    <cellStyle name="Note 10_Jersey" xfId="1229" xr:uid="{00000000-0005-0000-0000-000058060000}"/>
    <cellStyle name="Note 11" xfId="1230" xr:uid="{00000000-0005-0000-0000-000059060000}"/>
    <cellStyle name="Note 11 2" xfId="1231" xr:uid="{00000000-0005-0000-0000-00005A060000}"/>
    <cellStyle name="Note 11 2 2" xfId="1820" xr:uid="{00000000-0005-0000-0000-00005B060000}"/>
    <cellStyle name="Note 11 3" xfId="1232" xr:uid="{00000000-0005-0000-0000-00005C060000}"/>
    <cellStyle name="Note 11 3 2" xfId="1821" xr:uid="{00000000-0005-0000-0000-00005D060000}"/>
    <cellStyle name="Note 11 4" xfId="1233" xr:uid="{00000000-0005-0000-0000-00005E060000}"/>
    <cellStyle name="Note 11 4 2" xfId="1822" xr:uid="{00000000-0005-0000-0000-00005F060000}"/>
    <cellStyle name="Note 11 5" xfId="1234" xr:uid="{00000000-0005-0000-0000-000060060000}"/>
    <cellStyle name="Note 11 5 2" xfId="1823" xr:uid="{00000000-0005-0000-0000-000061060000}"/>
    <cellStyle name="Note 11 6" xfId="1235" xr:uid="{00000000-0005-0000-0000-000062060000}"/>
    <cellStyle name="Note 11 6 2" xfId="1824" xr:uid="{00000000-0005-0000-0000-000063060000}"/>
    <cellStyle name="Note 11 7" xfId="1236" xr:uid="{00000000-0005-0000-0000-000064060000}"/>
    <cellStyle name="Note 11 7 2" xfId="1825" xr:uid="{00000000-0005-0000-0000-000065060000}"/>
    <cellStyle name="Note 11 8" xfId="1819" xr:uid="{00000000-0005-0000-0000-000066060000}"/>
    <cellStyle name="Note 11_Jersey" xfId="1237" xr:uid="{00000000-0005-0000-0000-000067060000}"/>
    <cellStyle name="Note 12" xfId="1238" xr:uid="{00000000-0005-0000-0000-000068060000}"/>
    <cellStyle name="Note 12 2" xfId="1239" xr:uid="{00000000-0005-0000-0000-000069060000}"/>
    <cellStyle name="Note 12 2 2" xfId="1827" xr:uid="{00000000-0005-0000-0000-00006A060000}"/>
    <cellStyle name="Note 12 3" xfId="1240" xr:uid="{00000000-0005-0000-0000-00006B060000}"/>
    <cellStyle name="Note 12 3 2" xfId="1828" xr:uid="{00000000-0005-0000-0000-00006C060000}"/>
    <cellStyle name="Note 12 4" xfId="1241" xr:uid="{00000000-0005-0000-0000-00006D060000}"/>
    <cellStyle name="Note 12 4 2" xfId="1829" xr:uid="{00000000-0005-0000-0000-00006E060000}"/>
    <cellStyle name="Note 12 5" xfId="1242" xr:uid="{00000000-0005-0000-0000-00006F060000}"/>
    <cellStyle name="Note 12 5 2" xfId="1830" xr:uid="{00000000-0005-0000-0000-000070060000}"/>
    <cellStyle name="Note 12 6" xfId="1243" xr:uid="{00000000-0005-0000-0000-000071060000}"/>
    <cellStyle name="Note 12 6 2" xfId="1831" xr:uid="{00000000-0005-0000-0000-000072060000}"/>
    <cellStyle name="Note 12 7" xfId="1244" xr:uid="{00000000-0005-0000-0000-000073060000}"/>
    <cellStyle name="Note 12 7 2" xfId="1832" xr:uid="{00000000-0005-0000-0000-000074060000}"/>
    <cellStyle name="Note 12 8" xfId="1826" xr:uid="{00000000-0005-0000-0000-000075060000}"/>
    <cellStyle name="Note 12_Jersey" xfId="1245" xr:uid="{00000000-0005-0000-0000-000076060000}"/>
    <cellStyle name="Note 13" xfId="1246" xr:uid="{00000000-0005-0000-0000-000077060000}"/>
    <cellStyle name="Note 13 2" xfId="1247" xr:uid="{00000000-0005-0000-0000-000078060000}"/>
    <cellStyle name="Note 13 2 2" xfId="1834" xr:uid="{00000000-0005-0000-0000-000079060000}"/>
    <cellStyle name="Note 13 3" xfId="1248" xr:uid="{00000000-0005-0000-0000-00007A060000}"/>
    <cellStyle name="Note 13 3 2" xfId="1835" xr:uid="{00000000-0005-0000-0000-00007B060000}"/>
    <cellStyle name="Note 13 4" xfId="1249" xr:uid="{00000000-0005-0000-0000-00007C060000}"/>
    <cellStyle name="Note 13 4 2" xfId="1836" xr:uid="{00000000-0005-0000-0000-00007D060000}"/>
    <cellStyle name="Note 13 5" xfId="1250" xr:uid="{00000000-0005-0000-0000-00007E060000}"/>
    <cellStyle name="Note 13 5 2" xfId="1837" xr:uid="{00000000-0005-0000-0000-00007F060000}"/>
    <cellStyle name="Note 13 6" xfId="1251" xr:uid="{00000000-0005-0000-0000-000080060000}"/>
    <cellStyle name="Note 13 6 2" xfId="1838" xr:uid="{00000000-0005-0000-0000-000081060000}"/>
    <cellStyle name="Note 13 7" xfId="1252" xr:uid="{00000000-0005-0000-0000-000082060000}"/>
    <cellStyle name="Note 13 7 2" xfId="1839" xr:uid="{00000000-0005-0000-0000-000083060000}"/>
    <cellStyle name="Note 13 8" xfId="1833" xr:uid="{00000000-0005-0000-0000-000084060000}"/>
    <cellStyle name="Note 13_Jersey" xfId="1253" xr:uid="{00000000-0005-0000-0000-000085060000}"/>
    <cellStyle name="Note 14" xfId="1254" xr:uid="{00000000-0005-0000-0000-000086060000}"/>
    <cellStyle name="Note 14 2" xfId="1255" xr:uid="{00000000-0005-0000-0000-000087060000}"/>
    <cellStyle name="Note 14 2 2" xfId="1841" xr:uid="{00000000-0005-0000-0000-000088060000}"/>
    <cellStyle name="Note 14 3" xfId="1256" xr:uid="{00000000-0005-0000-0000-000089060000}"/>
    <cellStyle name="Note 14 3 2" xfId="1842" xr:uid="{00000000-0005-0000-0000-00008A060000}"/>
    <cellStyle name="Note 14 4" xfId="1257" xr:uid="{00000000-0005-0000-0000-00008B060000}"/>
    <cellStyle name="Note 14 4 2" xfId="1843" xr:uid="{00000000-0005-0000-0000-00008C060000}"/>
    <cellStyle name="Note 14 5" xfId="1258" xr:uid="{00000000-0005-0000-0000-00008D060000}"/>
    <cellStyle name="Note 14 5 2" xfId="1844" xr:uid="{00000000-0005-0000-0000-00008E060000}"/>
    <cellStyle name="Note 14 6" xfId="1259" xr:uid="{00000000-0005-0000-0000-00008F060000}"/>
    <cellStyle name="Note 14 6 2" xfId="1845" xr:uid="{00000000-0005-0000-0000-000090060000}"/>
    <cellStyle name="Note 14 7" xfId="1260" xr:uid="{00000000-0005-0000-0000-000091060000}"/>
    <cellStyle name="Note 14 7 2" xfId="1846" xr:uid="{00000000-0005-0000-0000-000092060000}"/>
    <cellStyle name="Note 14 8" xfId="1840" xr:uid="{00000000-0005-0000-0000-000093060000}"/>
    <cellStyle name="Note 14_Jersey" xfId="1261" xr:uid="{00000000-0005-0000-0000-000094060000}"/>
    <cellStyle name="Note 15" xfId="1262" xr:uid="{00000000-0005-0000-0000-000095060000}"/>
    <cellStyle name="Note 15 2" xfId="1263" xr:uid="{00000000-0005-0000-0000-000096060000}"/>
    <cellStyle name="Note 15 2 2" xfId="1848" xr:uid="{00000000-0005-0000-0000-000097060000}"/>
    <cellStyle name="Note 15 3" xfId="1264" xr:uid="{00000000-0005-0000-0000-000098060000}"/>
    <cellStyle name="Note 15 3 2" xfId="1849" xr:uid="{00000000-0005-0000-0000-000099060000}"/>
    <cellStyle name="Note 15 4" xfId="1847" xr:uid="{00000000-0005-0000-0000-00009A060000}"/>
    <cellStyle name="Note 15_Jersey" xfId="1265" xr:uid="{00000000-0005-0000-0000-00009B060000}"/>
    <cellStyle name="Note 16" xfId="1266" xr:uid="{00000000-0005-0000-0000-00009C060000}"/>
    <cellStyle name="Note 16 2" xfId="1267" xr:uid="{00000000-0005-0000-0000-00009D060000}"/>
    <cellStyle name="Note 16 2 2" xfId="1851" xr:uid="{00000000-0005-0000-0000-00009E060000}"/>
    <cellStyle name="Note 16 3" xfId="1268" xr:uid="{00000000-0005-0000-0000-00009F060000}"/>
    <cellStyle name="Note 16 3 2" xfId="1852" xr:uid="{00000000-0005-0000-0000-0000A0060000}"/>
    <cellStyle name="Note 16 4" xfId="1850" xr:uid="{00000000-0005-0000-0000-0000A1060000}"/>
    <cellStyle name="Note 16_Jersey" xfId="1269" xr:uid="{00000000-0005-0000-0000-0000A2060000}"/>
    <cellStyle name="Note 17" xfId="1270" xr:uid="{00000000-0005-0000-0000-0000A3060000}"/>
    <cellStyle name="Note 17 2" xfId="1853" xr:uid="{00000000-0005-0000-0000-0000A4060000}"/>
    <cellStyle name="Note 18" xfId="1271" xr:uid="{00000000-0005-0000-0000-0000A5060000}"/>
    <cellStyle name="Note 18 2" xfId="1854" xr:uid="{00000000-0005-0000-0000-0000A6060000}"/>
    <cellStyle name="Note 19" xfId="1950" xr:uid="{00000000-0005-0000-0000-0000A7060000}"/>
    <cellStyle name="Note 2" xfId="1272" xr:uid="{00000000-0005-0000-0000-0000A8060000}"/>
    <cellStyle name="Note 2 2" xfId="1273" xr:uid="{00000000-0005-0000-0000-0000A9060000}"/>
    <cellStyle name="Note 2 2 2" xfId="1856" xr:uid="{00000000-0005-0000-0000-0000AA060000}"/>
    <cellStyle name="Note 2 3" xfId="1274" xr:uid="{00000000-0005-0000-0000-0000AB060000}"/>
    <cellStyle name="Note 2 3 2" xfId="1857" xr:uid="{00000000-0005-0000-0000-0000AC060000}"/>
    <cellStyle name="Note 2 4" xfId="1275" xr:uid="{00000000-0005-0000-0000-0000AD060000}"/>
    <cellStyle name="Note 2 4 2" xfId="1858" xr:uid="{00000000-0005-0000-0000-0000AE060000}"/>
    <cellStyle name="Note 2 5" xfId="1276" xr:uid="{00000000-0005-0000-0000-0000AF060000}"/>
    <cellStyle name="Note 2 5 2" xfId="1859" xr:uid="{00000000-0005-0000-0000-0000B0060000}"/>
    <cellStyle name="Note 2 6" xfId="1277" xr:uid="{00000000-0005-0000-0000-0000B1060000}"/>
    <cellStyle name="Note 2 6 2" xfId="1860" xr:uid="{00000000-0005-0000-0000-0000B2060000}"/>
    <cellStyle name="Note 2 7" xfId="1278" xr:uid="{00000000-0005-0000-0000-0000B3060000}"/>
    <cellStyle name="Note 2 7 2" xfId="1861" xr:uid="{00000000-0005-0000-0000-0000B4060000}"/>
    <cellStyle name="Note 2 8" xfId="1279" xr:uid="{00000000-0005-0000-0000-0000B5060000}"/>
    <cellStyle name="Note 2 8 2" xfId="1862" xr:uid="{00000000-0005-0000-0000-0000B6060000}"/>
    <cellStyle name="Note 2 9" xfId="1855" xr:uid="{00000000-0005-0000-0000-0000B7060000}"/>
    <cellStyle name="Note 2_Jersey" xfId="1280" xr:uid="{00000000-0005-0000-0000-0000B8060000}"/>
    <cellStyle name="Note 20" xfId="2000" xr:uid="{00000000-0005-0000-0000-0000B9060000}"/>
    <cellStyle name="Note 21" xfId="1949" xr:uid="{00000000-0005-0000-0000-0000BA060000}"/>
    <cellStyle name="Note 3" xfId="1281" xr:uid="{00000000-0005-0000-0000-0000BB060000}"/>
    <cellStyle name="Note 3 2" xfId="1282" xr:uid="{00000000-0005-0000-0000-0000BC060000}"/>
    <cellStyle name="Note 3 2 2" xfId="1864" xr:uid="{00000000-0005-0000-0000-0000BD060000}"/>
    <cellStyle name="Note 3 3" xfId="1283" xr:uid="{00000000-0005-0000-0000-0000BE060000}"/>
    <cellStyle name="Note 3 3 2" xfId="1865" xr:uid="{00000000-0005-0000-0000-0000BF060000}"/>
    <cellStyle name="Note 3 4" xfId="1284" xr:uid="{00000000-0005-0000-0000-0000C0060000}"/>
    <cellStyle name="Note 3 4 2" xfId="1866" xr:uid="{00000000-0005-0000-0000-0000C1060000}"/>
    <cellStyle name="Note 3 5" xfId="1285" xr:uid="{00000000-0005-0000-0000-0000C2060000}"/>
    <cellStyle name="Note 3 5 2" xfId="1867" xr:uid="{00000000-0005-0000-0000-0000C3060000}"/>
    <cellStyle name="Note 3 6" xfId="1286" xr:uid="{00000000-0005-0000-0000-0000C4060000}"/>
    <cellStyle name="Note 3 6 2" xfId="1868" xr:uid="{00000000-0005-0000-0000-0000C5060000}"/>
    <cellStyle name="Note 3 7" xfId="1287" xr:uid="{00000000-0005-0000-0000-0000C6060000}"/>
    <cellStyle name="Note 3 7 2" xfId="1869" xr:uid="{00000000-0005-0000-0000-0000C7060000}"/>
    <cellStyle name="Note 3 8" xfId="1863" xr:uid="{00000000-0005-0000-0000-0000C8060000}"/>
    <cellStyle name="Note 3_Jersey" xfId="1288" xr:uid="{00000000-0005-0000-0000-0000C9060000}"/>
    <cellStyle name="Note 4" xfId="1289" xr:uid="{00000000-0005-0000-0000-0000CA060000}"/>
    <cellStyle name="Note 4 2" xfId="1290" xr:uid="{00000000-0005-0000-0000-0000CB060000}"/>
    <cellStyle name="Note 4 2 2" xfId="1871" xr:uid="{00000000-0005-0000-0000-0000CC060000}"/>
    <cellStyle name="Note 4 3" xfId="1291" xr:uid="{00000000-0005-0000-0000-0000CD060000}"/>
    <cellStyle name="Note 4 3 2" xfId="1872" xr:uid="{00000000-0005-0000-0000-0000CE060000}"/>
    <cellStyle name="Note 4 4" xfId="1292" xr:uid="{00000000-0005-0000-0000-0000CF060000}"/>
    <cellStyle name="Note 4 4 2" xfId="1873" xr:uid="{00000000-0005-0000-0000-0000D0060000}"/>
    <cellStyle name="Note 4 5" xfId="1293" xr:uid="{00000000-0005-0000-0000-0000D1060000}"/>
    <cellStyle name="Note 4 5 2" xfId="1874" xr:uid="{00000000-0005-0000-0000-0000D2060000}"/>
    <cellStyle name="Note 4 6" xfId="1294" xr:uid="{00000000-0005-0000-0000-0000D3060000}"/>
    <cellStyle name="Note 4 6 2" xfId="1875" xr:uid="{00000000-0005-0000-0000-0000D4060000}"/>
    <cellStyle name="Note 4 7" xfId="1295" xr:uid="{00000000-0005-0000-0000-0000D5060000}"/>
    <cellStyle name="Note 4 7 2" xfId="1876" xr:uid="{00000000-0005-0000-0000-0000D6060000}"/>
    <cellStyle name="Note 4 8" xfId="1870" xr:uid="{00000000-0005-0000-0000-0000D7060000}"/>
    <cellStyle name="Note 4_Jersey" xfId="1296" xr:uid="{00000000-0005-0000-0000-0000D8060000}"/>
    <cellStyle name="Note 5" xfId="1297" xr:uid="{00000000-0005-0000-0000-0000D9060000}"/>
    <cellStyle name="Note 5 2" xfId="1298" xr:uid="{00000000-0005-0000-0000-0000DA060000}"/>
    <cellStyle name="Note 5 2 2" xfId="1878" xr:uid="{00000000-0005-0000-0000-0000DB060000}"/>
    <cellStyle name="Note 5 3" xfId="1299" xr:uid="{00000000-0005-0000-0000-0000DC060000}"/>
    <cellStyle name="Note 5 3 2" xfId="1879" xr:uid="{00000000-0005-0000-0000-0000DD060000}"/>
    <cellStyle name="Note 5 4" xfId="1300" xr:uid="{00000000-0005-0000-0000-0000DE060000}"/>
    <cellStyle name="Note 5 4 2" xfId="1880" xr:uid="{00000000-0005-0000-0000-0000DF060000}"/>
    <cellStyle name="Note 5 5" xfId="1301" xr:uid="{00000000-0005-0000-0000-0000E0060000}"/>
    <cellStyle name="Note 5 5 2" xfId="1881" xr:uid="{00000000-0005-0000-0000-0000E1060000}"/>
    <cellStyle name="Note 5 6" xfId="1302" xr:uid="{00000000-0005-0000-0000-0000E2060000}"/>
    <cellStyle name="Note 5 6 2" xfId="1882" xr:uid="{00000000-0005-0000-0000-0000E3060000}"/>
    <cellStyle name="Note 5 7" xfId="1303" xr:uid="{00000000-0005-0000-0000-0000E4060000}"/>
    <cellStyle name="Note 5 7 2" xfId="1883" xr:uid="{00000000-0005-0000-0000-0000E5060000}"/>
    <cellStyle name="Note 5 8" xfId="1877" xr:uid="{00000000-0005-0000-0000-0000E6060000}"/>
    <cellStyle name="Note 5_Jersey" xfId="1304" xr:uid="{00000000-0005-0000-0000-0000E7060000}"/>
    <cellStyle name="Note 6" xfId="1305" xr:uid="{00000000-0005-0000-0000-0000E8060000}"/>
    <cellStyle name="Note 6 2" xfId="1306" xr:uid="{00000000-0005-0000-0000-0000E9060000}"/>
    <cellStyle name="Note 6 2 2" xfId="1885" xr:uid="{00000000-0005-0000-0000-0000EA060000}"/>
    <cellStyle name="Note 6 3" xfId="1307" xr:uid="{00000000-0005-0000-0000-0000EB060000}"/>
    <cellStyle name="Note 6 3 2" xfId="1886" xr:uid="{00000000-0005-0000-0000-0000EC060000}"/>
    <cellStyle name="Note 6 4" xfId="1308" xr:uid="{00000000-0005-0000-0000-0000ED060000}"/>
    <cellStyle name="Note 6 4 2" xfId="1887" xr:uid="{00000000-0005-0000-0000-0000EE060000}"/>
    <cellStyle name="Note 6 5" xfId="1309" xr:uid="{00000000-0005-0000-0000-0000EF060000}"/>
    <cellStyle name="Note 6 5 2" xfId="1888" xr:uid="{00000000-0005-0000-0000-0000F0060000}"/>
    <cellStyle name="Note 6 6" xfId="1310" xr:uid="{00000000-0005-0000-0000-0000F1060000}"/>
    <cellStyle name="Note 6 6 2" xfId="1889" xr:uid="{00000000-0005-0000-0000-0000F2060000}"/>
    <cellStyle name="Note 6 7" xfId="1311" xr:uid="{00000000-0005-0000-0000-0000F3060000}"/>
    <cellStyle name="Note 6 7 2" xfId="1890" xr:uid="{00000000-0005-0000-0000-0000F4060000}"/>
    <cellStyle name="Note 6 8" xfId="1884" xr:uid="{00000000-0005-0000-0000-0000F5060000}"/>
    <cellStyle name="Note 6_Jersey" xfId="1312" xr:uid="{00000000-0005-0000-0000-0000F6060000}"/>
    <cellStyle name="Note 7" xfId="1313" xr:uid="{00000000-0005-0000-0000-0000F7060000}"/>
    <cellStyle name="Note 7 2" xfId="1314" xr:uid="{00000000-0005-0000-0000-0000F8060000}"/>
    <cellStyle name="Note 7 2 2" xfId="1892" xr:uid="{00000000-0005-0000-0000-0000F9060000}"/>
    <cellStyle name="Note 7 3" xfId="1315" xr:uid="{00000000-0005-0000-0000-0000FA060000}"/>
    <cellStyle name="Note 7 3 2" xfId="1893" xr:uid="{00000000-0005-0000-0000-0000FB060000}"/>
    <cellStyle name="Note 7 4" xfId="1316" xr:uid="{00000000-0005-0000-0000-0000FC060000}"/>
    <cellStyle name="Note 7 4 2" xfId="1894" xr:uid="{00000000-0005-0000-0000-0000FD060000}"/>
    <cellStyle name="Note 7 5" xfId="1317" xr:uid="{00000000-0005-0000-0000-0000FE060000}"/>
    <cellStyle name="Note 7 5 2" xfId="1895" xr:uid="{00000000-0005-0000-0000-0000FF060000}"/>
    <cellStyle name="Note 7 6" xfId="1318" xr:uid="{00000000-0005-0000-0000-000000070000}"/>
    <cellStyle name="Note 7 6 2" xfId="1896" xr:uid="{00000000-0005-0000-0000-000001070000}"/>
    <cellStyle name="Note 7 7" xfId="1319" xr:uid="{00000000-0005-0000-0000-000002070000}"/>
    <cellStyle name="Note 7 7 2" xfId="1897" xr:uid="{00000000-0005-0000-0000-000003070000}"/>
    <cellStyle name="Note 7 8" xfId="1891" xr:uid="{00000000-0005-0000-0000-000004070000}"/>
    <cellStyle name="Note 7_Jersey" xfId="1320" xr:uid="{00000000-0005-0000-0000-000005070000}"/>
    <cellStyle name="Note 8" xfId="1321" xr:uid="{00000000-0005-0000-0000-000006070000}"/>
    <cellStyle name="Note 8 2" xfId="1322" xr:uid="{00000000-0005-0000-0000-000007070000}"/>
    <cellStyle name="Note 8 2 2" xfId="1899" xr:uid="{00000000-0005-0000-0000-000008070000}"/>
    <cellStyle name="Note 8 3" xfId="1323" xr:uid="{00000000-0005-0000-0000-000009070000}"/>
    <cellStyle name="Note 8 3 2" xfId="1900" xr:uid="{00000000-0005-0000-0000-00000A070000}"/>
    <cellStyle name="Note 8 4" xfId="1324" xr:uid="{00000000-0005-0000-0000-00000B070000}"/>
    <cellStyle name="Note 8 4 2" xfId="1901" xr:uid="{00000000-0005-0000-0000-00000C070000}"/>
    <cellStyle name="Note 8 5" xfId="1325" xr:uid="{00000000-0005-0000-0000-00000D070000}"/>
    <cellStyle name="Note 8 5 2" xfId="1902" xr:uid="{00000000-0005-0000-0000-00000E070000}"/>
    <cellStyle name="Note 8 6" xfId="1326" xr:uid="{00000000-0005-0000-0000-00000F070000}"/>
    <cellStyle name="Note 8 6 2" xfId="1903" xr:uid="{00000000-0005-0000-0000-000010070000}"/>
    <cellStyle name="Note 8 7" xfId="1327" xr:uid="{00000000-0005-0000-0000-000011070000}"/>
    <cellStyle name="Note 8 7 2" xfId="1904" xr:uid="{00000000-0005-0000-0000-000012070000}"/>
    <cellStyle name="Note 8 8" xfId="1898" xr:uid="{00000000-0005-0000-0000-000013070000}"/>
    <cellStyle name="Note 8_Jersey" xfId="1328" xr:uid="{00000000-0005-0000-0000-000014070000}"/>
    <cellStyle name="Note 9" xfId="1329" xr:uid="{00000000-0005-0000-0000-000015070000}"/>
    <cellStyle name="Note 9 2" xfId="1330" xr:uid="{00000000-0005-0000-0000-000016070000}"/>
    <cellStyle name="Note 9 2 2" xfId="1906" xr:uid="{00000000-0005-0000-0000-000017070000}"/>
    <cellStyle name="Note 9 3" xfId="1331" xr:uid="{00000000-0005-0000-0000-000018070000}"/>
    <cellStyle name="Note 9 3 2" xfId="1907" xr:uid="{00000000-0005-0000-0000-000019070000}"/>
    <cellStyle name="Note 9 4" xfId="1332" xr:uid="{00000000-0005-0000-0000-00001A070000}"/>
    <cellStyle name="Note 9 4 2" xfId="1908" xr:uid="{00000000-0005-0000-0000-00001B070000}"/>
    <cellStyle name="Note 9 5" xfId="1333" xr:uid="{00000000-0005-0000-0000-00001C070000}"/>
    <cellStyle name="Note 9 5 2" xfId="1909" xr:uid="{00000000-0005-0000-0000-00001D070000}"/>
    <cellStyle name="Note 9 6" xfId="1334" xr:uid="{00000000-0005-0000-0000-00001E070000}"/>
    <cellStyle name="Note 9 6 2" xfId="1910" xr:uid="{00000000-0005-0000-0000-00001F070000}"/>
    <cellStyle name="Note 9 7" xfId="1335" xr:uid="{00000000-0005-0000-0000-000020070000}"/>
    <cellStyle name="Note 9 7 2" xfId="1911" xr:uid="{00000000-0005-0000-0000-000021070000}"/>
    <cellStyle name="Note 9 8" xfId="1905" xr:uid="{00000000-0005-0000-0000-000022070000}"/>
    <cellStyle name="Note 9_Jersey" xfId="1336" xr:uid="{00000000-0005-0000-0000-000023070000}"/>
    <cellStyle name="Output 2" xfId="1337" xr:uid="{00000000-0005-0000-0000-000024070000}"/>
    <cellStyle name="Output 2 2" xfId="1912" xr:uid="{00000000-0005-0000-0000-000025070000}"/>
    <cellStyle name="Output 2 3" xfId="2052" xr:uid="{00000000-0005-0000-0000-000026070000}"/>
    <cellStyle name="Output 3" xfId="1338" xr:uid="{00000000-0005-0000-0000-000027070000}"/>
    <cellStyle name="Output 3 2" xfId="1913" xr:uid="{00000000-0005-0000-0000-000028070000}"/>
    <cellStyle name="Output 3 3" xfId="2053" xr:uid="{00000000-0005-0000-0000-000029070000}"/>
    <cellStyle name="Output 4" xfId="1339" xr:uid="{00000000-0005-0000-0000-00002A070000}"/>
    <cellStyle name="Output 4 2" xfId="1914" xr:uid="{00000000-0005-0000-0000-00002B070000}"/>
    <cellStyle name="Output 4 3" xfId="2054" xr:uid="{00000000-0005-0000-0000-00002C070000}"/>
    <cellStyle name="Output 5" xfId="2051" xr:uid="{00000000-0005-0000-0000-00002D070000}"/>
    <cellStyle name="Percent 2" xfId="1341" xr:uid="{00000000-0005-0000-0000-00002E070000}"/>
    <cellStyle name="Percent 2 2" xfId="1342" xr:uid="{00000000-0005-0000-0000-00002F070000}"/>
    <cellStyle name="Percent 2 2 2" xfId="1916" xr:uid="{00000000-0005-0000-0000-000030070000}"/>
    <cellStyle name="Percent 2 2 2 7" xfId="2110" xr:uid="{00000000-0005-0000-0000-000031070000}"/>
    <cellStyle name="Percent 2 3" xfId="1343" xr:uid="{00000000-0005-0000-0000-000032070000}"/>
    <cellStyle name="Percent 2 3 2" xfId="1917" xr:uid="{00000000-0005-0000-0000-000033070000}"/>
    <cellStyle name="Percent 2 4" xfId="1344" xr:uid="{00000000-0005-0000-0000-000034070000}"/>
    <cellStyle name="Percent 2 5" xfId="1915" xr:uid="{00000000-0005-0000-0000-000035070000}"/>
    <cellStyle name="Percent 2 5 2" xfId="2047" xr:uid="{00000000-0005-0000-0000-000036070000}"/>
    <cellStyle name="Percent 2 6" xfId="2116" xr:uid="{00000000-0005-0000-0000-000037070000}"/>
    <cellStyle name="Percent 3" xfId="1345" xr:uid="{00000000-0005-0000-0000-000038070000}"/>
    <cellStyle name="Percent 3 2" xfId="1346" xr:uid="{00000000-0005-0000-0000-000039070000}"/>
    <cellStyle name="Percent 3 2 2" xfId="1919" xr:uid="{00000000-0005-0000-0000-00003A070000}"/>
    <cellStyle name="Percent 3 3" xfId="1918" xr:uid="{00000000-0005-0000-0000-00003B070000}"/>
    <cellStyle name="Percent 3 4" xfId="2121" xr:uid="{00000000-0005-0000-0000-00003C070000}"/>
    <cellStyle name="Percent 4" xfId="1347" xr:uid="{00000000-0005-0000-0000-00003D070000}"/>
    <cellStyle name="Percent 4 2" xfId="1920" xr:uid="{00000000-0005-0000-0000-00003E070000}"/>
    <cellStyle name="Percent 5" xfId="1348" xr:uid="{00000000-0005-0000-0000-00003F070000}"/>
    <cellStyle name="Percent 6" xfId="1349" xr:uid="{00000000-0005-0000-0000-000040070000}"/>
    <cellStyle name="Percent 6 2" xfId="2048" xr:uid="{00000000-0005-0000-0000-000041070000}"/>
    <cellStyle name="Style 1" xfId="1350" xr:uid="{00000000-0005-0000-0000-000042070000}"/>
    <cellStyle name="Style 1 2" xfId="1351" xr:uid="{00000000-0005-0000-0000-000043070000}"/>
    <cellStyle name="Style 1 2 2" xfId="1922" xr:uid="{00000000-0005-0000-0000-000044070000}"/>
    <cellStyle name="Style 1 3" xfId="1352" xr:uid="{00000000-0005-0000-0000-000045070000}"/>
    <cellStyle name="Style 1 3 2" xfId="1923" xr:uid="{00000000-0005-0000-0000-000046070000}"/>
    <cellStyle name="Style 1 4" xfId="1921" xr:uid="{00000000-0005-0000-0000-000047070000}"/>
    <cellStyle name="Style 1_Chairs" xfId="1353" xr:uid="{00000000-0005-0000-0000-000048070000}"/>
    <cellStyle name="TableStyleLight1" xfId="1354" xr:uid="{00000000-0005-0000-0000-000049070000}"/>
    <cellStyle name="TextStyle" xfId="1355" xr:uid="{00000000-0005-0000-0000-00004A070000}"/>
    <cellStyle name="TextStyle 2" xfId="1924" xr:uid="{00000000-0005-0000-0000-00004B070000}"/>
    <cellStyle name="Title 2" xfId="1356" xr:uid="{00000000-0005-0000-0000-00004C070000}"/>
    <cellStyle name="Title 3" xfId="1357" xr:uid="{00000000-0005-0000-0000-00004D070000}"/>
    <cellStyle name="Title 3 2" xfId="1925" xr:uid="{00000000-0005-0000-0000-00004E070000}"/>
    <cellStyle name="Title 3 3" xfId="2049" xr:uid="{00000000-0005-0000-0000-00004F070000}"/>
    <cellStyle name="Title 4" xfId="1358" xr:uid="{00000000-0005-0000-0000-000050070000}"/>
    <cellStyle name="Total 2" xfId="1359" xr:uid="{00000000-0005-0000-0000-000051070000}"/>
    <cellStyle name="Total 2 2" xfId="1926" xr:uid="{00000000-0005-0000-0000-000052070000}"/>
    <cellStyle name="Total 2 3" xfId="2058" xr:uid="{00000000-0005-0000-0000-000053070000}"/>
    <cellStyle name="Total 3" xfId="1360" xr:uid="{00000000-0005-0000-0000-000054070000}"/>
    <cellStyle name="Total 3 2" xfId="1927" xr:uid="{00000000-0005-0000-0000-000055070000}"/>
    <cellStyle name="Total 3 3" xfId="2059" xr:uid="{00000000-0005-0000-0000-000056070000}"/>
    <cellStyle name="Total 4" xfId="1361" xr:uid="{00000000-0005-0000-0000-000057070000}"/>
    <cellStyle name="Total 4 2" xfId="1928" xr:uid="{00000000-0005-0000-0000-000058070000}"/>
    <cellStyle name="Total 4 3" xfId="2060" xr:uid="{00000000-0005-0000-0000-000059070000}"/>
    <cellStyle name="Total 5" xfId="2057" xr:uid="{00000000-0005-0000-0000-00005A070000}"/>
    <cellStyle name="Warning Text 2" xfId="1362" xr:uid="{00000000-0005-0000-0000-00005B070000}"/>
    <cellStyle name="Warning Text 3" xfId="1363" xr:uid="{00000000-0005-0000-0000-00005C070000}"/>
    <cellStyle name="Warning Text 4" xfId="1364" xr:uid="{00000000-0005-0000-0000-00005D070000}"/>
    <cellStyle name="百分比" xfId="1340" builtinId="5"/>
    <cellStyle name="百分比 2" xfId="1530" xr:uid="{00000000-0005-0000-0000-00005F070000}"/>
    <cellStyle name="百分比 2 2" xfId="1531" xr:uid="{00000000-0005-0000-0000-000060070000}"/>
    <cellStyle name="百分比 2 2 2" xfId="1930" xr:uid="{00000000-0005-0000-0000-000061070000}"/>
    <cellStyle name="百分比 2 3" xfId="1929" xr:uid="{00000000-0005-0000-0000-000062070000}"/>
    <cellStyle name="标题" xfId="2069" xr:uid="{00000000-0005-0000-0000-000063070000}"/>
    <cellStyle name="标题 1" xfId="2070" xr:uid="{00000000-0005-0000-0000-000064070000}"/>
    <cellStyle name="标题 1 2" xfId="1508" xr:uid="{00000000-0005-0000-0000-000065070000}"/>
    <cellStyle name="标题 1 3" xfId="1509" xr:uid="{00000000-0005-0000-0000-000066070000}"/>
    <cellStyle name="标题 2" xfId="2071" xr:uid="{00000000-0005-0000-0000-000067070000}"/>
    <cellStyle name="标题 2 2" xfId="1510" xr:uid="{00000000-0005-0000-0000-000068070000}"/>
    <cellStyle name="标题 2 3" xfId="1511" xr:uid="{00000000-0005-0000-0000-000069070000}"/>
    <cellStyle name="标题 3" xfId="2073" xr:uid="{00000000-0005-0000-0000-00006A070000}"/>
    <cellStyle name="标题 3 2" xfId="1512" xr:uid="{00000000-0005-0000-0000-00006B070000}"/>
    <cellStyle name="标题 3 3" xfId="1513" xr:uid="{00000000-0005-0000-0000-00006C070000}"/>
    <cellStyle name="标题 4" xfId="2074" xr:uid="{00000000-0005-0000-0000-00006D070000}"/>
    <cellStyle name="标题 4 2" xfId="1514" xr:uid="{00000000-0005-0000-0000-00006E070000}"/>
    <cellStyle name="标题 4 3" xfId="1515" xr:uid="{00000000-0005-0000-0000-00006F070000}"/>
    <cellStyle name="标题 5" xfId="1516" xr:uid="{00000000-0005-0000-0000-000070070000}"/>
    <cellStyle name="标题 6" xfId="1517" xr:uid="{00000000-0005-0000-0000-000071070000}"/>
    <cellStyle name="差" xfId="2062" xr:uid="{00000000-0005-0000-0000-000072070000}"/>
    <cellStyle name="差 2" xfId="1421" xr:uid="{00000000-0005-0000-0000-000073070000}"/>
    <cellStyle name="差 3" xfId="1422" xr:uid="{00000000-0005-0000-0000-000074070000}"/>
    <cellStyle name="差_Book1" xfId="1423" xr:uid="{00000000-0005-0000-0000-000075070000}"/>
    <cellStyle name="差_BW quote sheet for HP samples _09202012" xfId="1424" xr:uid="{00000000-0005-0000-0000-000076070000}"/>
    <cellStyle name="差_Cellular Blanket prices- Faze3" xfId="1425" xr:uid="{00000000-0005-0000-0000-000077070000}"/>
    <cellStyle name="差_EE Furniture Quotation of HH samples-20100906" xfId="1426" xr:uid="{00000000-0005-0000-0000-000078070000}"/>
    <cellStyle name="差_Folding Chair Quote Sheet - 23 May 2013" xfId="1427" xr:uid="{00000000-0005-0000-0000-000079070000}"/>
    <cellStyle name="差_HP quota sheet from kaifa 2011-9-8" xfId="1428" xr:uid="{00000000-0005-0000-0000-00007A070000}"/>
    <cellStyle name="差_HS quote sheet for HP samples _09192012" xfId="1429" xr:uid="{00000000-0005-0000-0000-00007B070000}"/>
    <cellStyle name="差_JZJ quote sheet for HP samples _09152012" xfId="1430" xr:uid="{00000000-0005-0000-0000-00007C070000}"/>
    <cellStyle name="差_KF quote sheet for HP samples _09152012" xfId="1431" xr:uid="{00000000-0005-0000-0000-00007D070000}"/>
    <cellStyle name="差_Master quote sheet for HP samples _09202012" xfId="1432" xr:uid="{00000000-0005-0000-0000-00007E070000}"/>
    <cellStyle name="差_Meiyi quote sheet for showroom samples _09192012 update" xfId="1433" xr:uid="{00000000-0005-0000-0000-00007F070000}"/>
    <cellStyle name="差_Minxing Haojiang TA quote sheet for HP 3-14-2013 " xfId="1434" xr:uid="{00000000-0005-0000-0000-000080070000}"/>
    <cellStyle name="差_MY quote sheet for HP samples _09152012" xfId="1435" xr:uid="{00000000-0005-0000-0000-000081070000}"/>
    <cellStyle name="差_Overstock Ottoman quotation-master-20110928" xfId="1436" xr:uid="{00000000-0005-0000-0000-000082070000}"/>
    <cellStyle name="差_Quotation sheet for HP sample from TC 2011-08-29 (3)" xfId="1437" xr:uid="{00000000-0005-0000-0000-000083070000}"/>
    <cellStyle name="差_quote sheet for JCP  _08022012 (2)" xfId="1438" xr:uid="{00000000-0005-0000-0000-000084070000}"/>
    <cellStyle name="差_quote sheet for Overstock _09062012" xfId="1439" xr:uid="{00000000-0005-0000-0000-000085070000}"/>
    <cellStyle name="差_quote sheet for two tables for Overstock 5-17-2013 (2)" xfId="1440" xr:uid="{00000000-0005-0000-0000-000086070000}"/>
    <cellStyle name="差_shopko sheet set CCD 2013-7-16" xfId="1441" xr:uid="{00000000-0005-0000-0000-000087070000}"/>
    <cellStyle name="差_TA-JLA April 2012 Sample Order (3)" xfId="1442" xr:uid="{00000000-0005-0000-0000-000088070000}"/>
    <cellStyle name="差_Total quote sheet for 201304 HP chairs" xfId="1443" xr:uid="{00000000-0005-0000-0000-000089070000}"/>
    <cellStyle name="差_Total quote sheet for 201304 HP samples _updated on 3-25-2013 (3)" xfId="1444" xr:uid="{00000000-0005-0000-0000-00008A070000}"/>
    <cellStyle name="差_Total quote sheet for 201304 HP samples _updated on 3-26-2013 (2)" xfId="1445" xr:uid="{00000000-0005-0000-0000-00008B070000}"/>
    <cellStyle name="差_Total quote sheet for 201304 HP samples 3-15-2013" xfId="1446" xr:uid="{00000000-0005-0000-0000-00008C070000}"/>
    <cellStyle name="差_Total quote sheet for 201304 HP samples 3-18-2013" xfId="1447" xr:uid="{00000000-0005-0000-0000-00008D070000}"/>
    <cellStyle name="差_total quote sheet for Overstock 2-25-2013" xfId="1448" xr:uid="{00000000-0005-0000-0000-00008E070000}"/>
    <cellStyle name="差_TW Home Quotation sheet for JCP _07162012 (2)" xfId="1449" xr:uid="{00000000-0005-0000-0000-00008F070000}"/>
    <cellStyle name="差_TW Home Quotation sheet for JCP _07182012" xfId="1450" xr:uid="{00000000-0005-0000-0000-000090070000}"/>
    <cellStyle name="差_TW Home Quotation sheet for JCP _07192012 - KD none KD (2)" xfId="1451" xr:uid="{00000000-0005-0000-0000-000091070000}"/>
    <cellStyle name="差_TW Home Quotation sheet HeYuan HP Show 2012-2-19" xfId="1452" xr:uid="{00000000-0005-0000-0000-000092070000}"/>
    <cellStyle name="差_TW Home Quotation sheet Hongsheng HP Show 2012-2-29" xfId="1453" xr:uid="{00000000-0005-0000-0000-000093070000}"/>
    <cellStyle name="差_TW Home Quotation sheet Jinzheng HP Show 2012-2-29" xfId="1454" xr:uid="{00000000-0005-0000-0000-000094070000}"/>
    <cellStyle name="差_TW Home Quotation sheet Meiyuan HP Show 2012-2-29" xfId="1455" xr:uid="{00000000-0005-0000-0000-000095070000}"/>
    <cellStyle name="差_TW Home Quotation sheet- south items for HP from HS 2012-03-22" xfId="1456" xr:uid="{00000000-0005-0000-0000-000096070000}"/>
    <cellStyle name="差_TW Home Quotation sheet-07022012update (2)" xfId="1457" xr:uid="{00000000-0005-0000-0000-000097070000}"/>
    <cellStyle name="差_TW Home Quotation sheet--120323" xfId="1458" xr:uid="{00000000-0005-0000-0000-000098070000}"/>
    <cellStyle name="差_TW Home Quotation sheet-120611HEYUAN  (2)" xfId="1459" xr:uid="{00000000-0005-0000-0000-000099070000}"/>
    <cellStyle name="差_TW Home Quotation sheet-120618 update (2)" xfId="1460" xr:uid="{00000000-0005-0000-0000-00009A070000}"/>
    <cellStyle name="差_TW Home Quotation sheet-BW 2012-3-13" xfId="1461" xr:uid="{00000000-0005-0000-0000-00009B070000}"/>
    <cellStyle name="差_TW Home Quotation sheet-BW items from MY" xfId="1462" xr:uid="{00000000-0005-0000-0000-00009C070000}"/>
    <cellStyle name="差_TW Home Quotation sheet-KAIFAI 2012-2-20" xfId="1463" xr:uid="{00000000-0005-0000-0000-00009D070000}"/>
    <cellStyle name="差_TW_Home_Quotation_sheet of HP samples-chairone-20100907" xfId="1464" xr:uid="{00000000-0005-0000-0000-00009E070000}"/>
    <cellStyle name="差_TW_Home_Quotation_sheet of HP samples-chairone-20100907 (3)" xfId="1465" xr:uid="{00000000-0005-0000-0000-00009F070000}"/>
    <cellStyle name="差_Winsun quote sheet for HP samples _09192012" xfId="1466" xr:uid="{00000000-0005-0000-0000-0000A0070000}"/>
    <cellStyle name="常规" xfId="0" builtinId="0"/>
    <cellStyle name="常规 10" xfId="1467" xr:uid="{00000000-0005-0000-0000-0000A2070000}"/>
    <cellStyle name="常规 11" xfId="1468" xr:uid="{00000000-0005-0000-0000-0000A3070000}"/>
    <cellStyle name="常规 12" xfId="1469" xr:uid="{00000000-0005-0000-0000-0000A4070000}"/>
    <cellStyle name="常规 13" xfId="1470" xr:uid="{00000000-0005-0000-0000-0000A5070000}"/>
    <cellStyle name="常规 14" xfId="1471" xr:uid="{00000000-0005-0000-0000-0000A6070000}"/>
    <cellStyle name="常规 15" xfId="1472" xr:uid="{00000000-0005-0000-0000-0000A7070000}"/>
    <cellStyle name="常规 2" xfId="1473" xr:uid="{00000000-0005-0000-0000-0000A8070000}"/>
    <cellStyle name="常规 2 14" xfId="1474" xr:uid="{00000000-0005-0000-0000-0000A9070000}"/>
    <cellStyle name="常规 2 17" xfId="1475" xr:uid="{00000000-0005-0000-0000-0000AA070000}"/>
    <cellStyle name="常规 2 18" xfId="1476" xr:uid="{00000000-0005-0000-0000-0000AB070000}"/>
    <cellStyle name="常规 2 2" xfId="1477" xr:uid="{00000000-0005-0000-0000-0000AC070000}"/>
    <cellStyle name="常规 2 22" xfId="1478" xr:uid="{00000000-0005-0000-0000-0000AD070000}"/>
    <cellStyle name="常规 2 28" xfId="1479" xr:uid="{00000000-0005-0000-0000-0000AE070000}"/>
    <cellStyle name="常规 2 3" xfId="1480" xr:uid="{00000000-0005-0000-0000-0000AF070000}"/>
    <cellStyle name="常规 2 4" xfId="1481" xr:uid="{00000000-0005-0000-0000-0000B0070000}"/>
    <cellStyle name="常规 2 49" xfId="1482" xr:uid="{00000000-0005-0000-0000-0000B1070000}"/>
    <cellStyle name="常规 2 53" xfId="1483" xr:uid="{00000000-0005-0000-0000-0000B2070000}"/>
    <cellStyle name="常规 2_ALL items" xfId="1484" xr:uid="{00000000-0005-0000-0000-0000B3070000}"/>
    <cellStyle name="常规 3" xfId="1485" xr:uid="{00000000-0005-0000-0000-0000B4070000}"/>
    <cellStyle name="常规 4" xfId="1486" xr:uid="{00000000-0005-0000-0000-0000B5070000}"/>
    <cellStyle name="常规 5" xfId="1487" xr:uid="{00000000-0005-0000-0000-0000B6070000}"/>
    <cellStyle name="常规 6" xfId="1488" xr:uid="{00000000-0005-0000-0000-0000B7070000}"/>
    <cellStyle name="常规 6 2" xfId="1489" xr:uid="{00000000-0005-0000-0000-0000B8070000}"/>
    <cellStyle name="常规 6_Basic bedding commitment March Market--130506" xfId="1490" xr:uid="{00000000-0005-0000-0000-0000B9070000}"/>
    <cellStyle name="常规 7" xfId="1491" xr:uid="{00000000-0005-0000-0000-0000BA070000}"/>
    <cellStyle name="常规 8" xfId="1492" xr:uid="{00000000-0005-0000-0000-0000BB070000}"/>
    <cellStyle name="常规 8 2" xfId="1493" xr:uid="{00000000-0005-0000-0000-0000BC070000}"/>
    <cellStyle name="常规 8 2 2" xfId="1932" xr:uid="{00000000-0005-0000-0000-0000BD070000}"/>
    <cellStyle name="常规 8 3" xfId="1931" xr:uid="{00000000-0005-0000-0000-0000BE070000}"/>
    <cellStyle name="常规 9" xfId="1494" xr:uid="{00000000-0005-0000-0000-0000BF070000}"/>
    <cellStyle name="超链接" xfId="2128" builtinId="8"/>
    <cellStyle name="好" xfId="2050" xr:uid="{00000000-0005-0000-0000-0000C1070000}"/>
    <cellStyle name="好 2" xfId="1375" xr:uid="{00000000-0005-0000-0000-0000C2070000}"/>
    <cellStyle name="好 3" xfId="1376" xr:uid="{00000000-0005-0000-0000-0000C3070000}"/>
    <cellStyle name="好_Book1" xfId="1377" xr:uid="{00000000-0005-0000-0000-0000C4070000}"/>
    <cellStyle name="好_BW quote sheet for HP samples _09202012" xfId="1378" xr:uid="{00000000-0005-0000-0000-0000C5070000}"/>
    <cellStyle name="好_Cellular Blanket prices- Faze3" xfId="1379" xr:uid="{00000000-0005-0000-0000-0000C6070000}"/>
    <cellStyle name="好_EE Furniture Quotation of HH samples-20100906" xfId="1380" xr:uid="{00000000-0005-0000-0000-0000C7070000}"/>
    <cellStyle name="好_Folding Chair Quote Sheet - 23 May 2013" xfId="1381" xr:uid="{00000000-0005-0000-0000-0000C8070000}"/>
    <cellStyle name="好_HP quota sheet from kaifa 2011-9-8" xfId="1382" xr:uid="{00000000-0005-0000-0000-0000C9070000}"/>
    <cellStyle name="好_HS quote sheet for HP samples _09192012" xfId="1383" xr:uid="{00000000-0005-0000-0000-0000CA070000}"/>
    <cellStyle name="好_JZJ quote sheet for HP samples _09152012" xfId="1384" xr:uid="{00000000-0005-0000-0000-0000CB070000}"/>
    <cellStyle name="好_KF quote sheet for HP samples _09152012" xfId="1385" xr:uid="{00000000-0005-0000-0000-0000CC070000}"/>
    <cellStyle name="好_Master quote sheet for HP samples _09202012" xfId="1386" xr:uid="{00000000-0005-0000-0000-0000CD070000}"/>
    <cellStyle name="好_Meiyi quote sheet for showroom samples _09192012 update" xfId="1387" xr:uid="{00000000-0005-0000-0000-0000CE070000}"/>
    <cellStyle name="好_Minxing Haojiang TA quote sheet for HP 3-14-2013 " xfId="1388" xr:uid="{00000000-0005-0000-0000-0000CF070000}"/>
    <cellStyle name="好_MY quote sheet for HP samples _09152012" xfId="1389" xr:uid="{00000000-0005-0000-0000-0000D0070000}"/>
    <cellStyle name="好_Overstock Ottoman quotation-master-20110928" xfId="1390" xr:uid="{00000000-0005-0000-0000-0000D1070000}"/>
    <cellStyle name="好_Quotation sheet for HP sample from TC 2011-08-29 (3)" xfId="1391" xr:uid="{00000000-0005-0000-0000-0000D2070000}"/>
    <cellStyle name="好_quote sheet for JCP  _08022012 (2)" xfId="1392" xr:uid="{00000000-0005-0000-0000-0000D3070000}"/>
    <cellStyle name="好_quote sheet for Overstock _09062012" xfId="1393" xr:uid="{00000000-0005-0000-0000-0000D4070000}"/>
    <cellStyle name="好_quote sheet for two tables for Overstock 5-17-2013 (2)" xfId="1394" xr:uid="{00000000-0005-0000-0000-0000D5070000}"/>
    <cellStyle name="好_shopko sheet set CCD 2013-7-16" xfId="1395" xr:uid="{00000000-0005-0000-0000-0000D6070000}"/>
    <cellStyle name="好_TA-JLA April 2012 Sample Order (3)" xfId="1396" xr:uid="{00000000-0005-0000-0000-0000D7070000}"/>
    <cellStyle name="好_Total quote sheet for 201304 HP chairs" xfId="1397" xr:uid="{00000000-0005-0000-0000-0000D8070000}"/>
    <cellStyle name="好_Total quote sheet for 201304 HP samples _updated on 3-25-2013 (3)" xfId="1398" xr:uid="{00000000-0005-0000-0000-0000D9070000}"/>
    <cellStyle name="好_Total quote sheet for 201304 HP samples _updated on 3-26-2013 (2)" xfId="1399" xr:uid="{00000000-0005-0000-0000-0000DA070000}"/>
    <cellStyle name="好_Total quote sheet for 201304 HP samples 3-15-2013" xfId="1400" xr:uid="{00000000-0005-0000-0000-0000DB070000}"/>
    <cellStyle name="好_Total quote sheet for 201304 HP samples 3-18-2013" xfId="1401" xr:uid="{00000000-0005-0000-0000-0000DC070000}"/>
    <cellStyle name="好_total quote sheet for Overstock 2-25-2013" xfId="1402" xr:uid="{00000000-0005-0000-0000-0000DD070000}"/>
    <cellStyle name="好_TW Home Quotation sheet for JCP _07162012 (2)" xfId="1403" xr:uid="{00000000-0005-0000-0000-0000DE070000}"/>
    <cellStyle name="好_TW Home Quotation sheet for JCP _07182012" xfId="1404" xr:uid="{00000000-0005-0000-0000-0000DF070000}"/>
    <cellStyle name="好_TW Home Quotation sheet for JCP _07192012 - KD none KD (2)" xfId="1405" xr:uid="{00000000-0005-0000-0000-0000E0070000}"/>
    <cellStyle name="好_TW Home Quotation sheet HeYuan HP Show 2012-2-19" xfId="1406" xr:uid="{00000000-0005-0000-0000-0000E1070000}"/>
    <cellStyle name="好_TW Home Quotation sheet Hongsheng HP Show 2012-2-29" xfId="1407" xr:uid="{00000000-0005-0000-0000-0000E2070000}"/>
    <cellStyle name="好_TW Home Quotation sheet Jinzheng HP Show 2012-2-29" xfId="1408" xr:uid="{00000000-0005-0000-0000-0000E3070000}"/>
    <cellStyle name="好_TW Home Quotation sheet Meiyuan HP Show 2012-2-29" xfId="1409" xr:uid="{00000000-0005-0000-0000-0000E4070000}"/>
    <cellStyle name="好_TW Home Quotation sheet- south items for HP from HS 2012-03-22" xfId="1410" xr:uid="{00000000-0005-0000-0000-0000E5070000}"/>
    <cellStyle name="好_TW Home Quotation sheet-07022012update (2)" xfId="1411" xr:uid="{00000000-0005-0000-0000-0000E6070000}"/>
    <cellStyle name="好_TW Home Quotation sheet--120323" xfId="1412" xr:uid="{00000000-0005-0000-0000-0000E7070000}"/>
    <cellStyle name="好_TW Home Quotation sheet-120611HEYUAN  (2)" xfId="1413" xr:uid="{00000000-0005-0000-0000-0000E8070000}"/>
    <cellStyle name="好_TW Home Quotation sheet-120618 update (2)" xfId="1414" xr:uid="{00000000-0005-0000-0000-0000E9070000}"/>
    <cellStyle name="好_TW Home Quotation sheet-BW 2012-3-13" xfId="1415" xr:uid="{00000000-0005-0000-0000-0000EA070000}"/>
    <cellStyle name="好_TW Home Quotation sheet-BW items from MY" xfId="1416" xr:uid="{00000000-0005-0000-0000-0000EB070000}"/>
    <cellStyle name="好_TW Home Quotation sheet-KAIFAI 2012-2-20" xfId="1417" xr:uid="{00000000-0005-0000-0000-0000EC070000}"/>
    <cellStyle name="好_TW_Home_Quotation_sheet of HP samples-chairone-20100907" xfId="1418" xr:uid="{00000000-0005-0000-0000-0000ED070000}"/>
    <cellStyle name="好_TW_Home_Quotation_sheet of HP samples-chairone-20100907 (3)" xfId="1419" xr:uid="{00000000-0005-0000-0000-0000EE070000}"/>
    <cellStyle name="好_Winsun quote sheet for HP samples _09192012" xfId="1420" xr:uid="{00000000-0005-0000-0000-0000EF070000}"/>
    <cellStyle name="汇总" xfId="2077" xr:uid="{00000000-0005-0000-0000-0000F0070000}"/>
    <cellStyle name="汇总 2" xfId="1524" xr:uid="{00000000-0005-0000-0000-0000F1070000}"/>
    <cellStyle name="汇总 2 2" xfId="1934" xr:uid="{00000000-0005-0000-0000-0000F2070000}"/>
    <cellStyle name="汇总 2 3" xfId="2091" xr:uid="{00000000-0005-0000-0000-0000F3070000}"/>
    <cellStyle name="汇总 3" xfId="1525" xr:uid="{00000000-0005-0000-0000-0000F4070000}"/>
    <cellStyle name="汇总 3 2" xfId="1935" xr:uid="{00000000-0005-0000-0000-0000F5070000}"/>
    <cellStyle name="汇总 3 3" xfId="2092" xr:uid="{00000000-0005-0000-0000-0000F6070000}"/>
    <cellStyle name="汇总 4" xfId="2090" xr:uid="{00000000-0005-0000-0000-0000F7070000}"/>
    <cellStyle name="货币" xfId="413" builtinId="4"/>
    <cellStyle name="货币 2 30" xfId="1538" xr:uid="{00000000-0005-0000-0000-0000F9070000}"/>
    <cellStyle name="计算" xfId="2082" xr:uid="{00000000-0005-0000-0000-0000FA070000}"/>
    <cellStyle name="计算 2" xfId="1536" xr:uid="{00000000-0005-0000-0000-0000FB070000}"/>
    <cellStyle name="计算 2 2" xfId="1936" xr:uid="{00000000-0005-0000-0000-0000FC070000}"/>
    <cellStyle name="计算 2 3" xfId="2094" xr:uid="{00000000-0005-0000-0000-0000FD070000}"/>
    <cellStyle name="计算 3" xfId="1537" xr:uid="{00000000-0005-0000-0000-0000FE070000}"/>
    <cellStyle name="计算 3 2" xfId="1937" xr:uid="{00000000-0005-0000-0000-0000FF070000}"/>
    <cellStyle name="计算 3 3" xfId="2095" xr:uid="{00000000-0005-0000-0000-000000080000}"/>
    <cellStyle name="计算 4" xfId="2093" xr:uid="{00000000-0005-0000-0000-000001080000}"/>
    <cellStyle name="检查单元格" xfId="2076" xr:uid="{00000000-0005-0000-0000-000002080000}"/>
    <cellStyle name="检查单元格 2" xfId="1521" xr:uid="{00000000-0005-0000-0000-000003080000}"/>
    <cellStyle name="检查单元格 3" xfId="1522" xr:uid="{00000000-0005-0000-0000-000004080000}"/>
    <cellStyle name="解释性文本" xfId="2079" xr:uid="{00000000-0005-0000-0000-000005080000}"/>
    <cellStyle name="解释性文本 2" xfId="1532" xr:uid="{00000000-0005-0000-0000-000006080000}"/>
    <cellStyle name="解释性文本 3" xfId="1533" xr:uid="{00000000-0005-0000-0000-000007080000}"/>
    <cellStyle name="警告文本" xfId="2080" xr:uid="{00000000-0005-0000-0000-000008080000}"/>
    <cellStyle name="警告文本 2" xfId="1534" xr:uid="{00000000-0005-0000-0000-000009080000}"/>
    <cellStyle name="警告文本 3" xfId="1535" xr:uid="{00000000-0005-0000-0000-00000A080000}"/>
    <cellStyle name="链接单元格" xfId="2086" xr:uid="{00000000-0005-0000-0000-00000B080000}"/>
    <cellStyle name="链接单元格 2" xfId="1546" xr:uid="{00000000-0005-0000-0000-00000C080000}"/>
    <cellStyle name="链接单元格 3" xfId="1547" xr:uid="{00000000-0005-0000-0000-00000D080000}"/>
    <cellStyle name="霓付 [0]_97MBO" xfId="1548" xr:uid="{00000000-0005-0000-0000-00000E080000}"/>
    <cellStyle name="霓付_97MBO" xfId="1549" xr:uid="{00000000-0005-0000-0000-00000F080000}"/>
    <cellStyle name="烹拳 [0]_97MBO" xfId="1528" xr:uid="{00000000-0005-0000-0000-000010080000}"/>
    <cellStyle name="烹拳_97MBO" xfId="1529" xr:uid="{00000000-0005-0000-0000-000011080000}"/>
    <cellStyle name="普通_ 白土" xfId="1507" xr:uid="{00000000-0005-0000-0000-000012080000}"/>
    <cellStyle name="千分位[0]_ 白土" xfId="1373" xr:uid="{00000000-0005-0000-0000-000013080000}"/>
    <cellStyle name="千分位_ 白土" xfId="1374" xr:uid="{00000000-0005-0000-0000-000014080000}"/>
    <cellStyle name="千位[0]_laroux" xfId="1371" xr:uid="{00000000-0005-0000-0000-000015080000}"/>
    <cellStyle name="千位_laroux" xfId="1372" xr:uid="{00000000-0005-0000-0000-000016080000}"/>
    <cellStyle name="千位分隔" xfId="405" builtinId="3"/>
    <cellStyle name="钎霖_laroux" xfId="1545" xr:uid="{00000000-0005-0000-0000-000018080000}"/>
    <cellStyle name="强调文字颜色 1" xfId="2063" xr:uid="{00000000-0005-0000-0000-000019080000}"/>
    <cellStyle name="强调文字颜色 1 2" xfId="1495" xr:uid="{00000000-0005-0000-0000-00001A080000}"/>
    <cellStyle name="强调文字颜色 1 3" xfId="1496" xr:uid="{00000000-0005-0000-0000-00001B080000}"/>
    <cellStyle name="强调文字颜色 2" xfId="2064" xr:uid="{00000000-0005-0000-0000-00001C080000}"/>
    <cellStyle name="强调文字颜色 2 2" xfId="1497" xr:uid="{00000000-0005-0000-0000-00001D080000}"/>
    <cellStyle name="强调文字颜色 2 3" xfId="1498" xr:uid="{00000000-0005-0000-0000-00001E080000}"/>
    <cellStyle name="强调文字颜色 3" xfId="2065" xr:uid="{00000000-0005-0000-0000-00001F080000}"/>
    <cellStyle name="强调文字颜色 3 2" xfId="1499" xr:uid="{00000000-0005-0000-0000-000020080000}"/>
    <cellStyle name="强调文字颜色 3 3" xfId="1500" xr:uid="{00000000-0005-0000-0000-000021080000}"/>
    <cellStyle name="强调文字颜色 4" xfId="2066" xr:uid="{00000000-0005-0000-0000-000022080000}"/>
    <cellStyle name="强调文字颜色 4 2" xfId="1501" xr:uid="{00000000-0005-0000-0000-000023080000}"/>
    <cellStyle name="强调文字颜色 4 3" xfId="1502" xr:uid="{00000000-0005-0000-0000-000024080000}"/>
    <cellStyle name="强调文字颜色 5" xfId="2067" xr:uid="{00000000-0005-0000-0000-000025080000}"/>
    <cellStyle name="强调文字颜色 5 2" xfId="1503" xr:uid="{00000000-0005-0000-0000-000026080000}"/>
    <cellStyle name="强调文字颜色 5 3" xfId="1504" xr:uid="{00000000-0005-0000-0000-000027080000}"/>
    <cellStyle name="强调文字颜色 6" xfId="2068" xr:uid="{00000000-0005-0000-0000-000028080000}"/>
    <cellStyle name="强调文字颜色 6 2" xfId="1505" xr:uid="{00000000-0005-0000-0000-000029080000}"/>
    <cellStyle name="强调文字颜色 6 3" xfId="1506" xr:uid="{00000000-0005-0000-0000-00002A080000}"/>
    <cellStyle name="适中" xfId="2085" xr:uid="{00000000-0005-0000-0000-00002B080000}"/>
    <cellStyle name="适中 2" xfId="1543" xr:uid="{00000000-0005-0000-0000-00002C080000}"/>
    <cellStyle name="适中 3" xfId="1544" xr:uid="{00000000-0005-0000-0000-00002D080000}"/>
    <cellStyle name="输出" xfId="2084" xr:uid="{00000000-0005-0000-0000-00002E080000}"/>
    <cellStyle name="输出 2" xfId="1541" xr:uid="{00000000-0005-0000-0000-00002F080000}"/>
    <cellStyle name="输出 2 2" xfId="1938" xr:uid="{00000000-0005-0000-0000-000030080000}"/>
    <cellStyle name="输出 2 3" xfId="2098" xr:uid="{00000000-0005-0000-0000-000031080000}"/>
    <cellStyle name="输出 3" xfId="1542" xr:uid="{00000000-0005-0000-0000-000032080000}"/>
    <cellStyle name="输出 3 2" xfId="1939" xr:uid="{00000000-0005-0000-0000-000033080000}"/>
    <cellStyle name="输出 3 3" xfId="2099" xr:uid="{00000000-0005-0000-0000-000034080000}"/>
    <cellStyle name="输出 4" xfId="2097" xr:uid="{00000000-0005-0000-0000-000035080000}"/>
    <cellStyle name="输入" xfId="2083" xr:uid="{00000000-0005-0000-0000-000036080000}"/>
    <cellStyle name="输入 2" xfId="1539" xr:uid="{00000000-0005-0000-0000-000037080000}"/>
    <cellStyle name="输入 2 2" xfId="1940" xr:uid="{00000000-0005-0000-0000-000038080000}"/>
    <cellStyle name="输入 2 3" xfId="2101" xr:uid="{00000000-0005-0000-0000-000039080000}"/>
    <cellStyle name="输入 3" xfId="1540" xr:uid="{00000000-0005-0000-0000-00003A080000}"/>
    <cellStyle name="输入 3 2" xfId="1941" xr:uid="{00000000-0005-0000-0000-00003B080000}"/>
    <cellStyle name="输入 3 3" xfId="2102" xr:uid="{00000000-0005-0000-0000-00003C080000}"/>
    <cellStyle name="输入 4" xfId="2100" xr:uid="{00000000-0005-0000-0000-00003D080000}"/>
    <cellStyle name="样式 1" xfId="1518" xr:uid="{00000000-0005-0000-0000-00003E080000}"/>
    <cellStyle name="样式 1 2" xfId="1519" xr:uid="{00000000-0005-0000-0000-00003F080000}"/>
    <cellStyle name="样式 1 2 2" xfId="1942" xr:uid="{00000000-0005-0000-0000-000040080000}"/>
    <cellStyle name="样式 1 3" xfId="1520" xr:uid="{00000000-0005-0000-0000-000041080000}"/>
    <cellStyle name="样式 1 3 2" xfId="1943" xr:uid="{00000000-0005-0000-0000-000042080000}"/>
    <cellStyle name="样式 1 4" xfId="1556" xr:uid="{00000000-0005-0000-0000-000043080000}"/>
    <cellStyle name="样式 1 5 7" xfId="2108" xr:uid="{00000000-0005-0000-0000-000044080000}"/>
    <cellStyle name="样式 1_Belk Ecoweave 400 tc tencel sheet quote 10092014" xfId="2075" xr:uid="{00000000-0005-0000-0000-000045080000}"/>
    <cellStyle name="樣式 1" xfId="1523" xr:uid="{00000000-0005-0000-0000-000046080000}"/>
    <cellStyle name="樣式 1 2" xfId="1944" xr:uid="{00000000-0005-0000-0000-000047080000}"/>
    <cellStyle name="一般_PRICE3" xfId="1370" xr:uid="{00000000-0005-0000-0000-000048080000}"/>
    <cellStyle name="注释" xfId="2078" xr:uid="{00000000-0005-0000-0000-000049080000}"/>
    <cellStyle name="注释 2" xfId="1526" xr:uid="{00000000-0005-0000-0000-00004A080000}"/>
    <cellStyle name="注释 2 2" xfId="1945" xr:uid="{00000000-0005-0000-0000-00004B080000}"/>
    <cellStyle name="注释 3" xfId="1527" xr:uid="{00000000-0005-0000-0000-00004C080000}"/>
    <cellStyle name="注释 3 2" xfId="1946" xr:uid="{00000000-0005-0000-0000-00004D080000}"/>
    <cellStyle name="콤마 [0]_BOILER-CO1" xfId="1365" xr:uid="{00000000-0005-0000-0000-00004E080000}"/>
    <cellStyle name="콤마_BOILER-CO1" xfId="1366" xr:uid="{00000000-0005-0000-0000-00004F080000}"/>
    <cellStyle name="통화 [0]_BOILER-CO1" xfId="1367" xr:uid="{00000000-0005-0000-0000-000050080000}"/>
    <cellStyle name="통화_BOILER-CO1" xfId="1368" xr:uid="{00000000-0005-0000-0000-000051080000}"/>
    <cellStyle name="표준_0N-HANDLING " xfId="1369" xr:uid="{00000000-0005-0000-0000-000052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32"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cid:image001.png@01DA6F3C.C41FA4E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0.png"/><Relationship Id="rId5" Type="http://schemas.openxmlformats.org/officeDocument/2006/relationships/image" Target="../media/image5.png"/><Relationship Id="rId4" Type="http://schemas.openxmlformats.org/officeDocument/2006/relationships/image" Target="../media/image4.png"/></Relationship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A34"/>
  <sheetViews>
    <sheetView tabSelected="1" zoomScale="110" zoomScaleNormal="110" workbookViewId="0">
      <selection activeCell="R5" sqref="R5"/>
    </sheetView>
  </sheetViews>
  <sheetFormatPr defaultColWidth="9.33203125" defaultRowHeight="13.2" outlineLevelCol="2"/>
  <cols>
    <col min="1" max="1" width="19.33203125" style="1" customWidth="1"/>
    <col min="2" max="2" width="29.44140625" style="1" customWidth="1"/>
    <col min="3" max="3" width="16.6640625" style="3" customWidth="1"/>
    <col min="4" max="4" width="32.6640625" style="1" customWidth="1"/>
    <col min="5" max="6" width="15.33203125" style="1" customWidth="1"/>
    <col min="7" max="7" width="18.33203125" style="1" customWidth="1"/>
    <col min="8" max="8" width="14" style="1" customWidth="1"/>
    <col min="9" max="9" width="18.33203125" style="1" customWidth="1"/>
    <col min="10" max="10" width="12.33203125" style="1" customWidth="1" outlineLevel="1"/>
    <col min="11" max="11" width="4.6640625" style="22" customWidth="1" outlineLevel="1" collapsed="1"/>
    <col min="12" max="12" width="4.88671875" style="23" customWidth="1" outlineLevel="2"/>
    <col min="13" max="13" width="4.6640625" style="23" customWidth="1" outlineLevel="2"/>
    <col min="14" max="14" width="6.6640625" style="1" customWidth="1" outlineLevel="2"/>
    <col min="15" max="15" width="10.6640625" style="1" customWidth="1" outlineLevel="2"/>
    <col min="16" max="16" width="14.5546875" style="2" bestFit="1" customWidth="1" outlineLevel="1"/>
    <col min="17" max="17" width="9.33203125" style="2" outlineLevel="1"/>
    <col min="18" max="16384" width="9.33203125" style="1"/>
  </cols>
  <sheetData>
    <row r="1" spans="1:209" s="51" customFormat="1" ht="31.5" customHeight="1" thickBot="1">
      <c r="A1" s="121" t="s">
        <v>327</v>
      </c>
      <c r="B1" s="121"/>
      <c r="C1" s="121"/>
      <c r="D1" s="121"/>
      <c r="E1" s="121"/>
      <c r="F1" s="121"/>
      <c r="G1" s="121"/>
      <c r="H1" s="121"/>
      <c r="I1" s="121"/>
      <c r="J1" s="121"/>
      <c r="K1" s="52"/>
      <c r="T1" s="122"/>
      <c r="U1" s="122"/>
      <c r="V1" s="122"/>
      <c r="FJ1" s="123"/>
      <c r="HA1" s="53"/>
    </row>
    <row r="2" spans="1:209" s="51" customFormat="1" ht="22.5" customHeight="1">
      <c r="A2" s="124" t="s">
        <v>15</v>
      </c>
      <c r="B2" s="125" t="s">
        <v>268</v>
      </c>
      <c r="C2" s="126" t="s">
        <v>112</v>
      </c>
      <c r="D2" s="125" t="s">
        <v>113</v>
      </c>
      <c r="E2" s="216" t="s">
        <v>38</v>
      </c>
      <c r="F2" s="216"/>
      <c r="G2" s="217" t="s">
        <v>76</v>
      </c>
      <c r="H2" s="217"/>
      <c r="I2" s="216" t="s">
        <v>114</v>
      </c>
      <c r="J2" s="216"/>
      <c r="K2" s="218" t="s">
        <v>115</v>
      </c>
      <c r="L2" s="219"/>
      <c r="N2" s="127" t="s">
        <v>116</v>
      </c>
      <c r="O2" s="128"/>
      <c r="T2" s="122"/>
      <c r="U2" s="122"/>
      <c r="V2" s="122"/>
      <c r="CT2" s="148" t="s">
        <v>117</v>
      </c>
      <c r="CU2" s="148" t="s">
        <v>118</v>
      </c>
      <c r="CV2" s="148" t="s">
        <v>119</v>
      </c>
      <c r="CW2" s="148" t="s">
        <v>120</v>
      </c>
      <c r="CX2" s="148" t="s">
        <v>121</v>
      </c>
      <c r="CY2" s="148" t="s">
        <v>122</v>
      </c>
      <c r="CZ2" s="148" t="s">
        <v>123</v>
      </c>
      <c r="DA2" s="148" t="s">
        <v>124</v>
      </c>
      <c r="DB2" s="148" t="s">
        <v>125</v>
      </c>
      <c r="DC2" s="148" t="s">
        <v>126</v>
      </c>
      <c r="DD2" s="148" t="s">
        <v>127</v>
      </c>
      <c r="DE2" s="148" t="s">
        <v>113</v>
      </c>
      <c r="DF2" s="148" t="s">
        <v>278</v>
      </c>
      <c r="DG2" s="148" t="s">
        <v>128</v>
      </c>
      <c r="DH2" s="148" t="s">
        <v>129</v>
      </c>
      <c r="DI2" s="123" t="s">
        <v>130</v>
      </c>
      <c r="DJ2" s="123" t="s">
        <v>131</v>
      </c>
      <c r="DK2" s="123" t="s">
        <v>132</v>
      </c>
      <c r="DL2" s="123" t="s">
        <v>133</v>
      </c>
      <c r="DM2" s="123" t="s">
        <v>134</v>
      </c>
      <c r="DN2" s="123" t="s">
        <v>135</v>
      </c>
      <c r="DO2" s="123" t="s">
        <v>136</v>
      </c>
      <c r="DP2" s="123" t="s">
        <v>137</v>
      </c>
      <c r="DQ2" s="123" t="s">
        <v>138</v>
      </c>
      <c r="DR2" s="123" t="s">
        <v>139</v>
      </c>
      <c r="DS2" s="123" t="s">
        <v>140</v>
      </c>
      <c r="DT2" s="123" t="s">
        <v>141</v>
      </c>
      <c r="DU2" s="123" t="s">
        <v>142</v>
      </c>
      <c r="DV2" s="123" t="s">
        <v>143</v>
      </c>
      <c r="DW2" s="123" t="s">
        <v>144</v>
      </c>
      <c r="DX2" s="123" t="s">
        <v>145</v>
      </c>
      <c r="DY2" s="123" t="s">
        <v>146</v>
      </c>
      <c r="DZ2" s="123" t="s">
        <v>147</v>
      </c>
      <c r="EA2" s="123" t="s">
        <v>148</v>
      </c>
      <c r="EB2" s="123" t="s">
        <v>149</v>
      </c>
      <c r="EC2" s="123" t="s">
        <v>150</v>
      </c>
      <c r="ED2" s="123" t="s">
        <v>151</v>
      </c>
      <c r="EE2" s="123" t="s">
        <v>152</v>
      </c>
      <c r="EF2" s="123" t="s">
        <v>153</v>
      </c>
      <c r="EG2" s="123" t="s">
        <v>154</v>
      </c>
      <c r="EH2" s="123" t="s">
        <v>155</v>
      </c>
      <c r="EI2" s="123" t="s">
        <v>156</v>
      </c>
      <c r="EJ2" s="123" t="s">
        <v>157</v>
      </c>
      <c r="EK2" s="123" t="s">
        <v>158</v>
      </c>
      <c r="EL2" s="123" t="s">
        <v>159</v>
      </c>
      <c r="EM2" s="123" t="s">
        <v>160</v>
      </c>
      <c r="EN2" s="123" t="s">
        <v>161</v>
      </c>
      <c r="EO2" s="123" t="s">
        <v>162</v>
      </c>
      <c r="EP2" s="123" t="s">
        <v>163</v>
      </c>
      <c r="EQ2" s="123" t="s">
        <v>164</v>
      </c>
      <c r="ER2" s="123" t="s">
        <v>165</v>
      </c>
      <c r="ES2" s="123" t="s">
        <v>166</v>
      </c>
      <c r="ET2" s="123" t="s">
        <v>167</v>
      </c>
      <c r="EU2" s="123" t="s">
        <v>168</v>
      </c>
      <c r="EV2" s="123" t="s">
        <v>169</v>
      </c>
      <c r="EW2" s="123" t="s">
        <v>170</v>
      </c>
      <c r="EX2" s="123" t="s">
        <v>171</v>
      </c>
      <c r="EY2" s="123" t="s">
        <v>172</v>
      </c>
      <c r="EZ2" s="123" t="s">
        <v>173</v>
      </c>
      <c r="FA2" s="123" t="s">
        <v>174</v>
      </c>
      <c r="FB2" s="123" t="s">
        <v>175</v>
      </c>
      <c r="FC2" s="123" t="s">
        <v>176</v>
      </c>
      <c r="FD2" s="123" t="s">
        <v>177</v>
      </c>
      <c r="FE2" s="123" t="s">
        <v>178</v>
      </c>
      <c r="FF2" s="123" t="s">
        <v>179</v>
      </c>
      <c r="FG2" s="123" t="s">
        <v>180</v>
      </c>
      <c r="FH2" s="123" t="s">
        <v>181</v>
      </c>
      <c r="FI2" s="123" t="s">
        <v>182</v>
      </c>
    </row>
    <row r="3" spans="1:209" s="51" customFormat="1" ht="22.5" customHeight="1">
      <c r="A3" s="130" t="s">
        <v>183</v>
      </c>
      <c r="B3" s="131" t="s">
        <v>452</v>
      </c>
      <c r="C3" s="132" t="s">
        <v>184</v>
      </c>
      <c r="D3" s="133" t="str">
        <f>B2&amp;" "&amp;B3&amp;" "&amp;"200TC Cotton Solid Sheet Set"</f>
        <v>ROSS Willow &amp; Sage 200TC Cotton Solid Sheet Set</v>
      </c>
      <c r="E3" s="220" t="s">
        <v>40</v>
      </c>
      <c r="F3" s="220"/>
      <c r="G3" s="221" t="s">
        <v>252</v>
      </c>
      <c r="H3" s="221"/>
      <c r="I3" s="220" t="s">
        <v>185</v>
      </c>
      <c r="J3" s="220"/>
      <c r="K3" s="222" t="s">
        <v>186</v>
      </c>
      <c r="L3" s="223"/>
      <c r="N3" s="129" t="s">
        <v>187</v>
      </c>
      <c r="T3" s="122"/>
      <c r="U3" s="122"/>
      <c r="V3" s="122"/>
      <c r="CT3" s="51" t="s">
        <v>188</v>
      </c>
      <c r="CU3" s="51" t="s">
        <v>189</v>
      </c>
      <c r="CV3" s="51" t="s">
        <v>190</v>
      </c>
      <c r="CW3" s="51" t="s">
        <v>190</v>
      </c>
      <c r="CX3" s="51" t="s">
        <v>189</v>
      </c>
      <c r="CY3" s="51" t="s">
        <v>190</v>
      </c>
      <c r="CZ3" s="51" t="s">
        <v>188</v>
      </c>
      <c r="DA3" s="51" t="s">
        <v>189</v>
      </c>
      <c r="DB3" s="51" t="s">
        <v>189</v>
      </c>
      <c r="DC3" s="51" t="s">
        <v>190</v>
      </c>
      <c r="DD3" s="51" t="s">
        <v>189</v>
      </c>
      <c r="DE3" s="51" t="s">
        <v>190</v>
      </c>
      <c r="DF3" s="51" t="s">
        <v>189</v>
      </c>
      <c r="DG3" s="51" t="s">
        <v>189</v>
      </c>
      <c r="DH3" s="51" t="s">
        <v>190</v>
      </c>
      <c r="DI3" s="123" t="s">
        <v>191</v>
      </c>
      <c r="DJ3" s="123" t="s">
        <v>192</v>
      </c>
      <c r="DK3" s="123" t="s">
        <v>193</v>
      </c>
      <c r="DL3" s="123" t="s">
        <v>194</v>
      </c>
      <c r="DM3" s="123" t="s">
        <v>195</v>
      </c>
      <c r="DN3" s="123" t="s">
        <v>196</v>
      </c>
      <c r="DO3" s="123" t="s">
        <v>197</v>
      </c>
      <c r="DP3" s="123" t="s">
        <v>198</v>
      </c>
      <c r="DQ3" s="123" t="s">
        <v>199</v>
      </c>
      <c r="DR3" s="123" t="s">
        <v>200</v>
      </c>
      <c r="DS3" s="123" t="s">
        <v>201</v>
      </c>
      <c r="DT3" s="123" t="s">
        <v>202</v>
      </c>
      <c r="DU3" s="123" t="s">
        <v>203</v>
      </c>
      <c r="DV3" s="123" t="s">
        <v>204</v>
      </c>
      <c r="DW3" s="123" t="s">
        <v>205</v>
      </c>
      <c r="DX3" s="123" t="s">
        <v>206</v>
      </c>
      <c r="DY3" s="123" t="s">
        <v>207</v>
      </c>
      <c r="DZ3" s="123" t="s">
        <v>208</v>
      </c>
      <c r="EA3" s="123" t="s">
        <v>209</v>
      </c>
      <c r="EB3" s="123" t="s">
        <v>210</v>
      </c>
      <c r="EC3" s="123" t="s">
        <v>211</v>
      </c>
      <c r="ED3" s="123" t="s">
        <v>18</v>
      </c>
      <c r="EE3" s="123" t="s">
        <v>212</v>
      </c>
      <c r="EF3" s="123" t="s">
        <v>213</v>
      </c>
      <c r="EG3" s="123" t="s">
        <v>165</v>
      </c>
      <c r="EH3" s="123" t="s">
        <v>214</v>
      </c>
      <c r="EI3" s="123" t="s">
        <v>215</v>
      </c>
      <c r="EJ3" s="123" t="s">
        <v>216</v>
      </c>
      <c r="EK3" s="123" t="s">
        <v>217</v>
      </c>
      <c r="EL3" s="123" t="s">
        <v>218</v>
      </c>
      <c r="EM3" s="123" t="s">
        <v>219</v>
      </c>
      <c r="EN3" s="123" t="s">
        <v>220</v>
      </c>
      <c r="EO3" s="123" t="s">
        <v>221</v>
      </c>
      <c r="EP3" s="123" t="s">
        <v>222</v>
      </c>
      <c r="EQ3" s="123" t="s">
        <v>223</v>
      </c>
      <c r="ER3" s="123" t="s">
        <v>224</v>
      </c>
      <c r="ES3" s="51" t="s">
        <v>279</v>
      </c>
      <c r="ET3" s="123" t="s">
        <v>172</v>
      </c>
      <c r="EU3" s="123" t="s">
        <v>225</v>
      </c>
      <c r="EV3" s="123" t="s">
        <v>226</v>
      </c>
      <c r="EW3" s="123" t="s">
        <v>227</v>
      </c>
      <c r="EX3" s="123" t="s">
        <v>228</v>
      </c>
      <c r="EY3" s="123" t="s">
        <v>229</v>
      </c>
      <c r="EZ3" s="123" t="s">
        <v>230</v>
      </c>
      <c r="FA3" s="123" t="s">
        <v>231</v>
      </c>
      <c r="FB3" s="123" t="s">
        <v>232</v>
      </c>
      <c r="FC3" s="123" t="s">
        <v>233</v>
      </c>
      <c r="FD3" s="123" t="s">
        <v>234</v>
      </c>
      <c r="FE3" s="123" t="s">
        <v>235</v>
      </c>
      <c r="FF3" s="123" t="s">
        <v>236</v>
      </c>
      <c r="FG3" s="123" t="s">
        <v>237</v>
      </c>
    </row>
    <row r="4" spans="1:209" s="51" customFormat="1" ht="22.5" customHeight="1">
      <c r="A4" s="130" t="s">
        <v>280</v>
      </c>
      <c r="B4" s="131"/>
      <c r="C4" s="132" t="s">
        <v>238</v>
      </c>
      <c r="D4" s="131" t="s">
        <v>249</v>
      </c>
      <c r="E4" s="220" t="s">
        <v>42</v>
      </c>
      <c r="F4" s="220"/>
      <c r="G4" s="221" t="s">
        <v>264</v>
      </c>
      <c r="H4" s="221"/>
      <c r="I4" s="220" t="s">
        <v>239</v>
      </c>
      <c r="J4" s="220"/>
      <c r="K4" s="221" t="s">
        <v>240</v>
      </c>
      <c r="L4" s="229"/>
      <c r="N4" s="134" t="s">
        <v>241</v>
      </c>
      <c r="O4" s="135"/>
      <c r="T4" s="122"/>
      <c r="U4" s="122"/>
      <c r="V4" s="122"/>
      <c r="CT4" s="51" t="s">
        <v>187</v>
      </c>
      <c r="CU4" s="51" t="s">
        <v>242</v>
      </c>
      <c r="CV4" s="51" t="s">
        <v>243</v>
      </c>
      <c r="CW4" s="51" t="s">
        <v>243</v>
      </c>
      <c r="CX4" s="51" t="s">
        <v>242</v>
      </c>
      <c r="CY4" s="51" t="s">
        <v>243</v>
      </c>
      <c r="CZ4" s="51" t="s">
        <v>187</v>
      </c>
      <c r="DA4" s="51" t="s">
        <v>242</v>
      </c>
      <c r="DB4" s="51" t="s">
        <v>242</v>
      </c>
      <c r="DC4" s="51" t="s">
        <v>243</v>
      </c>
      <c r="DD4" s="51" t="s">
        <v>242</v>
      </c>
      <c r="DE4" s="51" t="s">
        <v>243</v>
      </c>
      <c r="DF4" s="51" t="s">
        <v>242</v>
      </c>
      <c r="DG4" s="51" t="s">
        <v>242</v>
      </c>
      <c r="DH4" s="51" t="s">
        <v>243</v>
      </c>
      <c r="DI4" s="123" t="s">
        <v>76</v>
      </c>
      <c r="DJ4" s="123" t="s">
        <v>244</v>
      </c>
      <c r="DL4" s="51" t="s">
        <v>281</v>
      </c>
      <c r="DM4" s="51" t="s">
        <v>282</v>
      </c>
      <c r="DN4" s="51" t="s">
        <v>283</v>
      </c>
      <c r="DO4" s="51" t="s">
        <v>284</v>
      </c>
      <c r="DP4" s="123" t="s">
        <v>285</v>
      </c>
      <c r="DQ4" s="51" t="s">
        <v>286</v>
      </c>
      <c r="DR4" s="51" t="s">
        <v>287</v>
      </c>
      <c r="DS4" s="51" t="s">
        <v>288</v>
      </c>
      <c r="DT4" s="51" t="s">
        <v>289</v>
      </c>
      <c r="DU4" s="51" t="s">
        <v>290</v>
      </c>
      <c r="DV4" s="51" t="s">
        <v>291</v>
      </c>
      <c r="DW4" s="51" t="s">
        <v>292</v>
      </c>
      <c r="DX4" s="51" t="s">
        <v>293</v>
      </c>
      <c r="DY4" s="51" t="s">
        <v>294</v>
      </c>
      <c r="DZ4" s="51" t="s">
        <v>295</v>
      </c>
      <c r="EA4" s="51" t="s">
        <v>296</v>
      </c>
      <c r="EB4" s="51" t="s">
        <v>297</v>
      </c>
      <c r="EC4" s="51" t="s">
        <v>298</v>
      </c>
      <c r="ED4" s="51" t="s">
        <v>299</v>
      </c>
      <c r="EE4" s="51" t="s">
        <v>300</v>
      </c>
      <c r="EF4" s="51" t="s">
        <v>301</v>
      </c>
      <c r="EG4" s="51" t="s">
        <v>302</v>
      </c>
      <c r="EH4" s="51" t="s">
        <v>303</v>
      </c>
      <c r="EI4" s="51" t="s">
        <v>304</v>
      </c>
      <c r="EJ4" s="51" t="s">
        <v>305</v>
      </c>
      <c r="EK4" s="51" t="s">
        <v>306</v>
      </c>
      <c r="EL4" s="51" t="s">
        <v>307</v>
      </c>
      <c r="EM4" s="51" t="s">
        <v>308</v>
      </c>
      <c r="EN4" s="51" t="s">
        <v>309</v>
      </c>
      <c r="EO4" s="51" t="s">
        <v>310</v>
      </c>
      <c r="EP4" s="51" t="s">
        <v>311</v>
      </c>
      <c r="EQ4" s="51" t="s">
        <v>312</v>
      </c>
      <c r="ER4" s="51" t="s">
        <v>313</v>
      </c>
      <c r="ES4" s="51" t="s">
        <v>314</v>
      </c>
      <c r="ET4" s="51" t="s">
        <v>315</v>
      </c>
      <c r="EU4" s="51" t="s">
        <v>316</v>
      </c>
      <c r="EV4" s="51" t="s">
        <v>317</v>
      </c>
      <c r="EW4" s="51" t="s">
        <v>318</v>
      </c>
      <c r="EX4" s="51" t="s">
        <v>319</v>
      </c>
      <c r="EY4" s="51" t="s">
        <v>320</v>
      </c>
      <c r="EZ4" s="51" t="s">
        <v>321</v>
      </c>
    </row>
    <row r="5" spans="1:209" s="51" customFormat="1" ht="22.5" customHeight="1">
      <c r="A5" s="130" t="s">
        <v>322</v>
      </c>
      <c r="B5" s="131"/>
      <c r="C5" s="132" t="s">
        <v>245</v>
      </c>
      <c r="D5" s="149" t="e">
        <f>#REF!</f>
        <v>#REF!</v>
      </c>
      <c r="E5" s="220" t="s">
        <v>246</v>
      </c>
      <c r="F5" s="220"/>
      <c r="G5" s="221" t="s">
        <v>149</v>
      </c>
      <c r="H5" s="221"/>
      <c r="I5" s="220" t="s">
        <v>247</v>
      </c>
      <c r="J5" s="220"/>
      <c r="K5" s="222" t="s">
        <v>255</v>
      </c>
      <c r="L5" s="223"/>
      <c r="N5" s="134" t="s">
        <v>249</v>
      </c>
      <c r="O5" s="136"/>
      <c r="T5" s="122"/>
      <c r="U5" s="122"/>
      <c r="V5" s="122"/>
      <c r="CT5" s="51" t="s">
        <v>241</v>
      </c>
      <c r="CU5" s="51" t="s">
        <v>250</v>
      </c>
      <c r="CV5" s="51" t="s">
        <v>251</v>
      </c>
      <c r="CW5" s="51" t="s">
        <v>251</v>
      </c>
      <c r="CX5" s="51" t="s">
        <v>250</v>
      </c>
      <c r="CY5" s="51" t="s">
        <v>251</v>
      </c>
      <c r="CZ5" s="51" t="s">
        <v>241</v>
      </c>
      <c r="DA5" s="51" t="s">
        <v>250</v>
      </c>
      <c r="DB5" s="51" t="s">
        <v>250</v>
      </c>
      <c r="DC5" s="51" t="s">
        <v>251</v>
      </c>
      <c r="DD5" s="51" t="s">
        <v>250</v>
      </c>
      <c r="DE5" s="51" t="s">
        <v>251</v>
      </c>
      <c r="DF5" s="51" t="s">
        <v>250</v>
      </c>
      <c r="DG5" s="51" t="s">
        <v>250</v>
      </c>
      <c r="DH5" s="51" t="s">
        <v>251</v>
      </c>
      <c r="DI5" s="150" t="s">
        <v>41</v>
      </c>
      <c r="DJ5" s="150" t="s">
        <v>252</v>
      </c>
      <c r="DK5" s="151" t="s">
        <v>253</v>
      </c>
      <c r="DL5" s="150" t="s">
        <v>254</v>
      </c>
      <c r="DM5" s="152"/>
      <c r="DN5" s="123" t="s">
        <v>248</v>
      </c>
      <c r="DO5" s="123" t="s">
        <v>255</v>
      </c>
      <c r="DP5" s="51" t="s">
        <v>240</v>
      </c>
      <c r="DQ5" s="51" t="s">
        <v>256</v>
      </c>
      <c r="DR5" s="51" t="s">
        <v>323</v>
      </c>
      <c r="DS5" s="51" t="s">
        <v>324</v>
      </c>
    </row>
    <row r="6" spans="1:209" s="51" customFormat="1" ht="22.5" customHeight="1" thickBot="1">
      <c r="A6" s="137" t="s">
        <v>257</v>
      </c>
      <c r="B6" s="138" t="s">
        <v>255</v>
      </c>
      <c r="C6" s="139" t="s">
        <v>258</v>
      </c>
      <c r="D6" s="140">
        <v>45601</v>
      </c>
      <c r="E6" s="224" t="s">
        <v>259</v>
      </c>
      <c r="F6" s="224"/>
      <c r="G6" s="225" t="s">
        <v>207</v>
      </c>
      <c r="H6" s="225"/>
      <c r="I6" s="226" t="s">
        <v>260</v>
      </c>
      <c r="J6" s="226"/>
      <c r="K6" s="227" t="s">
        <v>337</v>
      </c>
      <c r="L6" s="228"/>
      <c r="N6" s="141"/>
      <c r="O6" s="128"/>
      <c r="T6" s="122"/>
      <c r="U6" s="122"/>
      <c r="V6" s="122"/>
      <c r="CT6" s="51" t="s">
        <v>249</v>
      </c>
      <c r="CU6" s="51" t="s">
        <v>261</v>
      </c>
      <c r="CV6" s="51" t="s">
        <v>262</v>
      </c>
      <c r="CW6" s="51" t="s">
        <v>262</v>
      </c>
      <c r="CX6" s="51" t="s">
        <v>261</v>
      </c>
      <c r="CY6" s="51" t="s">
        <v>262</v>
      </c>
      <c r="CZ6" s="51" t="s">
        <v>249</v>
      </c>
      <c r="DA6" s="51" t="s">
        <v>261</v>
      </c>
      <c r="DB6" s="51" t="s">
        <v>261</v>
      </c>
      <c r="DC6" s="51" t="s">
        <v>262</v>
      </c>
      <c r="DD6" s="51" t="s">
        <v>261</v>
      </c>
      <c r="DE6" s="51" t="s">
        <v>262</v>
      </c>
      <c r="DF6" s="51" t="s">
        <v>261</v>
      </c>
      <c r="DG6" s="51" t="s">
        <v>261</v>
      </c>
      <c r="DH6" s="51" t="s">
        <v>262</v>
      </c>
      <c r="DI6" s="123" t="s">
        <v>43</v>
      </c>
      <c r="DJ6" s="123" t="s">
        <v>263</v>
      </c>
      <c r="DK6" s="123" t="s">
        <v>264</v>
      </c>
      <c r="DL6" s="123" t="s">
        <v>265</v>
      </c>
      <c r="DM6" s="123" t="s">
        <v>266</v>
      </c>
      <c r="DN6" s="51" t="s">
        <v>267</v>
      </c>
      <c r="DO6" s="123" t="s">
        <v>325</v>
      </c>
      <c r="DP6" s="123" t="s">
        <v>326</v>
      </c>
    </row>
    <row r="8" spans="1:209" s="5" customFormat="1" ht="23.7" customHeight="1">
      <c r="A8" s="209" t="s">
        <v>11</v>
      </c>
      <c r="B8" s="209" t="s">
        <v>0</v>
      </c>
      <c r="C8" s="209" t="s">
        <v>1</v>
      </c>
      <c r="D8" s="209" t="s">
        <v>2</v>
      </c>
      <c r="E8" s="209" t="s">
        <v>183</v>
      </c>
      <c r="F8" s="209" t="s">
        <v>277</v>
      </c>
      <c r="G8" s="209" t="s">
        <v>271</v>
      </c>
      <c r="H8" s="206" t="s">
        <v>269</v>
      </c>
      <c r="I8" s="206" t="s">
        <v>270</v>
      </c>
      <c r="J8" s="201" t="s">
        <v>3</v>
      </c>
      <c r="K8" s="203" t="s">
        <v>10</v>
      </c>
      <c r="L8" s="203"/>
      <c r="M8" s="203"/>
      <c r="N8" s="203"/>
      <c r="O8" s="203"/>
      <c r="P8" s="205" t="s">
        <v>34</v>
      </c>
      <c r="Q8" s="201" t="s">
        <v>111</v>
      </c>
    </row>
    <row r="9" spans="1:209" s="5" customFormat="1" ht="23.7" customHeight="1">
      <c r="A9" s="209"/>
      <c r="B9" s="209"/>
      <c r="C9" s="209"/>
      <c r="D9" s="209"/>
      <c r="E9" s="209"/>
      <c r="F9" s="209"/>
      <c r="G9" s="209"/>
      <c r="H9" s="207"/>
      <c r="I9" s="207"/>
      <c r="J9" s="201"/>
      <c r="K9" s="202" t="s">
        <v>4</v>
      </c>
      <c r="L9" s="202"/>
      <c r="M9" s="202"/>
      <c r="N9" s="204" t="s">
        <v>9</v>
      </c>
      <c r="O9" s="204" t="s">
        <v>272</v>
      </c>
      <c r="P9" s="205"/>
      <c r="Q9" s="201"/>
    </row>
    <row r="10" spans="1:209" s="6" customFormat="1" ht="23.7" customHeight="1">
      <c r="A10" s="209"/>
      <c r="B10" s="209"/>
      <c r="C10" s="209"/>
      <c r="D10" s="209"/>
      <c r="E10" s="209"/>
      <c r="F10" s="209"/>
      <c r="G10" s="209"/>
      <c r="H10" s="208"/>
      <c r="I10" s="208"/>
      <c r="J10" s="201"/>
      <c r="K10" s="9" t="s">
        <v>6</v>
      </c>
      <c r="L10" s="9" t="s">
        <v>7</v>
      </c>
      <c r="M10" s="9" t="s">
        <v>8</v>
      </c>
      <c r="N10" s="204"/>
      <c r="O10" s="204"/>
      <c r="P10" s="205"/>
      <c r="Q10" s="201"/>
    </row>
    <row r="11" spans="1:209" s="21" customFormat="1" ht="25.95" customHeight="1">
      <c r="A11" s="197" t="s">
        <v>445</v>
      </c>
      <c r="B11" s="198"/>
      <c r="C11" s="199"/>
      <c r="D11" s="19"/>
      <c r="E11" s="119"/>
      <c r="F11" s="119"/>
      <c r="G11" s="119"/>
      <c r="H11" s="119"/>
      <c r="I11" s="119"/>
      <c r="J11" s="153" t="s">
        <v>108</v>
      </c>
      <c r="K11" s="10"/>
      <c r="L11" s="10"/>
      <c r="M11" s="10"/>
      <c r="N11" s="7"/>
      <c r="O11" s="19"/>
      <c r="P11" s="59"/>
      <c r="Q11" s="20"/>
    </row>
    <row r="12" spans="1:209" s="12" customFormat="1" ht="38.25" customHeight="1">
      <c r="A12" s="210" t="str">
        <f>A11</f>
        <v xml:space="preserve">4 piece set -- 200TC 100% Cotton Solid Sheet Set </v>
      </c>
      <c r="B12" s="211" t="s">
        <v>447</v>
      </c>
      <c r="C12" s="211" t="s">
        <v>276</v>
      </c>
      <c r="D12" s="13" t="s">
        <v>46</v>
      </c>
      <c r="E12" s="212" t="s">
        <v>451</v>
      </c>
      <c r="F12" s="212"/>
      <c r="G12" s="212" t="s">
        <v>448</v>
      </c>
      <c r="H12" s="142" t="s">
        <v>462</v>
      </c>
      <c r="I12" s="142" t="s">
        <v>479</v>
      </c>
      <c r="J12" s="11">
        <f>'IND Final 3-5-24'!G13</f>
        <v>7.62</v>
      </c>
      <c r="K12" s="144">
        <v>35</v>
      </c>
      <c r="L12" s="145">
        <v>27.3</v>
      </c>
      <c r="M12" s="144">
        <v>20</v>
      </c>
      <c r="N12" s="8">
        <v>4</v>
      </c>
      <c r="O12" s="4">
        <v>5.0999999999999996</v>
      </c>
      <c r="P12" s="61">
        <v>10</v>
      </c>
      <c r="Q12" s="146">
        <v>1348</v>
      </c>
    </row>
    <row r="13" spans="1:209" s="12" customFormat="1" ht="38.25" customHeight="1">
      <c r="A13" s="210"/>
      <c r="B13" s="210"/>
      <c r="C13" s="210"/>
      <c r="D13" s="13" t="s">
        <v>62</v>
      </c>
      <c r="E13" s="213"/>
      <c r="F13" s="213"/>
      <c r="G13" s="213"/>
      <c r="H13" s="142" t="s">
        <v>463</v>
      </c>
      <c r="I13" s="142" t="s">
        <v>472</v>
      </c>
      <c r="J13" s="11">
        <f>'IND Final 3-5-24'!G15</f>
        <v>9.85</v>
      </c>
      <c r="K13" s="144">
        <v>35</v>
      </c>
      <c r="L13" s="145">
        <v>27.3</v>
      </c>
      <c r="M13" s="144">
        <v>25</v>
      </c>
      <c r="N13" s="8">
        <v>4</v>
      </c>
      <c r="O13" s="4">
        <v>6.4</v>
      </c>
      <c r="P13" s="61">
        <v>13</v>
      </c>
      <c r="Q13" s="146">
        <v>1348</v>
      </c>
    </row>
    <row r="14" spans="1:209" s="21" customFormat="1" ht="25.95" customHeight="1">
      <c r="A14" s="197" t="s">
        <v>445</v>
      </c>
      <c r="B14" s="198"/>
      <c r="C14" s="199"/>
      <c r="D14" s="19"/>
      <c r="E14" s="119"/>
      <c r="F14" s="119"/>
      <c r="G14" s="119"/>
      <c r="H14" s="119"/>
      <c r="I14" s="119"/>
      <c r="J14" s="58"/>
      <c r="K14" s="10"/>
      <c r="L14" s="10"/>
      <c r="M14" s="10"/>
      <c r="N14" s="7"/>
      <c r="O14" s="19"/>
      <c r="P14" s="59"/>
      <c r="Q14" s="147"/>
    </row>
    <row r="15" spans="1:209" s="12" customFormat="1" ht="38.25" customHeight="1">
      <c r="A15" s="210" t="str">
        <f>A14</f>
        <v xml:space="preserve">4 piece set -- 200TC 100% Cotton Solid Sheet Set </v>
      </c>
      <c r="B15" s="211" t="s">
        <v>446</v>
      </c>
      <c r="C15" s="211" t="s">
        <v>35</v>
      </c>
      <c r="D15" s="13" t="s">
        <v>46</v>
      </c>
      <c r="E15" s="212" t="s">
        <v>450</v>
      </c>
      <c r="F15" s="212"/>
      <c r="G15" s="214" t="s">
        <v>453</v>
      </c>
      <c r="H15" s="142" t="s">
        <v>464</v>
      </c>
      <c r="I15" s="142" t="s">
        <v>473</v>
      </c>
      <c r="J15" s="11">
        <f>J12</f>
        <v>7.62</v>
      </c>
      <c r="K15" s="144">
        <v>35</v>
      </c>
      <c r="L15" s="145">
        <v>27.3</v>
      </c>
      <c r="M15" s="144">
        <v>20</v>
      </c>
      <c r="N15" s="8">
        <v>4</v>
      </c>
      <c r="O15" s="4">
        <v>5.0999999999999996</v>
      </c>
      <c r="P15" s="61">
        <v>10</v>
      </c>
      <c r="Q15" s="146">
        <v>1200</v>
      </c>
    </row>
    <row r="16" spans="1:209" s="12" customFormat="1" ht="38.25" customHeight="1">
      <c r="A16" s="210"/>
      <c r="B16" s="210"/>
      <c r="C16" s="210"/>
      <c r="D16" s="13" t="s">
        <v>62</v>
      </c>
      <c r="E16" s="213"/>
      <c r="F16" s="213"/>
      <c r="G16" s="215"/>
      <c r="H16" s="142" t="s">
        <v>465</v>
      </c>
      <c r="I16" s="142" t="s">
        <v>474</v>
      </c>
      <c r="J16" s="11">
        <f>J13</f>
        <v>9.85</v>
      </c>
      <c r="K16" s="144">
        <v>35</v>
      </c>
      <c r="L16" s="145">
        <v>27.3</v>
      </c>
      <c r="M16" s="144">
        <v>25</v>
      </c>
      <c r="N16" s="8">
        <v>4</v>
      </c>
      <c r="O16" s="4">
        <v>6.4</v>
      </c>
      <c r="P16" s="61">
        <v>13</v>
      </c>
      <c r="Q16" s="146">
        <v>1024</v>
      </c>
    </row>
    <row r="17" spans="1:17" s="21" customFormat="1" ht="25.95" customHeight="1">
      <c r="A17" s="197" t="s">
        <v>445</v>
      </c>
      <c r="B17" s="198"/>
      <c r="C17" s="199"/>
      <c r="D17" s="19"/>
      <c r="E17" s="119"/>
      <c r="F17" s="119"/>
      <c r="G17" s="119"/>
      <c r="H17" s="119"/>
      <c r="I17" s="119"/>
      <c r="J17" s="58"/>
      <c r="K17" s="10"/>
      <c r="L17" s="10"/>
      <c r="M17" s="10"/>
      <c r="N17" s="7"/>
      <c r="O17" s="19"/>
      <c r="P17" s="59"/>
      <c r="Q17" s="147"/>
    </row>
    <row r="18" spans="1:17" s="12" customFormat="1" ht="38.25" customHeight="1">
      <c r="A18" s="210" t="str">
        <f>A17</f>
        <v xml:space="preserve">4 piece set -- 200TC 100% Cotton Solid Sheet Set </v>
      </c>
      <c r="B18" s="211" t="s">
        <v>446</v>
      </c>
      <c r="C18" s="211" t="s">
        <v>35</v>
      </c>
      <c r="D18" s="13" t="s">
        <v>46</v>
      </c>
      <c r="E18" s="212" t="s">
        <v>450</v>
      </c>
      <c r="F18" s="212"/>
      <c r="G18" s="212" t="s">
        <v>449</v>
      </c>
      <c r="H18" s="142" t="s">
        <v>466</v>
      </c>
      <c r="I18" s="142" t="s">
        <v>475</v>
      </c>
      <c r="J18" s="11">
        <f>J15</f>
        <v>7.62</v>
      </c>
      <c r="K18" s="144">
        <v>35</v>
      </c>
      <c r="L18" s="145">
        <v>27.3</v>
      </c>
      <c r="M18" s="144">
        <v>20</v>
      </c>
      <c r="N18" s="8">
        <v>4</v>
      </c>
      <c r="O18" s="4">
        <v>5.0999999999999996</v>
      </c>
      <c r="P18" s="61">
        <v>10</v>
      </c>
      <c r="Q18" s="146">
        <v>1200</v>
      </c>
    </row>
    <row r="19" spans="1:17" s="12" customFormat="1" ht="38.25" customHeight="1">
      <c r="A19" s="210"/>
      <c r="B19" s="210"/>
      <c r="C19" s="210"/>
      <c r="D19" s="13" t="s">
        <v>62</v>
      </c>
      <c r="E19" s="213"/>
      <c r="F19" s="213"/>
      <c r="G19" s="213"/>
      <c r="H19" s="142" t="s">
        <v>467</v>
      </c>
      <c r="I19" s="142" t="s">
        <v>476</v>
      </c>
      <c r="J19" s="11">
        <f>J16</f>
        <v>9.85</v>
      </c>
      <c r="K19" s="144">
        <v>35</v>
      </c>
      <c r="L19" s="145">
        <v>27.3</v>
      </c>
      <c r="M19" s="144">
        <v>25</v>
      </c>
      <c r="N19" s="8">
        <v>4</v>
      </c>
      <c r="O19" s="4">
        <v>6.4</v>
      </c>
      <c r="P19" s="61">
        <v>13</v>
      </c>
      <c r="Q19" s="146">
        <v>1040</v>
      </c>
    </row>
    <row r="20" spans="1:17" s="21" customFormat="1" ht="25.95" customHeight="1">
      <c r="A20" s="197" t="s">
        <v>445</v>
      </c>
      <c r="B20" s="198"/>
      <c r="C20" s="199"/>
      <c r="D20" s="19"/>
      <c r="E20" s="119"/>
      <c r="F20" s="119"/>
      <c r="G20" s="119"/>
      <c r="H20" s="119"/>
      <c r="I20" s="119"/>
      <c r="J20" s="58"/>
      <c r="K20" s="10"/>
      <c r="L20" s="10"/>
      <c r="M20" s="10"/>
      <c r="N20" s="7"/>
      <c r="O20" s="19"/>
      <c r="P20" s="59"/>
      <c r="Q20" s="147"/>
    </row>
    <row r="21" spans="1:17" s="12" customFormat="1" ht="38.25" customHeight="1">
      <c r="A21" s="210" t="str">
        <f>A20</f>
        <v xml:space="preserve">4 piece set -- 200TC 100% Cotton Solid Sheet Set </v>
      </c>
      <c r="B21" s="211" t="s">
        <v>446</v>
      </c>
      <c r="C21" s="211" t="s">
        <v>35</v>
      </c>
      <c r="D21" s="13" t="s">
        <v>46</v>
      </c>
      <c r="E21" s="212" t="s">
        <v>450</v>
      </c>
      <c r="F21" s="212"/>
      <c r="G21" s="212" t="s">
        <v>454</v>
      </c>
      <c r="H21" s="142" t="s">
        <v>468</v>
      </c>
      <c r="I21" s="142" t="s">
        <v>477</v>
      </c>
      <c r="J21" s="11">
        <f>J18</f>
        <v>7.62</v>
      </c>
      <c r="K21" s="144">
        <v>35</v>
      </c>
      <c r="L21" s="145">
        <v>27.3</v>
      </c>
      <c r="M21" s="144">
        <v>20</v>
      </c>
      <c r="N21" s="8">
        <v>4</v>
      </c>
      <c r="O21" s="4">
        <v>5.0999999999999996</v>
      </c>
      <c r="P21" s="61">
        <v>10</v>
      </c>
      <c r="Q21" s="146">
        <v>984</v>
      </c>
    </row>
    <row r="22" spans="1:17" s="12" customFormat="1" ht="38.25" customHeight="1">
      <c r="A22" s="210"/>
      <c r="B22" s="210"/>
      <c r="C22" s="210"/>
      <c r="D22" s="13" t="s">
        <v>62</v>
      </c>
      <c r="E22" s="213"/>
      <c r="F22" s="213"/>
      <c r="G22" s="213"/>
      <c r="H22" s="142" t="s">
        <v>469</v>
      </c>
      <c r="I22" s="142" t="s">
        <v>478</v>
      </c>
      <c r="J22" s="11">
        <f>J19</f>
        <v>9.85</v>
      </c>
      <c r="K22" s="144">
        <v>35</v>
      </c>
      <c r="L22" s="145">
        <v>27.3</v>
      </c>
      <c r="M22" s="144">
        <v>25</v>
      </c>
      <c r="N22" s="8">
        <v>4</v>
      </c>
      <c r="O22" s="4">
        <v>6.4</v>
      </c>
      <c r="P22" s="61">
        <v>13</v>
      </c>
      <c r="Q22" s="146">
        <v>996</v>
      </c>
    </row>
    <row r="23" spans="1:17" s="21" customFormat="1" ht="25.95" customHeight="1">
      <c r="A23" s="197" t="s">
        <v>445</v>
      </c>
      <c r="B23" s="198"/>
      <c r="C23" s="199"/>
      <c r="D23" s="19"/>
      <c r="E23" s="119"/>
      <c r="F23" s="119"/>
      <c r="G23" s="119"/>
      <c r="H23" s="119"/>
      <c r="I23" s="119"/>
      <c r="J23" s="58"/>
      <c r="K23" s="10"/>
      <c r="L23" s="10"/>
      <c r="M23" s="10"/>
      <c r="N23" s="7"/>
      <c r="O23" s="19"/>
      <c r="P23" s="59"/>
      <c r="Q23" s="147"/>
    </row>
    <row r="24" spans="1:17" s="12" customFormat="1" ht="38.25" customHeight="1">
      <c r="A24" s="210" t="str">
        <f>A23</f>
        <v xml:space="preserve">4 piece set -- 200TC 100% Cotton Solid Sheet Set </v>
      </c>
      <c r="B24" s="211" t="s">
        <v>446</v>
      </c>
      <c r="C24" s="211" t="s">
        <v>35</v>
      </c>
      <c r="D24" s="13" t="s">
        <v>46</v>
      </c>
      <c r="E24" s="212" t="s">
        <v>450</v>
      </c>
      <c r="F24" s="212"/>
      <c r="G24" s="212" t="s">
        <v>455</v>
      </c>
      <c r="H24" s="142" t="s">
        <v>470</v>
      </c>
      <c r="I24" s="142" t="s">
        <v>480</v>
      </c>
      <c r="J24" s="11">
        <f>J21</f>
        <v>7.62</v>
      </c>
      <c r="K24" s="144">
        <v>35</v>
      </c>
      <c r="L24" s="145">
        <v>27.3</v>
      </c>
      <c r="M24" s="144">
        <v>20</v>
      </c>
      <c r="N24" s="8">
        <v>4</v>
      </c>
      <c r="O24" s="4">
        <v>5.0999999999999996</v>
      </c>
      <c r="P24" s="61">
        <v>10</v>
      </c>
      <c r="Q24" s="146">
        <v>1348</v>
      </c>
    </row>
    <row r="25" spans="1:17" s="12" customFormat="1" ht="38.25" customHeight="1">
      <c r="A25" s="210"/>
      <c r="B25" s="210"/>
      <c r="C25" s="210"/>
      <c r="D25" s="13" t="s">
        <v>62</v>
      </c>
      <c r="E25" s="213"/>
      <c r="F25" s="213"/>
      <c r="G25" s="213"/>
      <c r="H25" s="142" t="s">
        <v>471</v>
      </c>
      <c r="I25" s="142" t="s">
        <v>481</v>
      </c>
      <c r="J25" s="11">
        <f>J22</f>
        <v>9.85</v>
      </c>
      <c r="K25" s="144">
        <v>35</v>
      </c>
      <c r="L25" s="145">
        <v>27.3</v>
      </c>
      <c r="M25" s="144">
        <v>25</v>
      </c>
      <c r="N25" s="8">
        <v>4</v>
      </c>
      <c r="O25" s="4">
        <v>6.4</v>
      </c>
      <c r="P25" s="61">
        <v>13</v>
      </c>
      <c r="Q25" s="146">
        <v>1348</v>
      </c>
    </row>
    <row r="26" spans="1:17">
      <c r="Q26" s="120">
        <f>SUM(Q12:Q25)</f>
        <v>11836</v>
      </c>
    </row>
    <row r="27" spans="1:17">
      <c r="A27" s="200" t="s">
        <v>482</v>
      </c>
    </row>
    <row r="28" spans="1:17">
      <c r="A28" s="196" t="s">
        <v>460</v>
      </c>
    </row>
    <row r="29" spans="1:17">
      <c r="A29" s="196" t="s">
        <v>461</v>
      </c>
    </row>
    <row r="30" spans="1:17">
      <c r="A30" s="196" t="s">
        <v>456</v>
      </c>
    </row>
    <row r="31" spans="1:17">
      <c r="A31" s="196" t="s">
        <v>457</v>
      </c>
    </row>
    <row r="32" spans="1:17">
      <c r="A32" s="196" t="s">
        <v>483</v>
      </c>
    </row>
    <row r="33" spans="1:1">
      <c r="A33" s="196" t="s">
        <v>458</v>
      </c>
    </row>
    <row r="34" spans="1:1">
      <c r="A34" s="196" t="s">
        <v>459</v>
      </c>
    </row>
  </sheetData>
  <protectedRanges>
    <protectedRange password="F78C" sqref="DP4 DI4:DJ6 DK5:DL6 DM5:DO5 DM6 DO6:DP6" name="区域1"/>
  </protectedRanges>
  <mergeCells count="66">
    <mergeCell ref="G21:G22"/>
    <mergeCell ref="A24:A25"/>
    <mergeCell ref="B24:B25"/>
    <mergeCell ref="C24:C25"/>
    <mergeCell ref="E24:E25"/>
    <mergeCell ref="F24:F25"/>
    <mergeCell ref="G24:G25"/>
    <mergeCell ref="A21:A22"/>
    <mergeCell ref="B21:B22"/>
    <mergeCell ref="C21:C22"/>
    <mergeCell ref="E21:E22"/>
    <mergeCell ref="F21:F22"/>
    <mergeCell ref="E6:F6"/>
    <mergeCell ref="G6:H6"/>
    <mergeCell ref="I6:J6"/>
    <mergeCell ref="K6:L6"/>
    <mergeCell ref="E4:F4"/>
    <mergeCell ref="G4:H4"/>
    <mergeCell ref="I4:J4"/>
    <mergeCell ref="K4:L4"/>
    <mergeCell ref="E5:F5"/>
    <mergeCell ref="G5:H5"/>
    <mergeCell ref="I5:J5"/>
    <mergeCell ref="K5:L5"/>
    <mergeCell ref="E2:F2"/>
    <mergeCell ref="G2:H2"/>
    <mergeCell ref="I2:J2"/>
    <mergeCell ref="K2:L2"/>
    <mergeCell ref="E3:F3"/>
    <mergeCell ref="G3:H3"/>
    <mergeCell ref="I3:J3"/>
    <mergeCell ref="K3:L3"/>
    <mergeCell ref="G15:G16"/>
    <mergeCell ref="E12:E13"/>
    <mergeCell ref="E15:E16"/>
    <mergeCell ref="G18:G19"/>
    <mergeCell ref="E18:E19"/>
    <mergeCell ref="F18:F19"/>
    <mergeCell ref="F12:F13"/>
    <mergeCell ref="F15:F16"/>
    <mergeCell ref="A8:A10"/>
    <mergeCell ref="B8:B10"/>
    <mergeCell ref="C8:C10"/>
    <mergeCell ref="D8:D10"/>
    <mergeCell ref="G12:G13"/>
    <mergeCell ref="A12:A13"/>
    <mergeCell ref="B12:B13"/>
    <mergeCell ref="C12:C13"/>
    <mergeCell ref="G8:G10"/>
    <mergeCell ref="A18:A19"/>
    <mergeCell ref="B18:B19"/>
    <mergeCell ref="C18:C19"/>
    <mergeCell ref="A15:A16"/>
    <mergeCell ref="B15:B16"/>
    <mergeCell ref="C15:C16"/>
    <mergeCell ref="H8:H10"/>
    <mergeCell ref="E8:E10"/>
    <mergeCell ref="N9:N10"/>
    <mergeCell ref="O9:O10"/>
    <mergeCell ref="J8:J10"/>
    <mergeCell ref="I8:I10"/>
    <mergeCell ref="F8:F10"/>
    <mergeCell ref="K9:M9"/>
    <mergeCell ref="Q8:Q10"/>
    <mergeCell ref="K8:O8"/>
    <mergeCell ref="P8:P10"/>
  </mergeCells>
  <phoneticPr fontId="69" type="noConversion"/>
  <dataValidations count="11">
    <dataValidation type="list" allowBlank="1" showInputMessage="1" showErrorMessage="1" sqref="D2" xr:uid="{00000000-0002-0000-0000-000000000000}">
      <formula1>$CT$2:$DH$2</formula1>
    </dataValidation>
    <dataValidation type="list" allowBlank="1" showInputMessage="1" showErrorMessage="1" sqref="G6:H6" xr:uid="{00000000-0002-0000-0000-000001000000}">
      <formula1>$DI$3:$FG$3</formula1>
    </dataValidation>
    <dataValidation type="list" allowBlank="1" showInputMessage="1" showErrorMessage="1" sqref="B4" xr:uid="{00000000-0002-0000-0000-000002000000}">
      <formula1>$DL$4:$EZ$4</formula1>
    </dataValidation>
    <dataValidation type="list" allowBlank="1" showInputMessage="1" showErrorMessage="1" sqref="B5" xr:uid="{00000000-0002-0000-0000-000003000000}">
      <formula1>$DR$5:$DS$5</formula1>
    </dataValidation>
    <dataValidation type="list" allowBlank="1" showInputMessage="1" showErrorMessage="1" sqref="D4" xr:uid="{00000000-0002-0000-0000-000004000000}">
      <formula1>$N$2:$N$5</formula1>
    </dataValidation>
    <dataValidation type="list" allowBlank="1" showInputMessage="1" showErrorMessage="1" sqref="G5:H5" xr:uid="{00000000-0002-0000-0000-000005000000}">
      <formula1>$DI$2:$FI$2</formula1>
    </dataValidation>
    <dataValidation type="list" allowBlank="1" showInputMessage="1" showErrorMessage="1" sqref="G2:H2" xr:uid="{00000000-0002-0000-0000-000006000000}">
      <formula1>$DI$4:$DJ$4</formula1>
    </dataValidation>
    <dataValidation type="list" allowBlank="1" showInputMessage="1" showErrorMessage="1" sqref="K5 B6" xr:uid="{00000000-0002-0000-0000-000007000000}">
      <formula1>$DN$5:$DO$5</formula1>
    </dataValidation>
    <dataValidation type="list" allowBlank="1" showInputMessage="1" showErrorMessage="1" sqref="K4:L4" xr:uid="{00000000-0002-0000-0000-000008000000}">
      <formula1>$DP$5:$DQ$5</formula1>
    </dataValidation>
    <dataValidation type="list" allowBlank="1" showInputMessage="1" showErrorMessage="1" sqref="G4:H4" xr:uid="{00000000-0002-0000-0000-000009000000}">
      <formula1>$DI$6:$DP$6</formula1>
    </dataValidation>
    <dataValidation type="list" allowBlank="1" showInputMessage="1" showErrorMessage="1" sqref="G3:H3" xr:uid="{00000000-0002-0000-0000-00000A000000}">
      <formula1>$DI$5:$DL$5</formula1>
    </dataValidation>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2"/>
  <sheetViews>
    <sheetView workbookViewId="0">
      <selection activeCell="K15" sqref="K15"/>
    </sheetView>
  </sheetViews>
  <sheetFormatPr defaultRowHeight="13.2"/>
  <cols>
    <col min="7" max="7" width="16.44140625" customWidth="1"/>
  </cols>
  <sheetData>
    <row r="1" spans="1:7" ht="14.4">
      <c r="A1" s="154" t="s">
        <v>331</v>
      </c>
    </row>
    <row r="2" spans="1:7" ht="14.4">
      <c r="A2" s="154"/>
    </row>
    <row r="3" spans="1:7" ht="14.4">
      <c r="A3" s="154" t="s">
        <v>402</v>
      </c>
    </row>
    <row r="4" spans="1:7" ht="14.4">
      <c r="A4" s="154"/>
    </row>
    <row r="5" spans="1:7" ht="14.4">
      <c r="A5" s="154"/>
    </row>
    <row r="6" spans="1:7" ht="15" thickBot="1">
      <c r="A6" s="154"/>
    </row>
    <row r="7" spans="1:7" ht="21.6" thickBot="1">
      <c r="A7" s="239" t="s">
        <v>13</v>
      </c>
      <c r="B7" s="240"/>
      <c r="C7" s="240"/>
      <c r="D7" s="241"/>
      <c r="E7" s="156"/>
      <c r="F7" s="156"/>
      <c r="G7" s="156"/>
    </row>
    <row r="8" spans="1:7" ht="14.4" thickBot="1">
      <c r="A8" s="157" t="s">
        <v>12</v>
      </c>
      <c r="B8" s="158" t="s">
        <v>333</v>
      </c>
      <c r="C8" s="159" t="s">
        <v>38</v>
      </c>
      <c r="D8" s="158"/>
      <c r="E8" s="156"/>
      <c r="F8" s="156"/>
      <c r="G8" s="156"/>
    </row>
    <row r="9" spans="1:7" ht="28.2" thickBot="1">
      <c r="A9" s="157" t="s">
        <v>39</v>
      </c>
      <c r="B9" s="160" t="s">
        <v>14</v>
      </c>
      <c r="C9" s="159" t="s">
        <v>40</v>
      </c>
      <c r="D9" s="158" t="s">
        <v>41</v>
      </c>
      <c r="E9" s="156"/>
      <c r="F9" s="161"/>
      <c r="G9" s="193" t="s">
        <v>403</v>
      </c>
    </row>
    <row r="10" spans="1:7" ht="55.8" thickBot="1">
      <c r="A10" s="157" t="s">
        <v>334</v>
      </c>
      <c r="B10" s="162" t="s">
        <v>335</v>
      </c>
      <c r="C10" s="163" t="s">
        <v>42</v>
      </c>
      <c r="D10" s="162" t="s">
        <v>43</v>
      </c>
      <c r="E10" s="164" t="s">
        <v>47</v>
      </c>
      <c r="F10" s="242" t="s">
        <v>336</v>
      </c>
      <c r="G10" s="164" t="s">
        <v>337</v>
      </c>
    </row>
    <row r="11" spans="1:7" ht="14.4" thickBot="1">
      <c r="A11" s="166" t="s">
        <v>44</v>
      </c>
      <c r="B11" s="167"/>
      <c r="C11" s="168" t="s">
        <v>45</v>
      </c>
      <c r="D11" s="169">
        <v>45350</v>
      </c>
      <c r="E11" s="170" t="s">
        <v>339</v>
      </c>
      <c r="F11" s="243"/>
      <c r="G11" s="171" t="s">
        <v>340</v>
      </c>
    </row>
    <row r="12" spans="1:7" ht="16.2" thickBot="1">
      <c r="A12" s="245" t="s">
        <v>342</v>
      </c>
      <c r="B12" s="246"/>
      <c r="C12" s="247" t="s">
        <v>2</v>
      </c>
      <c r="D12" s="248"/>
      <c r="E12" s="173" t="s">
        <v>61</v>
      </c>
      <c r="F12" s="244"/>
      <c r="G12" s="174" t="s">
        <v>343</v>
      </c>
    </row>
    <row r="13" spans="1:7" ht="14.4" thickBot="1">
      <c r="A13" s="230" t="s">
        <v>344</v>
      </c>
      <c r="B13" s="231"/>
      <c r="C13" s="236" t="s">
        <v>345</v>
      </c>
      <c r="D13" s="237"/>
      <c r="E13" s="176" t="s">
        <v>346</v>
      </c>
      <c r="F13" s="177" t="s">
        <v>347</v>
      </c>
      <c r="G13" s="195">
        <v>7.62</v>
      </c>
    </row>
    <row r="14" spans="1:7" ht="14.4" thickBot="1">
      <c r="A14" s="232"/>
      <c r="B14" s="233"/>
      <c r="C14" s="236" t="s">
        <v>349</v>
      </c>
      <c r="D14" s="237"/>
      <c r="E14" s="176" t="s">
        <v>346</v>
      </c>
      <c r="F14" s="177" t="s">
        <v>350</v>
      </c>
      <c r="G14" s="195">
        <v>7.82</v>
      </c>
    </row>
    <row r="15" spans="1:7" ht="14.4" thickBot="1">
      <c r="A15" s="232"/>
      <c r="B15" s="233"/>
      <c r="C15" s="236" t="s">
        <v>352</v>
      </c>
      <c r="D15" s="237"/>
      <c r="E15" s="176" t="s">
        <v>353</v>
      </c>
      <c r="F15" s="177" t="s">
        <v>354</v>
      </c>
      <c r="G15" s="195">
        <v>9.85</v>
      </c>
    </row>
    <row r="16" spans="1:7" ht="14.4" thickBot="1">
      <c r="A16" s="232"/>
      <c r="B16" s="233"/>
      <c r="C16" s="236" t="s">
        <v>356</v>
      </c>
      <c r="D16" s="237"/>
      <c r="E16" s="176" t="s">
        <v>353</v>
      </c>
      <c r="F16" s="177" t="s">
        <v>357</v>
      </c>
      <c r="G16" s="195">
        <v>11.14</v>
      </c>
    </row>
    <row r="17" spans="1:7" ht="14.4" thickBot="1">
      <c r="A17" s="232"/>
      <c r="B17" s="233"/>
      <c r="C17" s="236" t="s">
        <v>359</v>
      </c>
      <c r="D17" s="237"/>
      <c r="E17" s="176" t="s">
        <v>353</v>
      </c>
      <c r="F17" s="177" t="s">
        <v>360</v>
      </c>
      <c r="G17" s="195">
        <v>13.41</v>
      </c>
    </row>
    <row r="18" spans="1:7" ht="55.2" customHeight="1" thickBot="1">
      <c r="A18" s="234"/>
      <c r="B18" s="235"/>
      <c r="C18" s="236" t="s">
        <v>362</v>
      </c>
      <c r="D18" s="237"/>
      <c r="E18" s="176" t="s">
        <v>353</v>
      </c>
      <c r="F18" s="177" t="s">
        <v>360</v>
      </c>
      <c r="G18" s="195">
        <v>13.41</v>
      </c>
    </row>
    <row r="19" spans="1:7" ht="13.8">
      <c r="A19" s="179" t="s">
        <v>364</v>
      </c>
      <c r="B19" s="155"/>
      <c r="C19" s="155"/>
      <c r="D19" s="155"/>
      <c r="E19" s="155"/>
      <c r="F19" s="155"/>
      <c r="G19" s="155"/>
    </row>
    <row r="20" spans="1:7" ht="13.8">
      <c r="A20" s="180" t="s">
        <v>365</v>
      </c>
      <c r="B20" s="155"/>
      <c r="C20" s="155"/>
      <c r="D20" s="155"/>
      <c r="E20" s="155"/>
      <c r="F20" s="155"/>
      <c r="G20" s="155"/>
    </row>
    <row r="21" spans="1:7" ht="13.8">
      <c r="A21" s="180" t="s">
        <v>366</v>
      </c>
      <c r="B21" s="155"/>
      <c r="C21" s="155"/>
      <c r="D21" s="155"/>
      <c r="E21" s="155"/>
      <c r="F21" s="155"/>
      <c r="G21" s="155"/>
    </row>
    <row r="22" spans="1:7" ht="13.8">
      <c r="A22" s="180" t="s">
        <v>367</v>
      </c>
      <c r="B22" s="155"/>
      <c r="C22" s="155"/>
      <c r="D22" s="155"/>
      <c r="E22" s="155"/>
      <c r="F22" s="155"/>
      <c r="G22" s="155"/>
    </row>
    <row r="23" spans="1:7" ht="13.8">
      <c r="A23" s="181" t="s">
        <v>404</v>
      </c>
      <c r="B23" s="155"/>
      <c r="C23" s="155"/>
      <c r="D23" s="155"/>
      <c r="E23" s="155"/>
      <c r="F23" s="155"/>
      <c r="G23" s="155"/>
    </row>
    <row r="24" spans="1:7" ht="13.8">
      <c r="A24" s="238" t="s">
        <v>405</v>
      </c>
      <c r="B24" s="238"/>
      <c r="C24" s="155"/>
      <c r="D24" s="155"/>
      <c r="E24" s="155"/>
      <c r="F24" s="155"/>
      <c r="G24" s="155"/>
    </row>
    <row r="25" spans="1:7" ht="14.4">
      <c r="A25" s="154"/>
    </row>
    <row r="26" spans="1:7" ht="14.4">
      <c r="A26" s="154" t="s">
        <v>406</v>
      </c>
    </row>
    <row r="27" spans="1:7" ht="14.4">
      <c r="A27" s="154"/>
    </row>
    <row r="28" spans="1:7" ht="14.4">
      <c r="A28" s="154" t="s">
        <v>369</v>
      </c>
    </row>
    <row r="29" spans="1:7" ht="14.4">
      <c r="A29" s="154"/>
    </row>
    <row r="30" spans="1:7" ht="14.4">
      <c r="A30" s="154" t="s">
        <v>370</v>
      </c>
    </row>
    <row r="31" spans="1:7" ht="14.4">
      <c r="A31" s="154"/>
    </row>
    <row r="32" spans="1:7" ht="14.4">
      <c r="A32" s="182" t="s">
        <v>371</v>
      </c>
    </row>
    <row r="33" spans="1:1" ht="14.4">
      <c r="A33" s="182"/>
    </row>
    <row r="34" spans="1:1" ht="14.4">
      <c r="A34" s="182" t="s">
        <v>372</v>
      </c>
    </row>
    <row r="35" spans="1:1" ht="14.4">
      <c r="A35" s="183" t="s">
        <v>373</v>
      </c>
    </row>
    <row r="36" spans="1:1" ht="14.4">
      <c r="A36" s="183" t="s">
        <v>374</v>
      </c>
    </row>
    <row r="37" spans="1:1" ht="14.4">
      <c r="A37" s="184" t="s">
        <v>375</v>
      </c>
    </row>
    <row r="38" spans="1:1" ht="14.4">
      <c r="A38" s="185" t="s">
        <v>376</v>
      </c>
    </row>
    <row r="39" spans="1:1" ht="14.4">
      <c r="A39" s="185" t="s">
        <v>377</v>
      </c>
    </row>
    <row r="40" spans="1:1" ht="14.4">
      <c r="A40" s="185" t="s">
        <v>378</v>
      </c>
    </row>
    <row r="41" spans="1:1" ht="15.6">
      <c r="A41" s="185" t="s">
        <v>379</v>
      </c>
    </row>
    <row r="42" spans="1:1" ht="14.4">
      <c r="A42" s="185" t="s">
        <v>380</v>
      </c>
    </row>
    <row r="43" spans="1:1" ht="14.4">
      <c r="A43" s="185" t="s">
        <v>381</v>
      </c>
    </row>
    <row r="44" spans="1:1" ht="14.4">
      <c r="A44" s="185" t="s">
        <v>382</v>
      </c>
    </row>
    <row r="45" spans="1:1" ht="13.8">
      <c r="A45" s="186"/>
    </row>
    <row r="46" spans="1:1" ht="14.4">
      <c r="A46" s="154"/>
    </row>
    <row r="47" spans="1:1">
      <c r="A47" s="188" t="s">
        <v>383</v>
      </c>
    </row>
    <row r="48" spans="1:1" ht="14.4">
      <c r="A48" s="187" t="s">
        <v>407</v>
      </c>
    </row>
    <row r="49" spans="1:1">
      <c r="A49" s="188" t="s">
        <v>408</v>
      </c>
    </row>
    <row r="50" spans="1:1" ht="14.4">
      <c r="A50" s="187" t="s">
        <v>409</v>
      </c>
    </row>
    <row r="51" spans="1:1" ht="14.4">
      <c r="A51" s="187" t="s">
        <v>387</v>
      </c>
    </row>
    <row r="52" spans="1:1" ht="14.4">
      <c r="A52" s="154"/>
    </row>
    <row r="53" spans="1:1" ht="14.4">
      <c r="A53" s="154" t="s">
        <v>400</v>
      </c>
    </row>
    <row r="54" spans="1:1" ht="14.4">
      <c r="A54" s="154"/>
    </row>
    <row r="55" spans="1:1" ht="14.4">
      <c r="A55" s="154" t="s">
        <v>410</v>
      </c>
    </row>
    <row r="56" spans="1:1" ht="14.4">
      <c r="A56" s="154"/>
    </row>
    <row r="57" spans="1:1" ht="14.4">
      <c r="A57" s="154" t="s">
        <v>395</v>
      </c>
    </row>
    <row r="58" spans="1:1" ht="14.4">
      <c r="A58" s="154" t="s">
        <v>115</v>
      </c>
    </row>
    <row r="59" spans="1:1" ht="14.4">
      <c r="A59" s="154"/>
    </row>
    <row r="60" spans="1:1" ht="14.4">
      <c r="A60" s="187" t="s">
        <v>411</v>
      </c>
    </row>
    <row r="61" spans="1:1" ht="14.4">
      <c r="A61" s="187" t="s">
        <v>412</v>
      </c>
    </row>
    <row r="62" spans="1:1">
      <c r="A62" s="188" t="s">
        <v>413</v>
      </c>
    </row>
    <row r="63" spans="1:1" ht="14.4">
      <c r="A63" s="187" t="s">
        <v>414</v>
      </c>
    </row>
    <row r="64" spans="1:1" ht="14.4">
      <c r="A64" s="187" t="s">
        <v>387</v>
      </c>
    </row>
    <row r="65" spans="1:1" ht="14.4">
      <c r="A65" s="154"/>
    </row>
    <row r="66" spans="1:1" ht="14.4">
      <c r="A66" s="194" t="s">
        <v>331</v>
      </c>
    </row>
    <row r="67" spans="1:1" ht="14.4">
      <c r="A67" s="194"/>
    </row>
    <row r="68" spans="1:1" ht="14.4">
      <c r="A68" s="194" t="s">
        <v>415</v>
      </c>
    </row>
    <row r="69" spans="1:1" ht="14.4">
      <c r="A69" s="194" t="s">
        <v>416</v>
      </c>
    </row>
    <row r="70" spans="1:1" ht="14.4">
      <c r="A70" s="194"/>
    </row>
    <row r="71" spans="1:1" ht="14.4">
      <c r="A71" s="194" t="s">
        <v>417</v>
      </c>
    </row>
    <row r="72" spans="1:1" ht="14.4">
      <c r="A72" s="182"/>
    </row>
    <row r="73" spans="1:1" ht="14.4">
      <c r="A73" s="194" t="s">
        <v>418</v>
      </c>
    </row>
    <row r="74" spans="1:1" ht="14.4">
      <c r="A74" s="194" t="s">
        <v>419</v>
      </c>
    </row>
    <row r="75" spans="1:1" ht="14.4">
      <c r="A75" s="194" t="s">
        <v>376</v>
      </c>
    </row>
    <row r="76" spans="1:1" ht="14.4">
      <c r="A76" s="184" t="s">
        <v>420</v>
      </c>
    </row>
    <row r="77" spans="1:1" ht="14.4">
      <c r="A77" s="194" t="s">
        <v>421</v>
      </c>
    </row>
    <row r="78" spans="1:1" ht="14.4">
      <c r="A78" s="194" t="s">
        <v>422</v>
      </c>
    </row>
    <row r="79" spans="1:1" ht="16.2">
      <c r="A79" s="194" t="s">
        <v>423</v>
      </c>
    </row>
    <row r="80" spans="1:1" ht="14.4">
      <c r="A80" s="194" t="s">
        <v>424</v>
      </c>
    </row>
    <row r="81" spans="1:1" ht="14.4">
      <c r="A81" s="194" t="s">
        <v>425</v>
      </c>
    </row>
    <row r="82" spans="1:1" ht="14.4">
      <c r="A82" s="194" t="s">
        <v>426</v>
      </c>
    </row>
    <row r="83" spans="1:1" ht="14.4">
      <c r="A83" s="182"/>
    </row>
    <row r="84" spans="1:1" ht="14.4">
      <c r="A84" s="187" t="s">
        <v>427</v>
      </c>
    </row>
    <row r="85" spans="1:1" ht="14.4">
      <c r="A85" s="187" t="s">
        <v>428</v>
      </c>
    </row>
    <row r="86" spans="1:1">
      <c r="A86" s="188" t="s">
        <v>413</v>
      </c>
    </row>
    <row r="87" spans="1:1" ht="14.4">
      <c r="A87" s="187" t="s">
        <v>429</v>
      </c>
    </row>
    <row r="88" spans="1:1" ht="14.4">
      <c r="A88" s="187" t="s">
        <v>387</v>
      </c>
    </row>
    <row r="89" spans="1:1" ht="14.4">
      <c r="A89" s="154"/>
    </row>
    <row r="90" spans="1:1" ht="14.4">
      <c r="A90" s="154" t="s">
        <v>331</v>
      </c>
    </row>
    <row r="91" spans="1:1" ht="14.4">
      <c r="A91" s="154"/>
    </row>
    <row r="92" spans="1:1" ht="14.4">
      <c r="A92" s="154" t="s">
        <v>430</v>
      </c>
    </row>
    <row r="93" spans="1:1" ht="14.4">
      <c r="A93" s="154"/>
    </row>
    <row r="94" spans="1:1" ht="14.4">
      <c r="A94" s="154" t="s">
        <v>370</v>
      </c>
    </row>
    <row r="95" spans="1:1" ht="14.4">
      <c r="A95" s="154"/>
    </row>
    <row r="96" spans="1:1" ht="14.4">
      <c r="A96" s="182" t="s">
        <v>371</v>
      </c>
    </row>
    <row r="97" spans="1:1" ht="14.4">
      <c r="A97" s="182"/>
    </row>
    <row r="98" spans="1:1" ht="14.4">
      <c r="A98" s="182" t="s">
        <v>372</v>
      </c>
    </row>
    <row r="99" spans="1:1" ht="14.4">
      <c r="A99" s="183" t="s">
        <v>373</v>
      </c>
    </row>
    <row r="100" spans="1:1" ht="14.4">
      <c r="A100" s="183" t="s">
        <v>374</v>
      </c>
    </row>
    <row r="101" spans="1:1" ht="14.4">
      <c r="A101" s="184" t="s">
        <v>375</v>
      </c>
    </row>
    <row r="102" spans="1:1" ht="14.4">
      <c r="A102" s="185" t="s">
        <v>376</v>
      </c>
    </row>
    <row r="103" spans="1:1" ht="14.4">
      <c r="A103" s="185" t="s">
        <v>377</v>
      </c>
    </row>
    <row r="104" spans="1:1" ht="14.4">
      <c r="A104" s="185" t="s">
        <v>378</v>
      </c>
    </row>
    <row r="105" spans="1:1" ht="15.6">
      <c r="A105" s="185" t="s">
        <v>379</v>
      </c>
    </row>
    <row r="106" spans="1:1" ht="14.4">
      <c r="A106" s="185" t="s">
        <v>380</v>
      </c>
    </row>
    <row r="107" spans="1:1" ht="14.4">
      <c r="A107" s="185" t="s">
        <v>381</v>
      </c>
    </row>
    <row r="108" spans="1:1" ht="14.4">
      <c r="A108" s="185" t="s">
        <v>382</v>
      </c>
    </row>
    <row r="109" spans="1:1" ht="13.8">
      <c r="A109" s="186"/>
    </row>
    <row r="110" spans="1:1" ht="14.4">
      <c r="A110" s="154"/>
    </row>
    <row r="111" spans="1:1">
      <c r="A111" s="188" t="s">
        <v>383</v>
      </c>
    </row>
    <row r="112" spans="1:1" ht="14.4">
      <c r="A112" s="187" t="s">
        <v>431</v>
      </c>
    </row>
    <row r="113" spans="1:1">
      <c r="A113" s="188" t="s">
        <v>385</v>
      </c>
    </row>
    <row r="114" spans="1:1" ht="14.4">
      <c r="A114" s="187" t="s">
        <v>386</v>
      </c>
    </row>
    <row r="115" spans="1:1" ht="14.4">
      <c r="A115" s="187" t="s">
        <v>387</v>
      </c>
    </row>
    <row r="116" spans="1:1" ht="14.4">
      <c r="A116" s="154"/>
    </row>
    <row r="117" spans="1:1" ht="14.4">
      <c r="A117" s="154" t="s">
        <v>400</v>
      </c>
    </row>
    <row r="118" spans="1:1" ht="14.4">
      <c r="A118" s="154"/>
    </row>
    <row r="119" spans="1:1" ht="14.4">
      <c r="A119" s="154" t="s">
        <v>432</v>
      </c>
    </row>
    <row r="120" spans="1:1" ht="14.4">
      <c r="A120" s="154"/>
    </row>
    <row r="121" spans="1:1" ht="14.4">
      <c r="A121" s="154" t="s">
        <v>395</v>
      </c>
    </row>
    <row r="122" spans="1:1" ht="14.4">
      <c r="A122" s="154" t="s">
        <v>115</v>
      </c>
    </row>
    <row r="123" spans="1:1" ht="14.4">
      <c r="A123" s="154"/>
    </row>
    <row r="124" spans="1:1" ht="14.4">
      <c r="A124" s="187" t="s">
        <v>427</v>
      </c>
    </row>
    <row r="125" spans="1:1" ht="14.4">
      <c r="A125" s="187" t="s">
        <v>433</v>
      </c>
    </row>
    <row r="126" spans="1:1">
      <c r="A126" s="188" t="s">
        <v>413</v>
      </c>
    </row>
    <row r="127" spans="1:1" ht="14.4">
      <c r="A127" s="187" t="s">
        <v>429</v>
      </c>
    </row>
    <row r="128" spans="1:1" ht="14.4">
      <c r="A128" s="187" t="s">
        <v>387</v>
      </c>
    </row>
    <row r="129" spans="1:1" ht="14.4">
      <c r="A129" s="154"/>
    </row>
    <row r="130" spans="1:1" ht="14.4">
      <c r="A130" s="154" t="s">
        <v>331</v>
      </c>
    </row>
    <row r="131" spans="1:1" ht="14.4">
      <c r="A131" s="154"/>
    </row>
    <row r="132" spans="1:1" ht="14.4">
      <c r="A132" s="154" t="s">
        <v>434</v>
      </c>
    </row>
    <row r="133" spans="1:1" ht="14.4">
      <c r="A133" s="154"/>
    </row>
    <row r="134" spans="1:1" ht="14.4">
      <c r="A134" s="154" t="s">
        <v>435</v>
      </c>
    </row>
    <row r="135" spans="1:1" ht="14.4">
      <c r="A135" s="154"/>
    </row>
    <row r="136" spans="1:1" ht="14.4">
      <c r="A136" s="154" t="s">
        <v>370</v>
      </c>
    </row>
    <row r="137" spans="1:1" ht="14.4">
      <c r="A137" s="154"/>
    </row>
    <row r="138" spans="1:1" ht="14.4">
      <c r="A138" s="182" t="s">
        <v>371</v>
      </c>
    </row>
    <row r="139" spans="1:1" ht="14.4">
      <c r="A139" s="182"/>
    </row>
    <row r="140" spans="1:1" ht="14.4">
      <c r="A140" s="182" t="s">
        <v>372</v>
      </c>
    </row>
    <row r="141" spans="1:1" ht="14.4">
      <c r="A141" s="183" t="s">
        <v>373</v>
      </c>
    </row>
    <row r="142" spans="1:1" ht="14.4">
      <c r="A142" s="183" t="s">
        <v>374</v>
      </c>
    </row>
    <row r="143" spans="1:1" ht="14.4">
      <c r="A143" s="184" t="s">
        <v>375</v>
      </c>
    </row>
    <row r="144" spans="1:1" ht="14.4">
      <c r="A144" s="185" t="s">
        <v>376</v>
      </c>
    </row>
    <row r="145" spans="1:1" ht="14.4">
      <c r="A145" s="185" t="s">
        <v>377</v>
      </c>
    </row>
    <row r="146" spans="1:1" ht="14.4">
      <c r="A146" s="185" t="s">
        <v>378</v>
      </c>
    </row>
    <row r="147" spans="1:1" ht="15.6">
      <c r="A147" s="185" t="s">
        <v>379</v>
      </c>
    </row>
    <row r="148" spans="1:1" ht="14.4">
      <c r="A148" s="185" t="s">
        <v>380</v>
      </c>
    </row>
    <row r="149" spans="1:1" ht="14.4">
      <c r="A149" s="185" t="s">
        <v>381</v>
      </c>
    </row>
    <row r="150" spans="1:1" ht="14.4">
      <c r="A150" s="185" t="s">
        <v>382</v>
      </c>
    </row>
    <row r="151" spans="1:1" ht="13.8">
      <c r="A151" s="186"/>
    </row>
    <row r="152" spans="1:1" ht="14.4">
      <c r="A152" s="154"/>
    </row>
    <row r="153" spans="1:1">
      <c r="A153" s="188" t="s">
        <v>383</v>
      </c>
    </row>
    <row r="154" spans="1:1" ht="14.4">
      <c r="A154" s="187" t="s">
        <v>436</v>
      </c>
    </row>
    <row r="155" spans="1:1">
      <c r="A155" s="188" t="s">
        <v>385</v>
      </c>
    </row>
    <row r="156" spans="1:1" ht="14.4">
      <c r="A156" s="187" t="s">
        <v>386</v>
      </c>
    </row>
    <row r="157" spans="1:1" ht="14.4">
      <c r="A157" s="187" t="s">
        <v>387</v>
      </c>
    </row>
    <row r="158" spans="1:1" ht="14.4">
      <c r="A158" s="154"/>
    </row>
    <row r="159" spans="1:1" ht="14.4">
      <c r="A159" s="154" t="s">
        <v>400</v>
      </c>
    </row>
    <row r="160" spans="1:1" ht="14.4">
      <c r="A160" s="154"/>
    </row>
    <row r="161" spans="1:9" ht="14.4">
      <c r="A161" s="154" t="s">
        <v>437</v>
      </c>
    </row>
    <row r="162" spans="1:9" ht="14.4">
      <c r="A162" s="154"/>
    </row>
    <row r="163" spans="1:9" ht="14.4">
      <c r="A163" s="154" t="s">
        <v>395</v>
      </c>
    </row>
    <row r="164" spans="1:9" ht="14.4">
      <c r="A164" s="154" t="s">
        <v>115</v>
      </c>
    </row>
    <row r="165" spans="1:9" ht="14.4">
      <c r="A165" s="154"/>
    </row>
    <row r="166" spans="1:9" ht="14.4">
      <c r="A166" s="187" t="s">
        <v>427</v>
      </c>
    </row>
    <row r="167" spans="1:9" ht="14.4">
      <c r="A167" s="187" t="s">
        <v>438</v>
      </c>
    </row>
    <row r="168" spans="1:9">
      <c r="A168" s="188" t="s">
        <v>413</v>
      </c>
    </row>
    <row r="169" spans="1:9" ht="14.4">
      <c r="A169" s="187" t="s">
        <v>429</v>
      </c>
    </row>
    <row r="170" spans="1:9" ht="14.4">
      <c r="A170" s="187" t="s">
        <v>387</v>
      </c>
    </row>
    <row r="171" spans="1:9" ht="14.4">
      <c r="A171" s="154"/>
    </row>
    <row r="172" spans="1:9" ht="14.4">
      <c r="A172" s="154" t="s">
        <v>331</v>
      </c>
    </row>
    <row r="173" spans="1:9" ht="14.4">
      <c r="A173" s="154"/>
    </row>
    <row r="174" spans="1:9" ht="14.4">
      <c r="A174" s="154" t="s">
        <v>332</v>
      </c>
    </row>
    <row r="175" spans="1:9" ht="15" thickBot="1">
      <c r="A175" s="154"/>
    </row>
    <row r="176" spans="1:9" ht="21.6" thickBot="1">
      <c r="A176" s="239" t="s">
        <v>13</v>
      </c>
      <c r="B176" s="240"/>
      <c r="C176" s="240"/>
      <c r="D176" s="241"/>
      <c r="E176" s="156"/>
      <c r="F176" s="156"/>
      <c r="G176" s="156"/>
      <c r="H176" s="156"/>
      <c r="I176" s="155"/>
    </row>
    <row r="177" spans="1:9" ht="14.4" thickBot="1">
      <c r="A177" s="157" t="s">
        <v>12</v>
      </c>
      <c r="B177" s="158" t="s">
        <v>333</v>
      </c>
      <c r="C177" s="159" t="s">
        <v>38</v>
      </c>
      <c r="D177" s="158"/>
      <c r="E177" s="156"/>
      <c r="F177" s="156"/>
      <c r="G177" s="156"/>
      <c r="H177" s="156"/>
      <c r="I177" s="155"/>
    </row>
    <row r="178" spans="1:9" ht="14.4" thickBot="1">
      <c r="A178" s="157" t="s">
        <v>39</v>
      </c>
      <c r="B178" s="160" t="s">
        <v>14</v>
      </c>
      <c r="C178" s="159" t="s">
        <v>40</v>
      </c>
      <c r="D178" s="158" t="s">
        <v>41</v>
      </c>
      <c r="E178" s="156"/>
      <c r="F178" s="161"/>
      <c r="G178" s="161"/>
      <c r="H178" s="161"/>
      <c r="I178" s="155"/>
    </row>
    <row r="179" spans="1:9" ht="55.8" thickBot="1">
      <c r="A179" s="157" t="s">
        <v>334</v>
      </c>
      <c r="B179" s="162" t="s">
        <v>335</v>
      </c>
      <c r="C179" s="163" t="s">
        <v>42</v>
      </c>
      <c r="D179" s="162" t="s">
        <v>43</v>
      </c>
      <c r="E179" s="164" t="s">
        <v>47</v>
      </c>
      <c r="F179" s="242" t="s">
        <v>336</v>
      </c>
      <c r="G179" s="164" t="s">
        <v>337</v>
      </c>
      <c r="H179" s="165"/>
      <c r="I179" s="164" t="s">
        <v>338</v>
      </c>
    </row>
    <row r="180" spans="1:9" ht="14.4" thickBot="1">
      <c r="A180" s="166" t="s">
        <v>44</v>
      </c>
      <c r="B180" s="167"/>
      <c r="C180" s="168" t="s">
        <v>45</v>
      </c>
      <c r="D180" s="169">
        <v>45350</v>
      </c>
      <c r="E180" s="170" t="s">
        <v>339</v>
      </c>
      <c r="F180" s="243"/>
      <c r="G180" s="171" t="s">
        <v>340</v>
      </c>
      <c r="H180" s="172"/>
      <c r="I180" s="171" t="s">
        <v>341</v>
      </c>
    </row>
    <row r="181" spans="1:9" ht="16.2" thickBot="1">
      <c r="A181" s="245" t="s">
        <v>342</v>
      </c>
      <c r="B181" s="246"/>
      <c r="C181" s="247" t="s">
        <v>2</v>
      </c>
      <c r="D181" s="248"/>
      <c r="E181" s="173" t="s">
        <v>61</v>
      </c>
      <c r="F181" s="244"/>
      <c r="G181" s="174" t="s">
        <v>343</v>
      </c>
      <c r="H181" s="175"/>
      <c r="I181" s="174" t="s">
        <v>343</v>
      </c>
    </row>
    <row r="182" spans="1:9" ht="41.7" customHeight="1" thickBot="1">
      <c r="A182" s="230" t="s">
        <v>344</v>
      </c>
      <c r="B182" s="231"/>
      <c r="C182" s="236" t="s">
        <v>345</v>
      </c>
      <c r="D182" s="237"/>
      <c r="E182" s="176" t="s">
        <v>346</v>
      </c>
      <c r="F182" s="177" t="s">
        <v>347</v>
      </c>
      <c r="G182" s="176" t="s">
        <v>439</v>
      </c>
      <c r="H182" s="178"/>
      <c r="I182" s="176" t="s">
        <v>348</v>
      </c>
    </row>
    <row r="183" spans="1:9" ht="41.7" customHeight="1" thickBot="1">
      <c r="A183" s="232"/>
      <c r="B183" s="233"/>
      <c r="C183" s="236" t="s">
        <v>349</v>
      </c>
      <c r="D183" s="237"/>
      <c r="E183" s="176" t="s">
        <v>346</v>
      </c>
      <c r="F183" s="177" t="s">
        <v>350</v>
      </c>
      <c r="G183" s="176" t="s">
        <v>440</v>
      </c>
      <c r="H183" s="178"/>
      <c r="I183" s="176" t="s">
        <v>351</v>
      </c>
    </row>
    <row r="184" spans="1:9" ht="41.7" customHeight="1" thickBot="1">
      <c r="A184" s="232"/>
      <c r="B184" s="233"/>
      <c r="C184" s="236" t="s">
        <v>352</v>
      </c>
      <c r="D184" s="237"/>
      <c r="E184" s="176" t="s">
        <v>353</v>
      </c>
      <c r="F184" s="177" t="s">
        <v>354</v>
      </c>
      <c r="G184" s="176" t="s">
        <v>441</v>
      </c>
      <c r="H184" s="178"/>
      <c r="I184" s="176" t="s">
        <v>355</v>
      </c>
    </row>
    <row r="185" spans="1:9" ht="41.7" customHeight="1" thickBot="1">
      <c r="A185" s="232"/>
      <c r="B185" s="233"/>
      <c r="C185" s="236" t="s">
        <v>356</v>
      </c>
      <c r="D185" s="237"/>
      <c r="E185" s="176" t="s">
        <v>353</v>
      </c>
      <c r="F185" s="177" t="s">
        <v>357</v>
      </c>
      <c r="G185" s="176" t="s">
        <v>442</v>
      </c>
      <c r="H185" s="178"/>
      <c r="I185" s="176" t="s">
        <v>358</v>
      </c>
    </row>
    <row r="186" spans="1:9" ht="41.7" customHeight="1" thickBot="1">
      <c r="A186" s="232"/>
      <c r="B186" s="233"/>
      <c r="C186" s="236" t="s">
        <v>359</v>
      </c>
      <c r="D186" s="237"/>
      <c r="E186" s="176" t="s">
        <v>353</v>
      </c>
      <c r="F186" s="177" t="s">
        <v>360</v>
      </c>
      <c r="G186" s="176" t="s">
        <v>443</v>
      </c>
      <c r="H186" s="178"/>
      <c r="I186" s="176" t="s">
        <v>361</v>
      </c>
    </row>
    <row r="187" spans="1:9" ht="55.2" customHeight="1" thickBot="1">
      <c r="A187" s="234"/>
      <c r="B187" s="235"/>
      <c r="C187" s="236" t="s">
        <v>362</v>
      </c>
      <c r="D187" s="237"/>
      <c r="E187" s="176" t="s">
        <v>353</v>
      </c>
      <c r="F187" s="177" t="s">
        <v>360</v>
      </c>
      <c r="G187" s="176" t="s">
        <v>444</v>
      </c>
      <c r="H187" s="178"/>
      <c r="I187" s="176" t="s">
        <v>363</v>
      </c>
    </row>
    <row r="188" spans="1:9" ht="13.8">
      <c r="A188" s="179" t="s">
        <v>364</v>
      </c>
      <c r="B188" s="155"/>
      <c r="C188" s="155"/>
      <c r="D188" s="155"/>
      <c r="E188" s="155"/>
      <c r="F188" s="155"/>
      <c r="G188" s="155"/>
      <c r="H188" s="155"/>
      <c r="I188" s="155"/>
    </row>
    <row r="189" spans="1:9" ht="13.8">
      <c r="A189" s="180" t="s">
        <v>365</v>
      </c>
      <c r="B189" s="155"/>
      <c r="C189" s="155"/>
      <c r="D189" s="155"/>
      <c r="E189" s="155"/>
      <c r="F189" s="155"/>
      <c r="G189" s="155"/>
      <c r="H189" s="155"/>
      <c r="I189" s="155"/>
    </row>
    <row r="190" spans="1:9" ht="13.8">
      <c r="A190" s="180" t="s">
        <v>366</v>
      </c>
      <c r="B190" s="155"/>
      <c r="C190" s="155"/>
      <c r="D190" s="155"/>
      <c r="E190" s="155"/>
      <c r="F190" s="155"/>
      <c r="G190" s="155"/>
      <c r="H190" s="155"/>
      <c r="I190" s="155"/>
    </row>
    <row r="191" spans="1:9" ht="13.8">
      <c r="A191" s="180" t="s">
        <v>367</v>
      </c>
      <c r="B191" s="155"/>
      <c r="C191" s="155"/>
      <c r="D191" s="155"/>
      <c r="E191" s="155"/>
      <c r="F191" s="155"/>
      <c r="G191" s="155"/>
      <c r="H191" s="155"/>
      <c r="I191" s="155"/>
    </row>
    <row r="192" spans="1:9" ht="13.8">
      <c r="A192" s="181" t="s">
        <v>368</v>
      </c>
      <c r="B192" s="155"/>
      <c r="C192" s="155"/>
      <c r="D192" s="155"/>
      <c r="E192" s="155"/>
      <c r="F192" s="155"/>
      <c r="G192" s="155"/>
      <c r="H192" s="155"/>
      <c r="I192" s="155"/>
    </row>
    <row r="193" spans="1:1" ht="14.4">
      <c r="A193" s="154"/>
    </row>
    <row r="194" spans="1:1" ht="14.4">
      <c r="A194" s="154" t="s">
        <v>369</v>
      </c>
    </row>
    <row r="195" spans="1:1" ht="14.4">
      <c r="A195" s="154"/>
    </row>
    <row r="196" spans="1:1" ht="14.4">
      <c r="A196" s="154" t="s">
        <v>370</v>
      </c>
    </row>
    <row r="197" spans="1:1" ht="14.4">
      <c r="A197" s="154"/>
    </row>
    <row r="198" spans="1:1" ht="14.4">
      <c r="A198" s="182" t="s">
        <v>371</v>
      </c>
    </row>
    <row r="199" spans="1:1" ht="14.4">
      <c r="A199" s="182"/>
    </row>
    <row r="200" spans="1:1" ht="14.4">
      <c r="A200" s="182" t="s">
        <v>372</v>
      </c>
    </row>
    <row r="201" spans="1:1" ht="14.4">
      <c r="A201" s="183" t="s">
        <v>373</v>
      </c>
    </row>
    <row r="202" spans="1:1" ht="14.4">
      <c r="A202" s="183" t="s">
        <v>374</v>
      </c>
    </row>
    <row r="203" spans="1:1" ht="14.4">
      <c r="A203" s="184" t="s">
        <v>375</v>
      </c>
    </row>
    <row r="204" spans="1:1" ht="14.4">
      <c r="A204" s="185" t="s">
        <v>376</v>
      </c>
    </row>
    <row r="205" spans="1:1" ht="14.4">
      <c r="A205" s="185" t="s">
        <v>377</v>
      </c>
    </row>
    <row r="206" spans="1:1" ht="14.4">
      <c r="A206" s="185" t="s">
        <v>378</v>
      </c>
    </row>
    <row r="207" spans="1:1" ht="15.6">
      <c r="A207" s="185" t="s">
        <v>379</v>
      </c>
    </row>
    <row r="208" spans="1:1" ht="14.4">
      <c r="A208" s="185" t="s">
        <v>380</v>
      </c>
    </row>
    <row r="209" spans="1:2" ht="14.4">
      <c r="A209" s="185" t="s">
        <v>381</v>
      </c>
    </row>
    <row r="210" spans="1:2" ht="14.4">
      <c r="A210" s="185" t="s">
        <v>382</v>
      </c>
    </row>
    <row r="211" spans="1:2" ht="13.8">
      <c r="A211" s="186"/>
    </row>
    <row r="212" spans="1:2" ht="14.4">
      <c r="A212" s="154"/>
    </row>
    <row r="213" spans="1:2">
      <c r="A213" s="188" t="s">
        <v>383</v>
      </c>
    </row>
    <row r="214" spans="1:2" ht="14.4">
      <c r="A214" s="187" t="s">
        <v>384</v>
      </c>
    </row>
    <row r="215" spans="1:2">
      <c r="A215" s="188" t="s">
        <v>385</v>
      </c>
    </row>
    <row r="216" spans="1:2" ht="14.4">
      <c r="A216" s="187" t="s">
        <v>386</v>
      </c>
    </row>
    <row r="217" spans="1:2" ht="14.4">
      <c r="A217" s="187" t="s">
        <v>387</v>
      </c>
    </row>
    <row r="218" spans="1:2" ht="14.4">
      <c r="A218" s="154"/>
    </row>
    <row r="219" spans="1:2" ht="14.4">
      <c r="A219" s="154" t="s">
        <v>388</v>
      </c>
    </row>
    <row r="220" spans="1:2" ht="15" thickBot="1">
      <c r="A220" s="154"/>
    </row>
    <row r="221" spans="1:2" ht="87" thickBot="1">
      <c r="A221" s="189" t="s">
        <v>56</v>
      </c>
      <c r="B221" s="190" t="s">
        <v>389</v>
      </c>
    </row>
    <row r="222" spans="1:2" ht="87" thickBot="1">
      <c r="A222" s="191" t="s">
        <v>330</v>
      </c>
      <c r="B222" s="192" t="s">
        <v>390</v>
      </c>
    </row>
    <row r="223" spans="1:2" ht="87" thickBot="1">
      <c r="A223" s="191" t="s">
        <v>57</v>
      </c>
      <c r="B223" s="192" t="s">
        <v>391</v>
      </c>
    </row>
    <row r="224" spans="1:2" ht="87" thickBot="1">
      <c r="A224" s="191" t="s">
        <v>58</v>
      </c>
      <c r="B224" s="192" t="s">
        <v>392</v>
      </c>
    </row>
    <row r="225" spans="1:2" ht="87" thickBot="1">
      <c r="A225" s="191" t="s">
        <v>59</v>
      </c>
      <c r="B225" s="192" t="s">
        <v>393</v>
      </c>
    </row>
    <row r="226" spans="1:2" ht="87" thickBot="1">
      <c r="A226" s="191" t="s">
        <v>54</v>
      </c>
      <c r="B226" s="192" t="s">
        <v>394</v>
      </c>
    </row>
    <row r="227" spans="1:2" ht="14.4">
      <c r="A227" s="154"/>
    </row>
    <row r="228" spans="1:2" ht="14.4">
      <c r="A228" s="154"/>
    </row>
    <row r="229" spans="1:2" ht="14.4">
      <c r="A229" s="154" t="s">
        <v>395</v>
      </c>
    </row>
    <row r="230" spans="1:2" ht="14.4">
      <c r="A230" s="154" t="s">
        <v>115</v>
      </c>
    </row>
    <row r="231" spans="1:2" ht="14.4">
      <c r="A231" s="154"/>
    </row>
    <row r="232" spans="1:2">
      <c r="A232" s="188" t="s">
        <v>383</v>
      </c>
    </row>
    <row r="233" spans="1:2" ht="14.4">
      <c r="A233" s="187" t="s">
        <v>396</v>
      </c>
    </row>
    <row r="234" spans="1:2" ht="14.4">
      <c r="A234" s="187" t="s">
        <v>397</v>
      </c>
    </row>
    <row r="235" spans="1:2" ht="14.4">
      <c r="A235" s="187" t="s">
        <v>398</v>
      </c>
    </row>
    <row r="236" spans="1:2" ht="14.4">
      <c r="A236" s="187" t="s">
        <v>399</v>
      </c>
    </row>
    <row r="237" spans="1:2" ht="14.4">
      <c r="A237" s="154"/>
    </row>
    <row r="238" spans="1:2" ht="14.4">
      <c r="A238" s="154" t="s">
        <v>400</v>
      </c>
    </row>
    <row r="239" spans="1:2" ht="14.4">
      <c r="A239" s="154"/>
    </row>
    <row r="240" spans="1:2" ht="14.4">
      <c r="A240" s="154" t="s">
        <v>401</v>
      </c>
    </row>
    <row r="241" spans="1:1" ht="15" thickBot="1">
      <c r="A241" s="154"/>
    </row>
    <row r="242" spans="1:1" ht="87" thickBot="1">
      <c r="A242" s="189" t="s">
        <v>56</v>
      </c>
    </row>
    <row r="243" spans="1:1" ht="87" thickBot="1">
      <c r="A243" s="191" t="s">
        <v>330</v>
      </c>
    </row>
    <row r="244" spans="1:1" ht="87" thickBot="1">
      <c r="A244" s="191" t="s">
        <v>57</v>
      </c>
    </row>
    <row r="245" spans="1:1" ht="87" thickBot="1">
      <c r="A245" s="191" t="s">
        <v>58</v>
      </c>
    </row>
    <row r="246" spans="1:1" ht="87" thickBot="1">
      <c r="A246" s="191" t="s">
        <v>59</v>
      </c>
    </row>
    <row r="247" spans="1:1" ht="87" thickBot="1">
      <c r="A247" s="191" t="s">
        <v>54</v>
      </c>
    </row>
    <row r="248" spans="1:1" ht="14.4">
      <c r="A248" s="154"/>
    </row>
    <row r="249" spans="1:1" ht="14.4">
      <c r="A249" s="154"/>
    </row>
    <row r="250" spans="1:1" ht="14.4">
      <c r="A250" s="154" t="s">
        <v>395</v>
      </c>
    </row>
    <row r="251" spans="1:1" ht="14.4">
      <c r="A251" s="154" t="s">
        <v>115</v>
      </c>
    </row>
    <row r="252" spans="1:1" ht="14.4">
      <c r="A252" s="154"/>
    </row>
  </sheetData>
  <mergeCells count="23">
    <mergeCell ref="A7:D7"/>
    <mergeCell ref="F10:F12"/>
    <mergeCell ref="A12:B12"/>
    <mergeCell ref="C12:D12"/>
    <mergeCell ref="A13:B18"/>
    <mergeCell ref="C13:D13"/>
    <mergeCell ref="C14:D14"/>
    <mergeCell ref="C15:D15"/>
    <mergeCell ref="C16:D16"/>
    <mergeCell ref="C17:D17"/>
    <mergeCell ref="C18:D18"/>
    <mergeCell ref="A24:B24"/>
    <mergeCell ref="A176:D176"/>
    <mergeCell ref="F179:F181"/>
    <mergeCell ref="A181:B181"/>
    <mergeCell ref="C181:D181"/>
    <mergeCell ref="A182:B187"/>
    <mergeCell ref="C182:D182"/>
    <mergeCell ref="C183:D183"/>
    <mergeCell ref="C184:D184"/>
    <mergeCell ref="C185:D185"/>
    <mergeCell ref="C186:D186"/>
    <mergeCell ref="C187:D187"/>
  </mergeCells>
  <phoneticPr fontId="69" type="noConversion"/>
  <hyperlinks>
    <hyperlink ref="A47" r:id="rId1" display="mailto:patrick.li@jlahome.com" xr:uid="{00000000-0004-0000-0100-000000000000}"/>
    <hyperlink ref="A49" r:id="rId2" display="mailto:ankush.jadhav@jla-india.com" xr:uid="{00000000-0004-0000-0100-000001000000}"/>
    <hyperlink ref="A62" r:id="rId3" display="mailto:patrick.li@jlahome.com" xr:uid="{00000000-0004-0000-0100-000002000000}"/>
    <hyperlink ref="A86" r:id="rId4" display="mailto:patrick.li@jlahome.com" xr:uid="{00000000-0004-0000-0100-000003000000}"/>
    <hyperlink ref="A111" r:id="rId5" display="mailto:patrick.li@jlahome.com" xr:uid="{00000000-0004-0000-0100-000004000000}"/>
    <hyperlink ref="A113" r:id="rId6" display="mailto:jatin.rekhi@jla-india.com" xr:uid="{00000000-0004-0000-0100-000005000000}"/>
    <hyperlink ref="A126" r:id="rId7" display="mailto:patrick.li@jlahome.com" xr:uid="{00000000-0004-0000-0100-000006000000}"/>
    <hyperlink ref="A153" r:id="rId8" display="mailto:patrick.li@jlahome.com" xr:uid="{00000000-0004-0000-0100-000007000000}"/>
    <hyperlink ref="A155" r:id="rId9" display="mailto:jatin.rekhi@jla-india.com" xr:uid="{00000000-0004-0000-0100-000008000000}"/>
    <hyperlink ref="A168" r:id="rId10" display="mailto:patrick.li@jlahome.com" xr:uid="{00000000-0004-0000-0100-000009000000}"/>
    <hyperlink ref="A213" r:id="rId11" display="mailto:patrick.li@jlahome.com" xr:uid="{00000000-0004-0000-0100-00000A000000}"/>
    <hyperlink ref="A215" r:id="rId12" display="mailto:jatin.rekhi@jla-india.com" xr:uid="{00000000-0004-0000-0100-00000B000000}"/>
    <hyperlink ref="A232" r:id="rId13" display="mailto:patrick.li@jlahome.com" xr:uid="{00000000-0004-0000-0100-00000C000000}"/>
  </hyperlinks>
  <pageMargins left="0.7" right="0.7" top="0.75" bottom="0.75" header="0.3" footer="0.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workbookViewId="0">
      <selection activeCell="F15" sqref="F15:F20"/>
    </sheetView>
  </sheetViews>
  <sheetFormatPr defaultColWidth="9.33203125" defaultRowHeight="14.4"/>
  <cols>
    <col min="1" max="1" width="19.6640625" style="47" customWidth="1"/>
    <col min="2" max="2" width="11.33203125" style="47" customWidth="1"/>
    <col min="3" max="3" width="37" style="47" customWidth="1"/>
    <col min="4" max="4" width="27.33203125" style="47" bestFit="1" customWidth="1"/>
    <col min="5" max="5" width="37.5546875" style="47" bestFit="1" customWidth="1"/>
    <col min="6" max="7" width="37.5546875" style="47" customWidth="1"/>
    <col min="8" max="8" width="13.6640625" style="47" bestFit="1" customWidth="1"/>
    <col min="9" max="9" width="11.5546875" style="47" bestFit="1" customWidth="1"/>
    <col min="10" max="10" width="12.5546875" style="47" bestFit="1" customWidth="1"/>
    <col min="11" max="11" width="8.44140625" style="47" bestFit="1" customWidth="1"/>
    <col min="12" max="12" width="17.33203125" style="47" bestFit="1" customWidth="1"/>
    <col min="13" max="13" width="12.5546875" style="47" customWidth="1"/>
    <col min="14" max="14" width="23.6640625" style="47" bestFit="1" customWidth="1"/>
    <col min="15" max="15" width="11.6640625" style="47" bestFit="1" customWidth="1"/>
    <col min="16" max="16384" width="9.33203125" style="47"/>
  </cols>
  <sheetData>
    <row r="1" spans="1:16">
      <c r="A1" s="14"/>
      <c r="B1" s="14"/>
      <c r="C1" s="14"/>
      <c r="D1" s="15" t="s">
        <v>13</v>
      </c>
      <c r="E1" s="14"/>
      <c r="F1" s="15"/>
      <c r="G1" s="15"/>
      <c r="H1" s="15"/>
      <c r="I1" s="14"/>
      <c r="J1" s="15"/>
      <c r="K1" s="14"/>
      <c r="L1" s="14"/>
      <c r="M1" s="14"/>
      <c r="N1" s="14"/>
      <c r="O1" s="14"/>
      <c r="P1" s="14"/>
    </row>
    <row r="2" spans="1:16">
      <c r="A2" s="24" t="s">
        <v>15</v>
      </c>
      <c r="B2" s="24" t="s">
        <v>16</v>
      </c>
      <c r="C2" s="25"/>
      <c r="D2" s="24"/>
      <c r="E2" s="26">
        <v>45352</v>
      </c>
      <c r="F2" s="249" t="s">
        <v>32</v>
      </c>
      <c r="G2" s="250"/>
      <c r="H2" s="16"/>
      <c r="I2" s="251"/>
      <c r="J2" s="252"/>
      <c r="K2" s="252"/>
      <c r="L2" s="252"/>
      <c r="M2" s="252"/>
      <c r="N2" s="252"/>
      <c r="O2" s="252"/>
      <c r="P2" s="253"/>
    </row>
    <row r="3" spans="1:16">
      <c r="A3" s="27" t="s">
        <v>17</v>
      </c>
      <c r="B3" s="24"/>
      <c r="C3" s="56"/>
      <c r="D3" s="64"/>
      <c r="E3" s="28" t="s">
        <v>18</v>
      </c>
      <c r="F3" s="54" t="s">
        <v>328</v>
      </c>
      <c r="G3" s="54" t="s">
        <v>329</v>
      </c>
      <c r="H3" s="17"/>
      <c r="I3" s="251" t="s">
        <v>19</v>
      </c>
      <c r="J3" s="252"/>
      <c r="K3" s="252"/>
      <c r="L3" s="252"/>
      <c r="M3" s="252"/>
      <c r="N3" s="252"/>
      <c r="O3" s="252"/>
      <c r="P3" s="253"/>
    </row>
    <row r="4" spans="1:16" ht="57.6">
      <c r="A4" s="29" t="s">
        <v>20</v>
      </c>
      <c r="B4" s="29" t="s">
        <v>0</v>
      </c>
      <c r="C4" s="29" t="s">
        <v>21</v>
      </c>
      <c r="D4" s="29" t="s">
        <v>22</v>
      </c>
      <c r="E4" s="30" t="s">
        <v>23</v>
      </c>
      <c r="F4" s="29" t="s">
        <v>274</v>
      </c>
      <c r="G4" s="29" t="s">
        <v>274</v>
      </c>
      <c r="H4" s="31" t="s">
        <v>24</v>
      </c>
      <c r="I4" s="254" t="s">
        <v>4</v>
      </c>
      <c r="J4" s="255"/>
      <c r="K4" s="256"/>
      <c r="L4" s="29" t="s">
        <v>25</v>
      </c>
      <c r="M4" s="29" t="s">
        <v>26</v>
      </c>
      <c r="N4" s="29" t="s">
        <v>27</v>
      </c>
      <c r="O4" s="29" t="s">
        <v>28</v>
      </c>
      <c r="P4" s="29" t="s">
        <v>5</v>
      </c>
    </row>
    <row r="5" spans="1:16" ht="28.8">
      <c r="A5" s="32" t="s">
        <v>16</v>
      </c>
      <c r="B5" s="33" t="s">
        <v>16</v>
      </c>
      <c r="C5" s="33"/>
      <c r="D5" s="33"/>
      <c r="E5" s="34"/>
      <c r="F5" s="55" t="s">
        <v>275</v>
      </c>
      <c r="G5" s="55" t="s">
        <v>275</v>
      </c>
      <c r="H5" s="35"/>
      <c r="I5" s="36" t="s">
        <v>6</v>
      </c>
      <c r="J5" s="36" t="s">
        <v>7</v>
      </c>
      <c r="K5" s="36" t="s">
        <v>8</v>
      </c>
      <c r="L5" s="36"/>
      <c r="M5" s="36"/>
      <c r="N5" s="36"/>
      <c r="O5" s="36"/>
      <c r="P5" s="36"/>
    </row>
    <row r="6" spans="1:16">
      <c r="A6" s="37"/>
      <c r="B6" s="38"/>
      <c r="C6" s="38"/>
      <c r="D6" s="38"/>
      <c r="E6" s="39"/>
      <c r="F6" s="65" t="s">
        <v>36</v>
      </c>
      <c r="G6" s="65" t="s">
        <v>36</v>
      </c>
      <c r="H6" s="41"/>
      <c r="I6" s="38"/>
      <c r="J6" s="38"/>
      <c r="K6" s="38"/>
      <c r="L6" s="38"/>
      <c r="M6" s="38"/>
      <c r="N6" s="38"/>
      <c r="O6" s="38"/>
      <c r="P6" s="38"/>
    </row>
    <row r="7" spans="1:16" ht="15" customHeight="1">
      <c r="A7" s="257"/>
      <c r="B7" s="260" t="s">
        <v>29</v>
      </c>
      <c r="C7" s="263" t="s">
        <v>30</v>
      </c>
      <c r="D7" s="263" t="s">
        <v>33</v>
      </c>
      <c r="E7" s="49" t="s">
        <v>56</v>
      </c>
      <c r="F7" s="57">
        <v>7.04</v>
      </c>
      <c r="G7" s="57">
        <v>7.81</v>
      </c>
      <c r="H7" s="260" t="s">
        <v>31</v>
      </c>
      <c r="I7" s="42">
        <v>35</v>
      </c>
      <c r="J7" s="42">
        <v>27</v>
      </c>
      <c r="K7" s="42">
        <v>20</v>
      </c>
      <c r="L7" s="42">
        <v>4</v>
      </c>
      <c r="M7" s="43">
        <f>(I7*J7*K7)/1000000</f>
        <v>1.89E-2</v>
      </c>
      <c r="N7" s="44">
        <f>L7*66/M7</f>
        <v>13968.253968253968</v>
      </c>
      <c r="O7" s="45"/>
      <c r="P7" s="46">
        <f>O7/N7</f>
        <v>0</v>
      </c>
    </row>
    <row r="8" spans="1:16" ht="28.8">
      <c r="A8" s="258"/>
      <c r="B8" s="261"/>
      <c r="C8" s="264"/>
      <c r="D8" s="264"/>
      <c r="E8" s="49" t="s">
        <v>330</v>
      </c>
      <c r="F8" s="57">
        <v>7.28</v>
      </c>
      <c r="G8" s="57">
        <v>8.0399999999999991</v>
      </c>
      <c r="H8" s="261"/>
      <c r="I8" s="42">
        <v>35</v>
      </c>
      <c r="J8" s="42">
        <v>27</v>
      </c>
      <c r="K8" s="42">
        <v>20</v>
      </c>
      <c r="L8" s="42">
        <v>4</v>
      </c>
      <c r="M8" s="43">
        <f>(I8*J8*K8)/1000000</f>
        <v>1.89E-2</v>
      </c>
      <c r="N8" s="44">
        <f>L8*66/M8</f>
        <v>13968.253968253968</v>
      </c>
      <c r="O8" s="45"/>
      <c r="P8" s="46">
        <f>O8/N8</f>
        <v>0</v>
      </c>
    </row>
    <row r="9" spans="1:16">
      <c r="A9" s="258"/>
      <c r="B9" s="261"/>
      <c r="C9" s="264"/>
      <c r="D9" s="264"/>
      <c r="E9" s="49" t="s">
        <v>57</v>
      </c>
      <c r="F9" s="57">
        <v>9.1300000000000008</v>
      </c>
      <c r="G9" s="57">
        <v>10.130000000000001</v>
      </c>
      <c r="H9" s="261"/>
      <c r="I9" s="42">
        <v>35</v>
      </c>
      <c r="J9" s="42">
        <v>27</v>
      </c>
      <c r="K9" s="42">
        <v>25</v>
      </c>
      <c r="L9" s="42">
        <v>4</v>
      </c>
      <c r="M9" s="43">
        <f>(I9*J9*K9)/1000000</f>
        <v>2.3625E-2</v>
      </c>
      <c r="N9" s="44">
        <f>L9*66/M9</f>
        <v>11174.603174603175</v>
      </c>
      <c r="O9" s="45"/>
      <c r="P9" s="46">
        <f>O9/N9</f>
        <v>0</v>
      </c>
    </row>
    <row r="10" spans="1:16" ht="28.8">
      <c r="A10" s="258"/>
      <c r="B10" s="261"/>
      <c r="C10" s="264"/>
      <c r="D10" s="264"/>
      <c r="E10" s="49" t="s">
        <v>58</v>
      </c>
      <c r="F10" s="57">
        <v>10.17</v>
      </c>
      <c r="G10" s="57">
        <v>11.29</v>
      </c>
      <c r="H10" s="261"/>
      <c r="I10" s="42">
        <v>35</v>
      </c>
      <c r="J10" s="42">
        <v>27</v>
      </c>
      <c r="K10" s="42">
        <v>27</v>
      </c>
      <c r="L10" s="42">
        <v>4</v>
      </c>
      <c r="M10" s="43">
        <f>(I10*J10*K10)/1000000</f>
        <v>2.5514999999999999E-2</v>
      </c>
      <c r="N10" s="44">
        <f>L10*66/M10</f>
        <v>10346.854791299236</v>
      </c>
      <c r="O10" s="45"/>
      <c r="P10" s="46">
        <f>O10/N10</f>
        <v>0</v>
      </c>
    </row>
    <row r="11" spans="1:16" ht="28.8">
      <c r="A11" s="258"/>
      <c r="B11" s="261"/>
      <c r="C11" s="264"/>
      <c r="D11" s="264"/>
      <c r="E11" s="49" t="s">
        <v>59</v>
      </c>
      <c r="F11" s="57">
        <v>12.36</v>
      </c>
      <c r="G11" s="57">
        <v>13.71</v>
      </c>
      <c r="H11" s="261"/>
      <c r="I11" s="42">
        <v>35</v>
      </c>
      <c r="J11" s="42">
        <v>27</v>
      </c>
      <c r="K11" s="42">
        <v>32</v>
      </c>
      <c r="L11" s="42">
        <v>4</v>
      </c>
      <c r="M11" s="43">
        <f t="shared" ref="M11:M12" si="0">(I11*J11*K11)/1000000</f>
        <v>3.024E-2</v>
      </c>
      <c r="N11" s="44">
        <f t="shared" ref="N11:N12" si="1">L11*66/M11</f>
        <v>8730.1587301587297</v>
      </c>
      <c r="O11" s="45"/>
      <c r="P11" s="46">
        <f t="shared" ref="P11:P12" si="2">O11/N11</f>
        <v>0</v>
      </c>
    </row>
    <row r="12" spans="1:16" ht="28.8">
      <c r="A12" s="259"/>
      <c r="B12" s="262"/>
      <c r="C12" s="265"/>
      <c r="D12" s="265"/>
      <c r="E12" s="49" t="s">
        <v>54</v>
      </c>
      <c r="F12" s="57">
        <v>12.36</v>
      </c>
      <c r="G12" s="57">
        <v>13.71</v>
      </c>
      <c r="H12" s="262"/>
      <c r="I12" s="42">
        <v>35</v>
      </c>
      <c r="J12" s="42">
        <v>27</v>
      </c>
      <c r="K12" s="42">
        <v>32</v>
      </c>
      <c r="L12" s="42">
        <v>4</v>
      </c>
      <c r="M12" s="43">
        <f t="shared" si="0"/>
        <v>3.024E-2</v>
      </c>
      <c r="N12" s="44">
        <f t="shared" si="1"/>
        <v>8730.1587301587297</v>
      </c>
      <c r="O12" s="45"/>
      <c r="P12" s="46">
        <f t="shared" si="2"/>
        <v>0</v>
      </c>
    </row>
    <row r="15" spans="1:16" ht="15" thickBot="1">
      <c r="F15" s="60">
        <f>(G7-F7)/F7</f>
        <v>0.10937499999999994</v>
      </c>
      <c r="G15" s="176">
        <v>7.7</v>
      </c>
      <c r="H15" s="60">
        <f t="shared" ref="H15:H20" si="3">G7/G15-1</f>
        <v>1.4285714285714235E-2</v>
      </c>
    </row>
    <row r="16" spans="1:16" ht="15" thickBot="1">
      <c r="F16" s="60">
        <f t="shared" ref="F16:F20" si="4">(G8-F8)/F8</f>
        <v>0.10439560439560425</v>
      </c>
      <c r="G16" s="176">
        <v>7.9</v>
      </c>
      <c r="H16" s="60">
        <f t="shared" si="3"/>
        <v>1.7721518987341645E-2</v>
      </c>
    </row>
    <row r="17" spans="6:8" ht="15" thickBot="1">
      <c r="F17" s="60">
        <f t="shared" si="4"/>
        <v>0.10952902519167579</v>
      </c>
      <c r="G17" s="176">
        <v>9.9499999999999993</v>
      </c>
      <c r="H17" s="60">
        <f t="shared" si="3"/>
        <v>1.8090452261306789E-2</v>
      </c>
    </row>
    <row r="18" spans="6:8" ht="15" thickBot="1">
      <c r="F18" s="60">
        <f t="shared" si="4"/>
        <v>0.11012782694198615</v>
      </c>
      <c r="G18" s="176">
        <v>11.25</v>
      </c>
      <c r="H18" s="60">
        <f t="shared" si="3"/>
        <v>3.555555555555534E-3</v>
      </c>
    </row>
    <row r="19" spans="6:8" ht="15" thickBot="1">
      <c r="F19" s="60">
        <f t="shared" si="4"/>
        <v>0.1092233009708739</v>
      </c>
      <c r="G19" s="176">
        <v>13.55</v>
      </c>
      <c r="H19" s="60">
        <f t="shared" si="3"/>
        <v>1.1808118081180874E-2</v>
      </c>
    </row>
    <row r="20" spans="6:8" ht="15" thickBot="1">
      <c r="F20" s="60">
        <f t="shared" si="4"/>
        <v>0.1092233009708739</v>
      </c>
      <c r="G20" s="176">
        <v>13.55</v>
      </c>
      <c r="H20" s="60">
        <f t="shared" si="3"/>
        <v>1.1808118081180874E-2</v>
      </c>
    </row>
  </sheetData>
  <mergeCells count="9">
    <mergeCell ref="F2:G2"/>
    <mergeCell ref="I2:P2"/>
    <mergeCell ref="I3:P3"/>
    <mergeCell ref="I4:K4"/>
    <mergeCell ref="A7:A12"/>
    <mergeCell ref="B7:B12"/>
    <mergeCell ref="C7:C12"/>
    <mergeCell ref="D7:D12"/>
    <mergeCell ref="H7:H12"/>
  </mergeCells>
  <phoneticPr fontId="6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81"/>
  <sheetViews>
    <sheetView workbookViewId="0">
      <selection activeCell="G11" sqref="G11:G16"/>
    </sheetView>
  </sheetViews>
  <sheetFormatPr defaultRowHeight="13.2"/>
  <cols>
    <col min="7" max="7" width="18" customWidth="1"/>
  </cols>
  <sheetData>
    <row r="1" spans="1:9" ht="14.4">
      <c r="A1" s="154" t="s">
        <v>331</v>
      </c>
    </row>
    <row r="2" spans="1:9" ht="14.4">
      <c r="A2" s="154"/>
    </row>
    <row r="3" spans="1:9" ht="14.4">
      <c r="A3" s="154" t="s">
        <v>332</v>
      </c>
    </row>
    <row r="4" spans="1:9" ht="15" thickBot="1">
      <c r="A4" s="154"/>
    </row>
    <row r="5" spans="1:9" ht="21.6" thickBot="1">
      <c r="A5" s="239" t="s">
        <v>13</v>
      </c>
      <c r="B5" s="240"/>
      <c r="C5" s="240"/>
      <c r="D5" s="241"/>
      <c r="E5" s="156"/>
      <c r="F5" s="156"/>
      <c r="G5" s="156"/>
      <c r="H5" s="156"/>
      <c r="I5" s="155"/>
    </row>
    <row r="6" spans="1:9" ht="14.4" thickBot="1">
      <c r="A6" s="157" t="s">
        <v>12</v>
      </c>
      <c r="B6" s="158" t="s">
        <v>333</v>
      </c>
      <c r="C6" s="159" t="s">
        <v>38</v>
      </c>
      <c r="D6" s="158"/>
      <c r="E6" s="156"/>
      <c r="F6" s="156"/>
      <c r="G6" s="156"/>
      <c r="H6" s="156"/>
      <c r="I6" s="155"/>
    </row>
    <row r="7" spans="1:9" ht="14.4" thickBot="1">
      <c r="A7" s="157" t="s">
        <v>39</v>
      </c>
      <c r="B7" s="160" t="s">
        <v>14</v>
      </c>
      <c r="C7" s="159" t="s">
        <v>40</v>
      </c>
      <c r="D7" s="158" t="s">
        <v>41</v>
      </c>
      <c r="E7" s="156"/>
      <c r="F7" s="161"/>
      <c r="G7" s="161"/>
      <c r="H7" s="161"/>
      <c r="I7" s="155"/>
    </row>
    <row r="8" spans="1:9" ht="55.8" thickBot="1">
      <c r="A8" s="157" t="s">
        <v>334</v>
      </c>
      <c r="B8" s="162" t="s">
        <v>335</v>
      </c>
      <c r="C8" s="163" t="s">
        <v>42</v>
      </c>
      <c r="D8" s="162" t="s">
        <v>43</v>
      </c>
      <c r="E8" s="164" t="s">
        <v>47</v>
      </c>
      <c r="F8" s="242" t="s">
        <v>336</v>
      </c>
      <c r="G8" s="164" t="s">
        <v>337</v>
      </c>
      <c r="H8" s="165"/>
      <c r="I8" s="164" t="s">
        <v>338</v>
      </c>
    </row>
    <row r="9" spans="1:9" ht="14.4" thickBot="1">
      <c r="A9" s="166" t="s">
        <v>44</v>
      </c>
      <c r="B9" s="167"/>
      <c r="C9" s="168" t="s">
        <v>45</v>
      </c>
      <c r="D9" s="169">
        <v>45350</v>
      </c>
      <c r="E9" s="170" t="s">
        <v>339</v>
      </c>
      <c r="F9" s="243"/>
      <c r="G9" s="171" t="s">
        <v>340</v>
      </c>
      <c r="H9" s="172"/>
      <c r="I9" s="171" t="s">
        <v>341</v>
      </c>
    </row>
    <row r="10" spans="1:9" ht="16.2" thickBot="1">
      <c r="A10" s="245" t="s">
        <v>342</v>
      </c>
      <c r="B10" s="246"/>
      <c r="C10" s="247" t="s">
        <v>2</v>
      </c>
      <c r="D10" s="248"/>
      <c r="E10" s="173" t="s">
        <v>61</v>
      </c>
      <c r="F10" s="244"/>
      <c r="G10" s="174" t="s">
        <v>343</v>
      </c>
      <c r="H10" s="175"/>
      <c r="I10" s="174" t="s">
        <v>343</v>
      </c>
    </row>
    <row r="11" spans="1:9" ht="42.75" customHeight="1" thickBot="1">
      <c r="A11" s="230" t="s">
        <v>344</v>
      </c>
      <c r="B11" s="231"/>
      <c r="C11" s="236" t="s">
        <v>345</v>
      </c>
      <c r="D11" s="237"/>
      <c r="E11" s="176" t="s">
        <v>346</v>
      </c>
      <c r="F11" s="177" t="s">
        <v>347</v>
      </c>
      <c r="G11" s="176">
        <v>7.7</v>
      </c>
      <c r="H11" s="178"/>
      <c r="I11" s="176" t="s">
        <v>348</v>
      </c>
    </row>
    <row r="12" spans="1:9" ht="42.75" customHeight="1" thickBot="1">
      <c r="A12" s="232"/>
      <c r="B12" s="233"/>
      <c r="C12" s="236" t="s">
        <v>349</v>
      </c>
      <c r="D12" s="237"/>
      <c r="E12" s="176" t="s">
        <v>346</v>
      </c>
      <c r="F12" s="177" t="s">
        <v>350</v>
      </c>
      <c r="G12" s="176">
        <v>7.9</v>
      </c>
      <c r="H12" s="178"/>
      <c r="I12" s="176" t="s">
        <v>351</v>
      </c>
    </row>
    <row r="13" spans="1:9" ht="42.75" customHeight="1" thickBot="1">
      <c r="A13" s="232"/>
      <c r="B13" s="233"/>
      <c r="C13" s="236" t="s">
        <v>352</v>
      </c>
      <c r="D13" s="237"/>
      <c r="E13" s="176" t="s">
        <v>353</v>
      </c>
      <c r="F13" s="177" t="s">
        <v>354</v>
      </c>
      <c r="G13" s="176">
        <v>9.9499999999999993</v>
      </c>
      <c r="H13" s="178"/>
      <c r="I13" s="176" t="s">
        <v>355</v>
      </c>
    </row>
    <row r="14" spans="1:9" ht="42.75" customHeight="1" thickBot="1">
      <c r="A14" s="232"/>
      <c r="B14" s="233"/>
      <c r="C14" s="236" t="s">
        <v>356</v>
      </c>
      <c r="D14" s="237"/>
      <c r="E14" s="176" t="s">
        <v>353</v>
      </c>
      <c r="F14" s="177" t="s">
        <v>357</v>
      </c>
      <c r="G14" s="176">
        <v>11.25</v>
      </c>
      <c r="H14" s="178"/>
      <c r="I14" s="176" t="s">
        <v>358</v>
      </c>
    </row>
    <row r="15" spans="1:9" ht="42.75" customHeight="1" thickBot="1">
      <c r="A15" s="232"/>
      <c r="B15" s="233"/>
      <c r="C15" s="236" t="s">
        <v>359</v>
      </c>
      <c r="D15" s="237"/>
      <c r="E15" s="176" t="s">
        <v>353</v>
      </c>
      <c r="F15" s="177" t="s">
        <v>360</v>
      </c>
      <c r="G15" s="176">
        <v>13.55</v>
      </c>
      <c r="H15" s="178"/>
      <c r="I15" s="176" t="s">
        <v>361</v>
      </c>
    </row>
    <row r="16" spans="1:9" ht="57" customHeight="1" thickBot="1">
      <c r="A16" s="234"/>
      <c r="B16" s="235"/>
      <c r="C16" s="236" t="s">
        <v>362</v>
      </c>
      <c r="D16" s="237"/>
      <c r="E16" s="176" t="s">
        <v>353</v>
      </c>
      <c r="F16" s="177" t="s">
        <v>360</v>
      </c>
      <c r="G16" s="176">
        <v>13.55</v>
      </c>
      <c r="H16" s="178"/>
      <c r="I16" s="176" t="s">
        <v>363</v>
      </c>
    </row>
    <row r="17" spans="1:9" ht="13.8">
      <c r="A17" s="179" t="s">
        <v>364</v>
      </c>
      <c r="B17" s="155"/>
      <c r="C17" s="155"/>
      <c r="D17" s="155"/>
      <c r="E17" s="155"/>
      <c r="F17" s="155"/>
      <c r="G17" s="155"/>
      <c r="H17" s="155"/>
      <c r="I17" s="155"/>
    </row>
    <row r="18" spans="1:9" ht="13.8">
      <c r="A18" s="180" t="s">
        <v>365</v>
      </c>
      <c r="B18" s="155"/>
      <c r="C18" s="155"/>
      <c r="D18" s="155"/>
      <c r="E18" s="155"/>
      <c r="F18" s="155"/>
      <c r="G18" s="155"/>
      <c r="H18" s="155"/>
      <c r="I18" s="155"/>
    </row>
    <row r="19" spans="1:9" ht="13.8">
      <c r="A19" s="180" t="s">
        <v>366</v>
      </c>
      <c r="B19" s="155"/>
      <c r="C19" s="155"/>
      <c r="D19" s="155"/>
      <c r="E19" s="155"/>
      <c r="F19" s="155"/>
      <c r="G19" s="155"/>
      <c r="H19" s="155"/>
      <c r="I19" s="155"/>
    </row>
    <row r="20" spans="1:9" ht="13.8">
      <c r="A20" s="180" t="s">
        <v>367</v>
      </c>
      <c r="B20" s="155"/>
      <c r="C20" s="155"/>
      <c r="D20" s="155"/>
      <c r="E20" s="155"/>
      <c r="F20" s="155"/>
      <c r="G20" s="155"/>
      <c r="H20" s="155"/>
      <c r="I20" s="155"/>
    </row>
    <row r="21" spans="1:9" ht="13.8">
      <c r="A21" s="181" t="s">
        <v>368</v>
      </c>
      <c r="B21" s="155"/>
      <c r="C21" s="155"/>
      <c r="D21" s="155"/>
      <c r="E21" s="155"/>
      <c r="F21" s="155"/>
      <c r="G21" s="155"/>
      <c r="H21" s="155"/>
      <c r="I21" s="155"/>
    </row>
    <row r="22" spans="1:9" ht="14.4">
      <c r="A22" s="154"/>
    </row>
    <row r="23" spans="1:9" ht="14.4">
      <c r="A23" s="154" t="s">
        <v>369</v>
      </c>
    </row>
    <row r="24" spans="1:9" ht="14.4">
      <c r="A24" s="154"/>
    </row>
    <row r="25" spans="1:9" ht="14.4">
      <c r="A25" s="154" t="s">
        <v>370</v>
      </c>
    </row>
    <row r="26" spans="1:9" ht="14.4">
      <c r="A26" s="154"/>
    </row>
    <row r="27" spans="1:9" ht="14.4">
      <c r="A27" s="182" t="s">
        <v>371</v>
      </c>
    </row>
    <row r="28" spans="1:9" ht="14.4">
      <c r="A28" s="182"/>
    </row>
    <row r="29" spans="1:9" ht="14.4">
      <c r="A29" s="182" t="s">
        <v>372</v>
      </c>
    </row>
    <row r="30" spans="1:9" ht="14.4">
      <c r="A30" s="183" t="s">
        <v>373</v>
      </c>
    </row>
    <row r="31" spans="1:9" ht="14.4">
      <c r="A31" s="183" t="s">
        <v>374</v>
      </c>
    </row>
    <row r="32" spans="1:9" ht="14.4">
      <c r="A32" s="184" t="s">
        <v>375</v>
      </c>
    </row>
    <row r="33" spans="1:1" ht="14.4">
      <c r="A33" s="185" t="s">
        <v>376</v>
      </c>
    </row>
    <row r="34" spans="1:1" ht="14.4">
      <c r="A34" s="185" t="s">
        <v>377</v>
      </c>
    </row>
    <row r="35" spans="1:1" ht="14.4">
      <c r="A35" s="185" t="s">
        <v>378</v>
      </c>
    </row>
    <row r="36" spans="1:1" ht="15.6">
      <c r="A36" s="185" t="s">
        <v>379</v>
      </c>
    </row>
    <row r="37" spans="1:1" ht="14.4">
      <c r="A37" s="185" t="s">
        <v>380</v>
      </c>
    </row>
    <row r="38" spans="1:1" ht="14.4">
      <c r="A38" s="185" t="s">
        <v>381</v>
      </c>
    </row>
    <row r="39" spans="1:1" ht="14.4">
      <c r="A39" s="185" t="s">
        <v>382</v>
      </c>
    </row>
    <row r="40" spans="1:1" ht="13.8">
      <c r="A40" s="186"/>
    </row>
    <row r="41" spans="1:1" ht="14.4">
      <c r="A41" s="154"/>
    </row>
    <row r="42" spans="1:1">
      <c r="A42" s="188" t="s">
        <v>383</v>
      </c>
    </row>
    <row r="43" spans="1:1" ht="14.4">
      <c r="A43" s="187" t="s">
        <v>384</v>
      </c>
    </row>
    <row r="44" spans="1:1">
      <c r="A44" s="188" t="s">
        <v>385</v>
      </c>
    </row>
    <row r="45" spans="1:1" ht="14.4">
      <c r="A45" s="187" t="s">
        <v>386</v>
      </c>
    </row>
    <row r="46" spans="1:1" ht="14.4">
      <c r="A46" s="187" t="s">
        <v>387</v>
      </c>
    </row>
    <row r="47" spans="1:1" ht="14.4">
      <c r="A47" s="154"/>
    </row>
    <row r="48" spans="1:1" ht="14.4">
      <c r="A48" s="154" t="s">
        <v>388</v>
      </c>
    </row>
    <row r="49" spans="1:2" ht="15" thickBot="1">
      <c r="A49" s="154"/>
    </row>
    <row r="50" spans="1:2" ht="87" thickBot="1">
      <c r="A50" s="189" t="s">
        <v>56</v>
      </c>
      <c r="B50" s="190" t="s">
        <v>389</v>
      </c>
    </row>
    <row r="51" spans="1:2" ht="87" thickBot="1">
      <c r="A51" s="191" t="s">
        <v>330</v>
      </c>
      <c r="B51" s="192" t="s">
        <v>390</v>
      </c>
    </row>
    <row r="52" spans="1:2" ht="87" thickBot="1">
      <c r="A52" s="191" t="s">
        <v>57</v>
      </c>
      <c r="B52" s="192" t="s">
        <v>391</v>
      </c>
    </row>
    <row r="53" spans="1:2" ht="87" thickBot="1">
      <c r="A53" s="191" t="s">
        <v>58</v>
      </c>
      <c r="B53" s="192" t="s">
        <v>392</v>
      </c>
    </row>
    <row r="54" spans="1:2" ht="87" thickBot="1">
      <c r="A54" s="191" t="s">
        <v>59</v>
      </c>
      <c r="B54" s="192" t="s">
        <v>393</v>
      </c>
    </row>
    <row r="55" spans="1:2" ht="87" thickBot="1">
      <c r="A55" s="191" t="s">
        <v>54</v>
      </c>
      <c r="B55" s="192" t="s">
        <v>394</v>
      </c>
    </row>
    <row r="56" spans="1:2" ht="14.4">
      <c r="A56" s="154"/>
    </row>
    <row r="57" spans="1:2" ht="14.4">
      <c r="A57" s="154"/>
    </row>
    <row r="58" spans="1:2" ht="14.4">
      <c r="A58" s="154" t="s">
        <v>395</v>
      </c>
    </row>
    <row r="59" spans="1:2" ht="14.4">
      <c r="A59" s="154" t="s">
        <v>115</v>
      </c>
    </row>
    <row r="60" spans="1:2" ht="14.4">
      <c r="A60" s="154"/>
    </row>
    <row r="61" spans="1:2">
      <c r="A61" s="188" t="s">
        <v>383</v>
      </c>
    </row>
    <row r="62" spans="1:2" ht="14.4">
      <c r="A62" s="187" t="s">
        <v>396</v>
      </c>
    </row>
    <row r="63" spans="1:2" ht="14.4">
      <c r="A63" s="187" t="s">
        <v>397</v>
      </c>
    </row>
    <row r="64" spans="1:2" ht="14.4">
      <c r="A64" s="187" t="s">
        <v>398</v>
      </c>
    </row>
    <row r="65" spans="1:1" ht="14.4">
      <c r="A65" s="187" t="s">
        <v>399</v>
      </c>
    </row>
    <row r="66" spans="1:1" ht="14.4">
      <c r="A66" s="154"/>
    </row>
    <row r="67" spans="1:1" ht="14.4">
      <c r="A67" s="154" t="s">
        <v>400</v>
      </c>
    </row>
    <row r="68" spans="1:1" ht="14.4">
      <c r="A68" s="154"/>
    </row>
    <row r="69" spans="1:1" ht="14.4">
      <c r="A69" s="154" t="s">
        <v>401</v>
      </c>
    </row>
    <row r="70" spans="1:1" ht="15" thickBot="1">
      <c r="A70" s="154"/>
    </row>
    <row r="71" spans="1:1" ht="87" thickBot="1">
      <c r="A71" s="189" t="s">
        <v>56</v>
      </c>
    </row>
    <row r="72" spans="1:1" ht="87" thickBot="1">
      <c r="A72" s="191" t="s">
        <v>330</v>
      </c>
    </row>
    <row r="73" spans="1:1" ht="87" thickBot="1">
      <c r="A73" s="191" t="s">
        <v>57</v>
      </c>
    </row>
    <row r="74" spans="1:1" ht="87" thickBot="1">
      <c r="A74" s="191" t="s">
        <v>58</v>
      </c>
    </row>
    <row r="75" spans="1:1" ht="87" thickBot="1">
      <c r="A75" s="191" t="s">
        <v>59</v>
      </c>
    </row>
    <row r="76" spans="1:1" ht="87" thickBot="1">
      <c r="A76" s="191" t="s">
        <v>54</v>
      </c>
    </row>
    <row r="77" spans="1:1" ht="14.4">
      <c r="A77" s="154"/>
    </row>
    <row r="78" spans="1:1" ht="14.4">
      <c r="A78" s="154"/>
    </row>
    <row r="79" spans="1:1" ht="14.4">
      <c r="A79" s="154" t="s">
        <v>395</v>
      </c>
    </row>
    <row r="80" spans="1:1" ht="14.4">
      <c r="A80" s="154" t="s">
        <v>115</v>
      </c>
    </row>
    <row r="81" spans="1:1" ht="14.4">
      <c r="A81" s="154"/>
    </row>
  </sheetData>
  <mergeCells count="11">
    <mergeCell ref="C16:D16"/>
    <mergeCell ref="A5:D5"/>
    <mergeCell ref="F8:F10"/>
    <mergeCell ref="A10:B10"/>
    <mergeCell ref="C10:D10"/>
    <mergeCell ref="A11:B16"/>
    <mergeCell ref="C11:D11"/>
    <mergeCell ref="C12:D12"/>
    <mergeCell ref="C13:D13"/>
    <mergeCell ref="C14:D14"/>
    <mergeCell ref="C15:D15"/>
  </mergeCells>
  <phoneticPr fontId="69" type="noConversion"/>
  <hyperlinks>
    <hyperlink ref="A42" r:id="rId1" display="mailto:patrick.li@jlahome.com" xr:uid="{00000000-0004-0000-0300-000000000000}"/>
    <hyperlink ref="A44" r:id="rId2" display="mailto:jatin.rekhi@jla-india.com" xr:uid="{00000000-0004-0000-0300-000001000000}"/>
    <hyperlink ref="A61" r:id="rId3" display="mailto:patrick.li@jlahome.com" xr:uid="{00000000-0004-0000-0300-000002000000}"/>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43"/>
  <sheetViews>
    <sheetView workbookViewId="0">
      <selection activeCell="G9" sqref="G9"/>
    </sheetView>
  </sheetViews>
  <sheetFormatPr defaultColWidth="9.33203125" defaultRowHeight="14.4"/>
  <cols>
    <col min="1" max="1" width="19.6640625" style="47" customWidth="1"/>
    <col min="2" max="2" width="11.33203125" style="47" customWidth="1"/>
    <col min="3" max="3" width="37" style="47" customWidth="1"/>
    <col min="4" max="4" width="27.33203125" style="47" bestFit="1" customWidth="1"/>
    <col min="5" max="5" width="40.33203125" style="47" bestFit="1" customWidth="1"/>
    <col min="6" max="14" width="33.44140625" style="47" customWidth="1"/>
    <col min="15" max="15" width="20.6640625" style="47" bestFit="1" customWidth="1"/>
    <col min="16" max="16" width="11.5546875" style="47" bestFit="1" customWidth="1"/>
    <col min="17" max="17" width="12.33203125" style="47" bestFit="1" customWidth="1"/>
    <col min="18" max="18" width="8.44140625" style="47" bestFit="1" customWidth="1"/>
    <col min="19" max="19" width="17.33203125" style="47" bestFit="1" customWidth="1"/>
    <col min="20" max="20" width="12.5546875" style="47" customWidth="1"/>
    <col min="21" max="21" width="23.6640625" style="47" bestFit="1" customWidth="1"/>
    <col min="22" max="23" width="9.33203125" style="47"/>
    <col min="24" max="24" width="11.33203125" style="47" bestFit="1" customWidth="1"/>
    <col min="25" max="16384" width="9.33203125" style="47"/>
  </cols>
  <sheetData>
    <row r="1" spans="1:23" ht="15" thickBot="1">
      <c r="A1" s="14"/>
      <c r="B1" s="14"/>
      <c r="C1" s="14"/>
      <c r="D1" s="15" t="s">
        <v>13</v>
      </c>
      <c r="E1" s="14"/>
      <c r="F1" s="15"/>
      <c r="G1" s="15"/>
      <c r="H1" s="15"/>
      <c r="I1" s="15"/>
      <c r="J1" s="15"/>
      <c r="K1" s="15"/>
      <c r="L1" s="15"/>
      <c r="M1" s="15"/>
      <c r="N1" s="15"/>
      <c r="O1" s="15"/>
      <c r="P1" s="14"/>
      <c r="Q1" s="15"/>
      <c r="R1" s="14"/>
      <c r="S1" s="14"/>
      <c r="T1" s="14"/>
      <c r="U1" s="14"/>
      <c r="V1" s="14"/>
      <c r="W1" s="14"/>
    </row>
    <row r="2" spans="1:23">
      <c r="A2" s="24" t="s">
        <v>15</v>
      </c>
      <c r="B2" s="24" t="s">
        <v>16</v>
      </c>
      <c r="C2" s="25"/>
      <c r="D2" s="24"/>
      <c r="E2" s="26">
        <v>44959</v>
      </c>
      <c r="F2" s="62" t="s">
        <v>63</v>
      </c>
      <c r="G2" s="63" t="s">
        <v>32</v>
      </c>
      <c r="H2" s="62" t="s">
        <v>63</v>
      </c>
      <c r="I2" s="63" t="s">
        <v>32</v>
      </c>
      <c r="J2" s="62" t="s">
        <v>63</v>
      </c>
      <c r="K2" s="63" t="s">
        <v>32</v>
      </c>
      <c r="L2" s="272" t="s">
        <v>63</v>
      </c>
      <c r="M2" s="273"/>
      <c r="N2" s="274"/>
      <c r="O2" s="16"/>
      <c r="P2" s="275"/>
      <c r="Q2" s="276"/>
      <c r="R2" s="276"/>
      <c r="S2" s="276"/>
      <c r="T2" s="276"/>
      <c r="U2" s="276"/>
      <c r="V2" s="276"/>
      <c r="W2" s="277"/>
    </row>
    <row r="3" spans="1:23">
      <c r="A3" s="27" t="s">
        <v>17</v>
      </c>
      <c r="B3" s="24"/>
      <c r="C3" s="56"/>
      <c r="D3" s="64"/>
      <c r="E3" s="28" t="s">
        <v>18</v>
      </c>
      <c r="F3" s="66"/>
      <c r="G3" s="67"/>
      <c r="H3" s="66"/>
      <c r="I3" s="67"/>
      <c r="J3" s="66"/>
      <c r="K3" s="67"/>
      <c r="L3" s="66"/>
      <c r="M3" s="54"/>
      <c r="N3" s="67"/>
      <c r="O3" s="17"/>
      <c r="P3" s="275" t="s">
        <v>19</v>
      </c>
      <c r="Q3" s="276"/>
      <c r="R3" s="276"/>
      <c r="S3" s="276"/>
      <c r="T3" s="276"/>
      <c r="U3" s="276"/>
      <c r="V3" s="276"/>
      <c r="W3" s="277"/>
    </row>
    <row r="4" spans="1:23" ht="57.6">
      <c r="A4" s="29" t="s">
        <v>20</v>
      </c>
      <c r="B4" s="29" t="s">
        <v>0</v>
      </c>
      <c r="C4" s="29" t="s">
        <v>21</v>
      </c>
      <c r="D4" s="29" t="s">
        <v>22</v>
      </c>
      <c r="E4" s="30" t="s">
        <v>23</v>
      </c>
      <c r="F4" s="18" t="s">
        <v>55</v>
      </c>
      <c r="G4" s="68" t="s">
        <v>55</v>
      </c>
      <c r="H4" s="18" t="s">
        <v>64</v>
      </c>
      <c r="I4" s="68" t="s">
        <v>64</v>
      </c>
      <c r="J4" s="18" t="s">
        <v>65</v>
      </c>
      <c r="K4" s="68" t="s">
        <v>65</v>
      </c>
      <c r="L4" s="18" t="s">
        <v>66</v>
      </c>
      <c r="M4" s="29" t="s">
        <v>67</v>
      </c>
      <c r="N4" s="68" t="s">
        <v>67</v>
      </c>
      <c r="O4" s="31" t="s">
        <v>24</v>
      </c>
      <c r="P4" s="254" t="s">
        <v>4</v>
      </c>
      <c r="Q4" s="255"/>
      <c r="R4" s="256"/>
      <c r="S4" s="29" t="s">
        <v>25</v>
      </c>
      <c r="T4" s="29" t="s">
        <v>26</v>
      </c>
      <c r="U4" s="29" t="s">
        <v>27</v>
      </c>
      <c r="V4" s="29" t="s">
        <v>28</v>
      </c>
      <c r="W4" s="29" t="s">
        <v>5</v>
      </c>
    </row>
    <row r="5" spans="1:23" ht="43.2">
      <c r="A5" s="32" t="s">
        <v>16</v>
      </c>
      <c r="B5" s="33" t="s">
        <v>16</v>
      </c>
      <c r="C5" s="33"/>
      <c r="D5" s="33"/>
      <c r="E5" s="34"/>
      <c r="F5" s="69" t="s">
        <v>68</v>
      </c>
      <c r="G5" s="70" t="s">
        <v>68</v>
      </c>
      <c r="H5" s="69" t="s">
        <v>68</v>
      </c>
      <c r="I5" s="70" t="s">
        <v>68</v>
      </c>
      <c r="J5" s="69" t="s">
        <v>68</v>
      </c>
      <c r="K5" s="70" t="s">
        <v>68</v>
      </c>
      <c r="L5" s="69" t="s">
        <v>68</v>
      </c>
      <c r="M5" s="55" t="s">
        <v>69</v>
      </c>
      <c r="N5" s="70" t="s">
        <v>70</v>
      </c>
      <c r="O5" s="35"/>
      <c r="P5" s="36" t="s">
        <v>6</v>
      </c>
      <c r="Q5" s="36" t="s">
        <v>7</v>
      </c>
      <c r="R5" s="36" t="s">
        <v>8</v>
      </c>
      <c r="S5" s="36"/>
      <c r="T5" s="36"/>
      <c r="U5" s="36"/>
      <c r="V5" s="36"/>
      <c r="W5" s="36"/>
    </row>
    <row r="6" spans="1:23">
      <c r="A6" s="37"/>
      <c r="B6" s="38"/>
      <c r="C6" s="38"/>
      <c r="D6" s="38"/>
      <c r="E6" s="39"/>
      <c r="F6" s="40" t="s">
        <v>36</v>
      </c>
      <c r="G6" s="48" t="s">
        <v>36</v>
      </c>
      <c r="H6" s="40" t="s">
        <v>36</v>
      </c>
      <c r="I6" s="48" t="s">
        <v>36</v>
      </c>
      <c r="J6" s="40" t="s">
        <v>36</v>
      </c>
      <c r="K6" s="48"/>
      <c r="L6" s="40" t="s">
        <v>36</v>
      </c>
      <c r="M6" s="65" t="s">
        <v>36</v>
      </c>
      <c r="N6" s="48" t="s">
        <v>36</v>
      </c>
      <c r="O6" s="41"/>
      <c r="P6" s="38"/>
      <c r="Q6" s="38"/>
      <c r="R6" s="38"/>
      <c r="S6" s="38"/>
      <c r="T6" s="38"/>
      <c r="U6" s="38"/>
      <c r="V6" s="38"/>
      <c r="W6" s="38"/>
    </row>
    <row r="7" spans="1:23">
      <c r="A7" s="266"/>
      <c r="B7" s="267" t="s">
        <v>29</v>
      </c>
      <c r="C7" s="268" t="s">
        <v>30</v>
      </c>
      <c r="D7" s="268" t="s">
        <v>33</v>
      </c>
      <c r="E7" s="49" t="s">
        <v>56</v>
      </c>
      <c r="F7" s="76">
        <v>6.05</v>
      </c>
      <c r="G7" s="50">
        <v>6.18</v>
      </c>
      <c r="H7" s="71">
        <v>7.93</v>
      </c>
      <c r="I7" s="78">
        <v>7.58</v>
      </c>
      <c r="J7" s="71">
        <v>8.5500000000000007</v>
      </c>
      <c r="K7" s="78">
        <v>8.35</v>
      </c>
      <c r="L7" s="71">
        <v>9.41</v>
      </c>
      <c r="M7" s="57">
        <v>9.4499999999999993</v>
      </c>
      <c r="N7" s="50">
        <v>9.7799999999999994</v>
      </c>
      <c r="O7" s="269" t="s">
        <v>31</v>
      </c>
      <c r="P7" s="42">
        <v>30</v>
      </c>
      <c r="Q7" s="42">
        <v>25</v>
      </c>
      <c r="R7" s="42">
        <v>28</v>
      </c>
      <c r="S7" s="42">
        <v>4</v>
      </c>
      <c r="T7" s="43">
        <f>(P7*Q7*R7)/1000000</f>
        <v>2.1000000000000001E-2</v>
      </c>
      <c r="U7" s="44">
        <f>S7*66/T7</f>
        <v>12571.428571428571</v>
      </c>
      <c r="V7" s="45"/>
      <c r="W7" s="46">
        <f>V7/U7</f>
        <v>0</v>
      </c>
    </row>
    <row r="8" spans="1:23">
      <c r="A8" s="266"/>
      <c r="B8" s="267"/>
      <c r="C8" s="268"/>
      <c r="D8" s="268"/>
      <c r="E8" s="49" t="s">
        <v>57</v>
      </c>
      <c r="F8" s="76">
        <v>7.85</v>
      </c>
      <c r="G8" s="50">
        <v>8.0399999999999991</v>
      </c>
      <c r="H8" s="71">
        <v>10.29</v>
      </c>
      <c r="I8" s="78">
        <v>9.8699999999999992</v>
      </c>
      <c r="J8" s="71">
        <v>11.1</v>
      </c>
      <c r="K8" s="78">
        <v>10.87</v>
      </c>
      <c r="L8" s="71">
        <v>12.23</v>
      </c>
      <c r="M8" s="57">
        <v>12.29</v>
      </c>
      <c r="N8" s="50">
        <v>12.72</v>
      </c>
      <c r="O8" s="270"/>
      <c r="P8" s="42">
        <v>30</v>
      </c>
      <c r="Q8" s="42">
        <v>25</v>
      </c>
      <c r="R8" s="42">
        <v>33</v>
      </c>
      <c r="S8" s="42">
        <v>4</v>
      </c>
      <c r="T8" s="43">
        <f>(P8*Q8*R8)/1000000</f>
        <v>2.4750000000000001E-2</v>
      </c>
      <c r="U8" s="44">
        <f>S8*66/T8</f>
        <v>10666.666666666666</v>
      </c>
      <c r="V8" s="45"/>
      <c r="W8" s="46">
        <f>V8/U8</f>
        <v>0</v>
      </c>
    </row>
    <row r="9" spans="1:23">
      <c r="A9" s="266"/>
      <c r="B9" s="267"/>
      <c r="C9" s="268"/>
      <c r="D9" s="268"/>
      <c r="E9" s="49" t="s">
        <v>58</v>
      </c>
      <c r="F9" s="76">
        <v>8.75</v>
      </c>
      <c r="G9" s="50">
        <v>8.8800000000000008</v>
      </c>
      <c r="H9" s="71">
        <v>11.62</v>
      </c>
      <c r="I9" s="78">
        <v>10.9</v>
      </c>
      <c r="J9" s="71">
        <v>12.56</v>
      </c>
      <c r="K9" s="78">
        <v>11.99</v>
      </c>
      <c r="L9" s="71">
        <v>13.86</v>
      </c>
      <c r="M9" s="57">
        <v>13.93</v>
      </c>
      <c r="N9" s="50">
        <v>14.41</v>
      </c>
      <c r="O9" s="270"/>
      <c r="P9" s="42">
        <v>30</v>
      </c>
      <c r="Q9" s="42">
        <v>25</v>
      </c>
      <c r="R9" s="42">
        <v>38</v>
      </c>
      <c r="S9" s="42">
        <v>4</v>
      </c>
      <c r="T9" s="43">
        <f>(P9*Q9*R9)/1000000</f>
        <v>2.8500000000000001E-2</v>
      </c>
      <c r="U9" s="44">
        <f>S9*66/T9</f>
        <v>9263.1578947368416</v>
      </c>
      <c r="V9" s="45"/>
      <c r="W9" s="46">
        <f>V9/U9</f>
        <v>0</v>
      </c>
    </row>
    <row r="10" spans="1:23">
      <c r="A10" s="266"/>
      <c r="B10" s="267"/>
      <c r="C10" s="268"/>
      <c r="D10" s="268"/>
      <c r="E10" s="49" t="s">
        <v>59</v>
      </c>
      <c r="F10" s="76">
        <v>10.65</v>
      </c>
      <c r="G10" s="50">
        <v>10.74</v>
      </c>
      <c r="H10" s="71">
        <v>14.29</v>
      </c>
      <c r="I10" s="78">
        <v>13.18</v>
      </c>
      <c r="J10" s="71">
        <v>15.44</v>
      </c>
      <c r="K10" s="78">
        <v>14.51</v>
      </c>
      <c r="L10" s="71">
        <v>17.059999999999999</v>
      </c>
      <c r="M10" s="57">
        <v>17.14</v>
      </c>
      <c r="N10" s="50">
        <v>17.739999999999998</v>
      </c>
      <c r="O10" s="270"/>
      <c r="P10" s="42">
        <v>30</v>
      </c>
      <c r="Q10" s="42">
        <v>25</v>
      </c>
      <c r="R10" s="42">
        <v>43</v>
      </c>
      <c r="S10" s="42">
        <v>4</v>
      </c>
      <c r="T10" s="43">
        <f t="shared" ref="T10:T11" si="0">(P10*Q10*R10)/1000000</f>
        <v>3.2250000000000001E-2</v>
      </c>
      <c r="U10" s="44">
        <f t="shared" ref="U10:U11" si="1">S10*66/T10</f>
        <v>8186.0465116279065</v>
      </c>
      <c r="V10" s="45"/>
      <c r="W10" s="46">
        <f t="shared" ref="W10:W11" si="2">V10/U10</f>
        <v>0</v>
      </c>
    </row>
    <row r="11" spans="1:23" ht="28.8">
      <c r="A11" s="266"/>
      <c r="B11" s="267"/>
      <c r="C11" s="268"/>
      <c r="D11" s="268"/>
      <c r="E11" s="49" t="s">
        <v>54</v>
      </c>
      <c r="F11" s="76">
        <v>10.65</v>
      </c>
      <c r="G11" s="50">
        <v>10.74</v>
      </c>
      <c r="H11" s="71">
        <v>14.29</v>
      </c>
      <c r="I11" s="78">
        <v>13.18</v>
      </c>
      <c r="J11" s="71">
        <v>15.44</v>
      </c>
      <c r="K11" s="78">
        <v>14.51</v>
      </c>
      <c r="L11" s="71">
        <v>17.059999999999999</v>
      </c>
      <c r="M11" s="57">
        <v>17.14</v>
      </c>
      <c r="N11" s="50">
        <v>17.739999999999998</v>
      </c>
      <c r="O11" s="271"/>
      <c r="P11" s="42">
        <v>30</v>
      </c>
      <c r="Q11" s="42">
        <v>25</v>
      </c>
      <c r="R11" s="42">
        <v>43</v>
      </c>
      <c r="S11" s="42">
        <v>4</v>
      </c>
      <c r="T11" s="43">
        <f t="shared" si="0"/>
        <v>3.2250000000000001E-2</v>
      </c>
      <c r="U11" s="44">
        <f t="shared" si="1"/>
        <v>8186.0465116279065</v>
      </c>
      <c r="V11" s="45"/>
      <c r="W11" s="46">
        <f t="shared" si="2"/>
        <v>0</v>
      </c>
    </row>
    <row r="12" spans="1:23" ht="43.2">
      <c r="A12" s="32" t="s">
        <v>16</v>
      </c>
      <c r="B12" s="33" t="s">
        <v>16</v>
      </c>
      <c r="C12" s="33"/>
      <c r="D12" s="33"/>
      <c r="E12" s="34"/>
      <c r="F12" s="69" t="s">
        <v>68</v>
      </c>
      <c r="G12" s="70" t="s">
        <v>68</v>
      </c>
      <c r="H12" s="69" t="s">
        <v>68</v>
      </c>
      <c r="I12" s="70" t="s">
        <v>68</v>
      </c>
      <c r="J12" s="69" t="s">
        <v>68</v>
      </c>
      <c r="K12" s="70" t="s">
        <v>68</v>
      </c>
      <c r="L12" s="69" t="s">
        <v>68</v>
      </c>
      <c r="M12" s="55" t="s">
        <v>69</v>
      </c>
      <c r="N12" s="70" t="s">
        <v>70</v>
      </c>
      <c r="O12" s="35"/>
      <c r="P12" s="36" t="s">
        <v>6</v>
      </c>
      <c r="Q12" s="36" t="s">
        <v>7</v>
      </c>
      <c r="R12" s="36" t="s">
        <v>8</v>
      </c>
      <c r="S12" s="36"/>
      <c r="T12" s="36"/>
      <c r="U12" s="36"/>
      <c r="V12" s="36"/>
      <c r="W12" s="36"/>
    </row>
    <row r="13" spans="1:23">
      <c r="A13" s="37"/>
      <c r="B13" s="38"/>
      <c r="C13" s="38"/>
      <c r="D13" s="38"/>
      <c r="E13" s="39"/>
      <c r="F13" s="40" t="s">
        <v>37</v>
      </c>
      <c r="G13" s="48" t="s">
        <v>37</v>
      </c>
      <c r="H13" s="40" t="s">
        <v>37</v>
      </c>
      <c r="I13" s="48" t="s">
        <v>37</v>
      </c>
      <c r="J13" s="40" t="s">
        <v>37</v>
      </c>
      <c r="K13" s="48" t="s">
        <v>37</v>
      </c>
      <c r="L13" s="40" t="s">
        <v>37</v>
      </c>
      <c r="M13" s="65" t="s">
        <v>37</v>
      </c>
      <c r="N13" s="48" t="s">
        <v>37</v>
      </c>
      <c r="O13" s="41"/>
      <c r="P13" s="38"/>
      <c r="Q13" s="38"/>
      <c r="R13" s="38"/>
      <c r="S13" s="38"/>
      <c r="T13" s="38"/>
      <c r="U13" s="38"/>
      <c r="V13" s="38"/>
      <c r="W13" s="38"/>
    </row>
    <row r="14" spans="1:23">
      <c r="A14" s="266"/>
      <c r="B14" s="267" t="s">
        <v>29</v>
      </c>
      <c r="C14" s="268" t="s">
        <v>30</v>
      </c>
      <c r="D14" s="268" t="s">
        <v>33</v>
      </c>
      <c r="E14" s="49" t="s">
        <v>49</v>
      </c>
      <c r="F14" s="76">
        <v>6.78</v>
      </c>
      <c r="G14" s="50">
        <v>6.92</v>
      </c>
      <c r="H14" s="71">
        <v>8.8800000000000008</v>
      </c>
      <c r="I14" s="78">
        <v>8.49</v>
      </c>
      <c r="J14" s="71">
        <v>9.58</v>
      </c>
      <c r="K14" s="78">
        <v>9.35</v>
      </c>
      <c r="L14" s="71">
        <v>10.54</v>
      </c>
      <c r="M14" s="57">
        <v>10.58</v>
      </c>
      <c r="N14" s="50">
        <v>10.95</v>
      </c>
      <c r="O14" s="269" t="s">
        <v>31</v>
      </c>
      <c r="P14" s="42">
        <v>30</v>
      </c>
      <c r="Q14" s="42">
        <v>30</v>
      </c>
      <c r="R14" s="42">
        <v>25</v>
      </c>
      <c r="S14" s="42">
        <v>4</v>
      </c>
      <c r="T14" s="43">
        <f>(P14*Q14*R14)/1000000</f>
        <v>2.2499999999999999E-2</v>
      </c>
      <c r="U14" s="44">
        <f>S14*66/T14</f>
        <v>11733.333333333334</v>
      </c>
      <c r="V14" s="45"/>
      <c r="W14" s="46">
        <f>V14/U14</f>
        <v>0</v>
      </c>
    </row>
    <row r="15" spans="1:23">
      <c r="A15" s="266"/>
      <c r="B15" s="267"/>
      <c r="C15" s="268"/>
      <c r="D15" s="268"/>
      <c r="E15" s="49" t="s">
        <v>51</v>
      </c>
      <c r="F15" s="76">
        <v>9.0299999999999994</v>
      </c>
      <c r="G15" s="50">
        <v>9.25</v>
      </c>
      <c r="H15" s="71">
        <v>11.83</v>
      </c>
      <c r="I15" s="78">
        <v>11.35</v>
      </c>
      <c r="J15" s="71">
        <v>12.77</v>
      </c>
      <c r="K15" s="78">
        <v>12.5</v>
      </c>
      <c r="L15" s="71">
        <v>14.06</v>
      </c>
      <c r="M15" s="57">
        <v>14.13</v>
      </c>
      <c r="N15" s="50">
        <v>14.63</v>
      </c>
      <c r="O15" s="270"/>
      <c r="P15" s="42">
        <v>30</v>
      </c>
      <c r="Q15" s="42">
        <v>30</v>
      </c>
      <c r="R15" s="42">
        <v>30</v>
      </c>
      <c r="S15" s="42">
        <v>4</v>
      </c>
      <c r="T15" s="43">
        <f>(P15*Q15*R15)/1000000</f>
        <v>2.7E-2</v>
      </c>
      <c r="U15" s="44">
        <f>S15*66/T15</f>
        <v>9777.7777777777774</v>
      </c>
      <c r="V15" s="45"/>
      <c r="W15" s="46">
        <f>V15/U15</f>
        <v>0</v>
      </c>
    </row>
    <row r="16" spans="1:23">
      <c r="A16" s="266"/>
      <c r="B16" s="267"/>
      <c r="C16" s="268"/>
      <c r="D16" s="268"/>
      <c r="E16" s="49" t="s">
        <v>71</v>
      </c>
      <c r="F16" s="76">
        <v>9.98</v>
      </c>
      <c r="G16" s="50">
        <v>10.119999999999999</v>
      </c>
      <c r="H16" s="71">
        <v>13.25</v>
      </c>
      <c r="I16" s="78">
        <v>12.43</v>
      </c>
      <c r="J16" s="71">
        <v>14.32</v>
      </c>
      <c r="K16" s="78">
        <v>13.67</v>
      </c>
      <c r="L16" s="71">
        <v>15.8</v>
      </c>
      <c r="M16" s="57">
        <v>15.88</v>
      </c>
      <c r="N16" s="50">
        <v>16.43</v>
      </c>
      <c r="O16" s="270"/>
      <c r="P16" s="42">
        <v>30</v>
      </c>
      <c r="Q16" s="42">
        <v>30</v>
      </c>
      <c r="R16" s="42">
        <v>36</v>
      </c>
      <c r="S16" s="42">
        <v>4</v>
      </c>
      <c r="T16" s="43">
        <f>(P16*Q16*R16)/1000000</f>
        <v>3.2399999999999998E-2</v>
      </c>
      <c r="U16" s="44">
        <f>S16*66/T16</f>
        <v>8148.1481481481487</v>
      </c>
      <c r="V16" s="45"/>
      <c r="W16" s="46">
        <f>V16/U16</f>
        <v>0</v>
      </c>
    </row>
    <row r="17" spans="1:23">
      <c r="A17" s="266"/>
      <c r="B17" s="267"/>
      <c r="C17" s="268"/>
      <c r="D17" s="268"/>
      <c r="E17" s="49" t="s">
        <v>72</v>
      </c>
      <c r="F17" s="76">
        <v>12.14</v>
      </c>
      <c r="G17" s="50">
        <v>12.24</v>
      </c>
      <c r="H17" s="71">
        <v>16.29</v>
      </c>
      <c r="I17" s="78">
        <v>15.03</v>
      </c>
      <c r="J17" s="71">
        <v>17.600000000000001</v>
      </c>
      <c r="K17" s="78">
        <v>16.54</v>
      </c>
      <c r="L17" s="71">
        <v>19.45</v>
      </c>
      <c r="M17" s="57">
        <v>19.54</v>
      </c>
      <c r="N17" s="50">
        <v>20.22</v>
      </c>
      <c r="O17" s="270"/>
      <c r="P17" s="42">
        <v>30</v>
      </c>
      <c r="Q17" s="42">
        <v>30</v>
      </c>
      <c r="R17" s="42">
        <v>41</v>
      </c>
      <c r="S17" s="42">
        <v>4</v>
      </c>
      <c r="T17" s="43">
        <f t="shared" ref="T17:T18" si="3">(P17*Q17*R17)/1000000</f>
        <v>3.6900000000000002E-2</v>
      </c>
      <c r="U17" s="44">
        <f t="shared" ref="U17:U18" si="4">S17*66/T17</f>
        <v>7154.4715447154467</v>
      </c>
      <c r="V17" s="45"/>
      <c r="W17" s="46">
        <f t="shared" ref="W17:W18" si="5">V17/U17</f>
        <v>0</v>
      </c>
    </row>
    <row r="18" spans="1:23" ht="29.4" thickBot="1">
      <c r="A18" s="266"/>
      <c r="B18" s="267"/>
      <c r="C18" s="268"/>
      <c r="D18" s="268"/>
      <c r="E18" s="49" t="s">
        <v>73</v>
      </c>
      <c r="F18" s="77">
        <v>12.14</v>
      </c>
      <c r="G18" s="73">
        <v>12.24</v>
      </c>
      <c r="H18" s="72">
        <v>16.29</v>
      </c>
      <c r="I18" s="79">
        <v>15.03</v>
      </c>
      <c r="J18" s="72">
        <v>17.600000000000001</v>
      </c>
      <c r="K18" s="80">
        <v>16.54</v>
      </c>
      <c r="L18" s="72">
        <v>19.45</v>
      </c>
      <c r="M18" s="74">
        <v>19.54</v>
      </c>
      <c r="N18" s="73">
        <v>20.22</v>
      </c>
      <c r="O18" s="271"/>
      <c r="P18" s="42">
        <v>30</v>
      </c>
      <c r="Q18" s="42">
        <v>30</v>
      </c>
      <c r="R18" s="42">
        <v>41</v>
      </c>
      <c r="S18" s="42">
        <v>4</v>
      </c>
      <c r="T18" s="43">
        <f t="shared" si="3"/>
        <v>3.6900000000000002E-2</v>
      </c>
      <c r="U18" s="44">
        <f t="shared" si="4"/>
        <v>7154.4715447154467</v>
      </c>
      <c r="V18" s="45"/>
      <c r="W18" s="46">
        <f t="shared" si="5"/>
        <v>0</v>
      </c>
    </row>
    <row r="19" spans="1:23">
      <c r="J19" s="75" t="s">
        <v>74</v>
      </c>
      <c r="K19" s="75"/>
    </row>
    <row r="20" spans="1:23" ht="15" thickBot="1">
      <c r="F20" s="47" t="s">
        <v>108</v>
      </c>
      <c r="I20" s="47" t="s">
        <v>108</v>
      </c>
      <c r="K20" s="47" t="s">
        <v>108</v>
      </c>
      <c r="L20" s="47" t="s">
        <v>108</v>
      </c>
      <c r="M20" s="47" t="s">
        <v>108</v>
      </c>
      <c r="N20" s="47" t="s">
        <v>108</v>
      </c>
    </row>
    <row r="21" spans="1:23">
      <c r="F21" s="98">
        <v>8.06</v>
      </c>
      <c r="G21" s="60">
        <f>(F21-F7)/F7</f>
        <v>0.33223140495867781</v>
      </c>
      <c r="H21" s="60">
        <f>(I21-I7)/I7</f>
        <v>0.25329815303430075</v>
      </c>
      <c r="I21" s="98">
        <v>9.5</v>
      </c>
      <c r="J21" s="60">
        <f>(K21-K7)/K7</f>
        <v>9.5808383233533023E-2</v>
      </c>
      <c r="K21" s="98">
        <v>9.15</v>
      </c>
      <c r="L21" s="98">
        <v>9.85</v>
      </c>
      <c r="M21" s="98">
        <v>10.050000000000001</v>
      </c>
      <c r="N21" s="98">
        <v>10.75</v>
      </c>
    </row>
    <row r="22" spans="1:23">
      <c r="F22" s="102">
        <v>10.44</v>
      </c>
      <c r="G22" s="60">
        <f t="shared" ref="G22:G25" si="6">(F22-F8)/F8</f>
        <v>0.32993630573248406</v>
      </c>
      <c r="H22" s="60">
        <f t="shared" ref="H22:J25" si="7">(I22-I8)/I8</f>
        <v>0.17021276595744697</v>
      </c>
      <c r="I22" s="102">
        <v>11.55</v>
      </c>
      <c r="J22" s="60">
        <f t="shared" si="7"/>
        <v>9.3836246550138128E-2</v>
      </c>
      <c r="K22" s="102">
        <v>11.89</v>
      </c>
      <c r="L22" s="102">
        <v>12.8</v>
      </c>
      <c r="M22" s="102">
        <v>13.05</v>
      </c>
      <c r="N22" s="102">
        <v>13.95</v>
      </c>
    </row>
    <row r="23" spans="1:23">
      <c r="F23" s="102">
        <v>11.11</v>
      </c>
      <c r="G23" s="60">
        <f t="shared" si="6"/>
        <v>0.26971428571428563</v>
      </c>
      <c r="H23" s="60">
        <f t="shared" si="7"/>
        <v>0.12385321100917428</v>
      </c>
      <c r="I23" s="102">
        <v>12.25</v>
      </c>
      <c r="J23" s="60">
        <f t="shared" si="7"/>
        <v>5.6713928273561275E-2</v>
      </c>
      <c r="K23" s="102">
        <v>12.67</v>
      </c>
      <c r="L23" s="102">
        <v>13.55</v>
      </c>
      <c r="M23" s="102">
        <v>13.82</v>
      </c>
      <c r="N23" s="102">
        <v>14.95</v>
      </c>
    </row>
    <row r="24" spans="1:23">
      <c r="F24" s="106">
        <v>13.06</v>
      </c>
      <c r="G24" s="60">
        <f t="shared" si="6"/>
        <v>0.22629107981220659</v>
      </c>
      <c r="H24" s="60">
        <f t="shared" si="7"/>
        <v>8.497723823975728E-2</v>
      </c>
      <c r="I24" s="106">
        <v>14.3</v>
      </c>
      <c r="J24" s="60">
        <f t="shared" si="7"/>
        <v>3.3769813921433509E-2</v>
      </c>
      <c r="K24" s="106">
        <v>15</v>
      </c>
      <c r="L24" s="106">
        <v>16.2</v>
      </c>
      <c r="M24" s="106">
        <v>16.52</v>
      </c>
      <c r="N24" s="106">
        <v>17.55</v>
      </c>
    </row>
    <row r="25" spans="1:23" ht="15" thickBot="1">
      <c r="F25" s="110">
        <v>13.26</v>
      </c>
      <c r="G25" s="60">
        <f t="shared" si="6"/>
        <v>0.24507042253521122</v>
      </c>
      <c r="H25" s="60">
        <f t="shared" si="7"/>
        <v>9.6358118361153239E-2</v>
      </c>
      <c r="I25" s="110">
        <v>14.45</v>
      </c>
      <c r="J25" s="60">
        <f t="shared" si="7"/>
        <v>4.5485871812543086E-2</v>
      </c>
      <c r="K25" s="110">
        <v>15.17</v>
      </c>
      <c r="L25" s="110">
        <v>16.45</v>
      </c>
      <c r="M25" s="110">
        <v>16.78</v>
      </c>
      <c r="N25" s="110">
        <v>17.95</v>
      </c>
    </row>
    <row r="26" spans="1:23" ht="15" thickBot="1"/>
    <row r="27" spans="1:23">
      <c r="F27" s="98">
        <v>8.94</v>
      </c>
      <c r="G27" s="60">
        <f>(F27-F14)/F14</f>
        <v>0.31858407079646006</v>
      </c>
      <c r="H27" s="60">
        <f>(I27-I14)/I14</f>
        <v>0.24852767962308592</v>
      </c>
      <c r="I27" s="98">
        <v>10.6</v>
      </c>
      <c r="J27" s="60">
        <f>(K27-K14)/K14</f>
        <v>8.4491978609625776E-2</v>
      </c>
      <c r="K27" s="98">
        <v>10.14</v>
      </c>
      <c r="L27" s="98">
        <v>10.95</v>
      </c>
      <c r="M27" s="98">
        <v>11.1</v>
      </c>
      <c r="N27" s="98">
        <v>11.95</v>
      </c>
    </row>
    <row r="28" spans="1:23">
      <c r="F28" s="102">
        <v>11.95</v>
      </c>
      <c r="G28" s="60">
        <f t="shared" ref="G28:G31" si="8">(F28-F15)/F15</f>
        <v>0.32336655592469549</v>
      </c>
      <c r="H28" s="60">
        <f t="shared" ref="H28:J31" si="9">(I28-I15)/I15</f>
        <v>0.18502202643171803</v>
      </c>
      <c r="I28" s="102">
        <v>13.45</v>
      </c>
      <c r="J28" s="60">
        <f t="shared" si="9"/>
        <v>8.8799999999999948E-2</v>
      </c>
      <c r="K28" s="102">
        <v>13.61</v>
      </c>
      <c r="L28" s="102">
        <v>14.8</v>
      </c>
      <c r="M28" s="102">
        <v>15.1</v>
      </c>
      <c r="N28" s="102">
        <v>15.95</v>
      </c>
    </row>
    <row r="29" spans="1:23">
      <c r="F29" s="102">
        <v>12.62</v>
      </c>
      <c r="G29" s="60">
        <f t="shared" si="8"/>
        <v>0.26452905811623234</v>
      </c>
      <c r="H29" s="60">
        <f t="shared" si="9"/>
        <v>0.13837489943684639</v>
      </c>
      <c r="I29" s="102">
        <v>14.15</v>
      </c>
      <c r="J29" s="60">
        <f t="shared" si="9"/>
        <v>5.2670080468178539E-2</v>
      </c>
      <c r="K29" s="102">
        <v>14.39</v>
      </c>
      <c r="L29" s="102">
        <v>15.55</v>
      </c>
      <c r="M29" s="102">
        <v>15.87</v>
      </c>
      <c r="N29" s="102">
        <v>16.95</v>
      </c>
    </row>
    <row r="30" spans="1:23">
      <c r="F30" s="106">
        <v>14.92</v>
      </c>
      <c r="G30" s="60">
        <f t="shared" si="8"/>
        <v>0.22899505766062597</v>
      </c>
      <c r="H30" s="60">
        <f t="shared" si="9"/>
        <v>0.10445775116433813</v>
      </c>
      <c r="I30" s="106">
        <v>16.600000000000001</v>
      </c>
      <c r="J30" s="60">
        <f t="shared" si="9"/>
        <v>3.5671100362756947E-2</v>
      </c>
      <c r="K30" s="106">
        <v>17.13</v>
      </c>
      <c r="L30" s="106">
        <v>18.600000000000001</v>
      </c>
      <c r="M30" s="106">
        <v>19</v>
      </c>
      <c r="N30" s="106">
        <v>20.05</v>
      </c>
    </row>
    <row r="31" spans="1:23" ht="15" thickBot="1">
      <c r="F31" s="110">
        <v>15.12</v>
      </c>
      <c r="G31" s="60">
        <f t="shared" si="8"/>
        <v>0.24546952224052707</v>
      </c>
      <c r="H31" s="60">
        <f t="shared" si="9"/>
        <v>0.11443779108449773</v>
      </c>
      <c r="I31" s="110">
        <v>16.75</v>
      </c>
      <c r="J31" s="60">
        <f t="shared" si="9"/>
        <v>4.5949214026602271E-2</v>
      </c>
      <c r="K31" s="110">
        <v>17.3</v>
      </c>
      <c r="L31" s="110">
        <v>18.850000000000001</v>
      </c>
      <c r="M31" s="110">
        <v>19.260000000000002</v>
      </c>
      <c r="N31" s="110">
        <v>20.45</v>
      </c>
    </row>
    <row r="33" spans="12:14">
      <c r="L33" s="60">
        <f>(L21-L7)/L7</f>
        <v>4.6758767268862855E-2</v>
      </c>
      <c r="M33" s="60">
        <f>(M21-M7)/M7</f>
        <v>6.3492063492063641E-2</v>
      </c>
      <c r="N33" s="60">
        <f>(N21-N7)/N7</f>
        <v>9.9182004089979625E-2</v>
      </c>
    </row>
    <row r="34" spans="12:14">
      <c r="L34" s="60">
        <f t="shared" ref="L34:M37" si="10">(L22-L8)/L8</f>
        <v>4.6606704824202802E-2</v>
      </c>
      <c r="M34" s="60">
        <f t="shared" si="10"/>
        <v>6.1838893409275966E-2</v>
      </c>
      <c r="N34" s="60">
        <f t="shared" ref="N34" si="11">(N22-N8)/N8</f>
        <v>9.6698113207547065E-2</v>
      </c>
    </row>
    <row r="35" spans="12:14">
      <c r="L35" s="60">
        <f t="shared" si="10"/>
        <v>-2.2366522366522274E-2</v>
      </c>
      <c r="M35" s="60">
        <f t="shared" si="10"/>
        <v>-7.8966259870782082E-3</v>
      </c>
      <c r="N35" s="60">
        <f t="shared" ref="N35" si="12">(N23-N9)/N9</f>
        <v>3.7473976405274056E-2</v>
      </c>
    </row>
    <row r="36" spans="12:14">
      <c r="L36" s="60">
        <f t="shared" si="10"/>
        <v>-5.0410316529894458E-2</v>
      </c>
      <c r="M36" s="60">
        <f t="shared" si="10"/>
        <v>-3.61726954492416E-2</v>
      </c>
      <c r="N36" s="60">
        <f t="shared" ref="N36" si="13">(N24-N10)/N10</f>
        <v>-1.0710259301014529E-2</v>
      </c>
    </row>
    <row r="37" spans="12:14">
      <c r="L37" s="60">
        <f t="shared" si="10"/>
        <v>-3.5756154747948389E-2</v>
      </c>
      <c r="M37" s="60">
        <f t="shared" si="10"/>
        <v>-2.1003500583430538E-2</v>
      </c>
      <c r="N37" s="60">
        <f t="shared" ref="N37" si="14">(N25-N11)/N11</f>
        <v>1.1837655016910986E-2</v>
      </c>
    </row>
    <row r="39" spans="12:14">
      <c r="L39" s="60">
        <f>(L27-L14)/L14</f>
        <v>3.8899430740037967E-2</v>
      </c>
      <c r="M39" s="60">
        <f>(M27-M14)/M14</f>
        <v>4.9149338374291078E-2</v>
      </c>
      <c r="N39" s="60">
        <f>(N27-N14)/N14</f>
        <v>9.1324200913242018E-2</v>
      </c>
    </row>
    <row r="40" spans="12:14">
      <c r="L40" s="60">
        <f t="shared" ref="L40:M43" si="15">(L28-L15)/L15</f>
        <v>5.2631578947368432E-2</v>
      </c>
      <c r="M40" s="60">
        <f t="shared" si="15"/>
        <v>6.864826610049532E-2</v>
      </c>
      <c r="N40" s="60">
        <f t="shared" ref="N40" si="16">(N28-N15)/N15</f>
        <v>9.0225563909774334E-2</v>
      </c>
    </row>
    <row r="41" spans="12:14">
      <c r="L41" s="60">
        <f t="shared" si="15"/>
        <v>-1.582278481012658E-2</v>
      </c>
      <c r="M41" s="60">
        <f t="shared" si="15"/>
        <v>-6.2972292191445611E-4</v>
      </c>
      <c r="N41" s="60">
        <f t="shared" ref="N41" si="17">(N29-N16)/N16</f>
        <v>3.164942178940959E-2</v>
      </c>
    </row>
    <row r="42" spans="12:14">
      <c r="L42" s="60">
        <f t="shared" si="15"/>
        <v>-4.3701799485861073E-2</v>
      </c>
      <c r="M42" s="60">
        <f t="shared" si="15"/>
        <v>-2.7635619242579283E-2</v>
      </c>
      <c r="N42" s="60">
        <f t="shared" ref="N42" si="18">(N30-N17)/N17</f>
        <v>-8.4075173095943707E-3</v>
      </c>
    </row>
    <row r="43" spans="12:14">
      <c r="L43" s="60">
        <f t="shared" si="15"/>
        <v>-3.084832904884308E-2</v>
      </c>
      <c r="M43" s="60">
        <f t="shared" si="15"/>
        <v>-1.4329580348003971E-2</v>
      </c>
      <c r="N43" s="60">
        <f t="shared" ref="N43" si="19">(N31-N18)/N18</f>
        <v>1.1374876360039586E-2</v>
      </c>
    </row>
  </sheetData>
  <mergeCells count="14">
    <mergeCell ref="L2:N2"/>
    <mergeCell ref="P2:W2"/>
    <mergeCell ref="P3:W3"/>
    <mergeCell ref="P4:R4"/>
    <mergeCell ref="A7:A11"/>
    <mergeCell ref="B7:B11"/>
    <mergeCell ref="C7:C11"/>
    <mergeCell ref="D7:D11"/>
    <mergeCell ref="O7:O11"/>
    <mergeCell ref="A14:A18"/>
    <mergeCell ref="B14:B18"/>
    <mergeCell ref="C14:C18"/>
    <mergeCell ref="D14:D18"/>
    <mergeCell ref="O14:O18"/>
  </mergeCells>
  <phoneticPr fontId="69" type="noConversion"/>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
  <sheetViews>
    <sheetView workbookViewId="0">
      <selection activeCell="F7" sqref="F7:F8"/>
    </sheetView>
  </sheetViews>
  <sheetFormatPr defaultColWidth="9.33203125" defaultRowHeight="14.4"/>
  <cols>
    <col min="1" max="1" width="19.6640625" style="47" customWidth="1"/>
    <col min="2" max="2" width="11.33203125" style="47" customWidth="1"/>
    <col min="3" max="3" width="37" style="47" customWidth="1"/>
    <col min="4" max="4" width="27.33203125" style="47" bestFit="1" customWidth="1"/>
    <col min="5" max="5" width="40.33203125" style="47" bestFit="1" customWidth="1"/>
    <col min="6" max="6" width="37.5546875" style="47" customWidth="1"/>
    <col min="7" max="7" width="20.6640625" style="47" bestFit="1" customWidth="1"/>
    <col min="8" max="8" width="11.5546875" style="47" bestFit="1" customWidth="1"/>
    <col min="9" max="9" width="12.33203125" style="47" bestFit="1" customWidth="1"/>
    <col min="10" max="10" width="8.44140625" style="47" bestFit="1" customWidth="1"/>
    <col min="11" max="11" width="17.33203125" style="47" bestFit="1" customWidth="1"/>
    <col min="12" max="12" width="12.5546875" style="47" customWidth="1"/>
    <col min="13" max="13" width="23.6640625" style="47" bestFit="1" customWidth="1"/>
    <col min="14" max="15" width="9.33203125" style="47"/>
    <col min="16" max="16" width="11.33203125" style="47" bestFit="1" customWidth="1"/>
    <col min="17" max="16384" width="9.33203125" style="47"/>
  </cols>
  <sheetData>
    <row r="1" spans="1:15">
      <c r="A1" s="14"/>
      <c r="B1" s="14"/>
      <c r="C1" s="14"/>
      <c r="D1" s="15" t="s">
        <v>13</v>
      </c>
      <c r="E1" s="14"/>
      <c r="F1" s="15"/>
      <c r="G1" s="15"/>
      <c r="H1" s="14"/>
      <c r="I1" s="15"/>
      <c r="J1" s="14"/>
      <c r="K1" s="14"/>
      <c r="L1" s="14"/>
      <c r="M1" s="14"/>
      <c r="N1" s="14"/>
      <c r="O1" s="14"/>
    </row>
    <row r="2" spans="1:15">
      <c r="A2" s="24" t="s">
        <v>15</v>
      </c>
      <c r="B2" s="24" t="s">
        <v>16</v>
      </c>
      <c r="C2" s="25"/>
      <c r="D2" s="24"/>
      <c r="E2" s="26">
        <v>45040</v>
      </c>
      <c r="F2" s="143" t="s">
        <v>273</v>
      </c>
      <c r="G2" s="16"/>
      <c r="H2" s="275"/>
      <c r="I2" s="276"/>
      <c r="J2" s="276"/>
      <c r="K2" s="276"/>
      <c r="L2" s="276"/>
      <c r="M2" s="276"/>
      <c r="N2" s="276"/>
      <c r="O2" s="277"/>
    </row>
    <row r="3" spans="1:15">
      <c r="A3" s="27" t="s">
        <v>17</v>
      </c>
      <c r="B3" s="24"/>
      <c r="C3" s="56"/>
      <c r="D3" s="64"/>
      <c r="E3" s="28" t="s">
        <v>18</v>
      </c>
      <c r="F3" s="54"/>
      <c r="G3" s="17"/>
      <c r="H3" s="275" t="s">
        <v>19</v>
      </c>
      <c r="I3" s="276"/>
      <c r="J3" s="276"/>
      <c r="K3" s="276"/>
      <c r="L3" s="276"/>
      <c r="M3" s="276"/>
      <c r="N3" s="276"/>
      <c r="O3" s="277"/>
    </row>
    <row r="4" spans="1:15" ht="57.6">
      <c r="A4" s="29" t="s">
        <v>20</v>
      </c>
      <c r="B4" s="29" t="s">
        <v>0</v>
      </c>
      <c r="C4" s="29" t="s">
        <v>21</v>
      </c>
      <c r="D4" s="29" t="s">
        <v>22</v>
      </c>
      <c r="E4" s="30" t="s">
        <v>23</v>
      </c>
      <c r="F4" s="29" t="s">
        <v>274</v>
      </c>
      <c r="G4" s="31" t="s">
        <v>24</v>
      </c>
      <c r="H4" s="254" t="s">
        <v>4</v>
      </c>
      <c r="I4" s="255"/>
      <c r="J4" s="256"/>
      <c r="K4" s="29" t="s">
        <v>25</v>
      </c>
      <c r="L4" s="29" t="s">
        <v>26</v>
      </c>
      <c r="M4" s="29" t="s">
        <v>27</v>
      </c>
      <c r="N4" s="29" t="s">
        <v>28</v>
      </c>
      <c r="O4" s="29" t="s">
        <v>5</v>
      </c>
    </row>
    <row r="5" spans="1:15" ht="28.8">
      <c r="A5" s="32" t="s">
        <v>16</v>
      </c>
      <c r="B5" s="33" t="s">
        <v>16</v>
      </c>
      <c r="C5" s="33"/>
      <c r="D5" s="33"/>
      <c r="E5" s="34"/>
      <c r="F5" s="55" t="s">
        <v>275</v>
      </c>
      <c r="G5" s="35"/>
      <c r="H5" s="36" t="s">
        <v>6</v>
      </c>
      <c r="I5" s="36" t="s">
        <v>7</v>
      </c>
      <c r="J5" s="36" t="s">
        <v>8</v>
      </c>
      <c r="K5" s="36"/>
      <c r="L5" s="36"/>
      <c r="M5" s="36"/>
      <c r="N5" s="36"/>
      <c r="O5" s="36"/>
    </row>
    <row r="6" spans="1:15">
      <c r="A6" s="37"/>
      <c r="B6" s="38"/>
      <c r="C6" s="38"/>
      <c r="D6" s="38"/>
      <c r="E6" s="39"/>
      <c r="F6" s="65" t="s">
        <v>36</v>
      </c>
      <c r="G6" s="41"/>
      <c r="H6" s="38"/>
      <c r="I6" s="38"/>
      <c r="J6" s="38"/>
      <c r="K6" s="38"/>
      <c r="L6" s="38"/>
      <c r="M6" s="38"/>
      <c r="N6" s="38"/>
      <c r="O6" s="38"/>
    </row>
    <row r="7" spans="1:15">
      <c r="A7" s="266"/>
      <c r="B7" s="267" t="s">
        <v>29</v>
      </c>
      <c r="C7" s="268" t="s">
        <v>30</v>
      </c>
      <c r="D7" s="268" t="s">
        <v>33</v>
      </c>
      <c r="E7" s="49" t="s">
        <v>56</v>
      </c>
      <c r="F7" s="57">
        <v>7.04</v>
      </c>
      <c r="G7" s="269" t="s">
        <v>31</v>
      </c>
      <c r="H7" s="42">
        <v>30</v>
      </c>
      <c r="I7" s="42">
        <v>25</v>
      </c>
      <c r="J7" s="42">
        <v>28</v>
      </c>
      <c r="K7" s="42">
        <v>4</v>
      </c>
      <c r="L7" s="43">
        <f>(H7*I7*J7)/1000000</f>
        <v>2.1000000000000001E-2</v>
      </c>
      <c r="M7" s="44">
        <f>K7*66/L7</f>
        <v>12571.428571428571</v>
      </c>
      <c r="N7" s="45"/>
      <c r="O7" s="46">
        <f>N7/M7</f>
        <v>0</v>
      </c>
    </row>
    <row r="8" spans="1:15">
      <c r="A8" s="266"/>
      <c r="B8" s="267"/>
      <c r="C8" s="268"/>
      <c r="D8" s="268"/>
      <c r="E8" s="49" t="s">
        <v>57</v>
      </c>
      <c r="F8" s="57">
        <v>9.1300000000000008</v>
      </c>
      <c r="G8" s="270"/>
      <c r="H8" s="42">
        <v>30</v>
      </c>
      <c r="I8" s="42">
        <v>25</v>
      </c>
      <c r="J8" s="42">
        <v>33</v>
      </c>
      <c r="K8" s="42">
        <v>4</v>
      </c>
      <c r="L8" s="43">
        <f>(H8*I8*J8)/1000000</f>
        <v>2.4750000000000001E-2</v>
      </c>
      <c r="M8" s="44">
        <f>K8*66/L8</f>
        <v>10666.666666666666</v>
      </c>
      <c r="N8" s="45"/>
      <c r="O8" s="46">
        <f>N8/M8</f>
        <v>0</v>
      </c>
    </row>
    <row r="9" spans="1:15">
      <c r="A9" s="266"/>
      <c r="B9" s="267"/>
      <c r="C9" s="268"/>
      <c r="D9" s="268"/>
      <c r="E9" s="49" t="s">
        <v>58</v>
      </c>
      <c r="F9" s="57">
        <v>10.17</v>
      </c>
      <c r="G9" s="270"/>
      <c r="H9" s="42">
        <v>30</v>
      </c>
      <c r="I9" s="42">
        <v>25</v>
      </c>
      <c r="J9" s="42">
        <v>38</v>
      </c>
      <c r="K9" s="42">
        <v>4</v>
      </c>
      <c r="L9" s="43">
        <f>(H9*I9*J9)/1000000</f>
        <v>2.8500000000000001E-2</v>
      </c>
      <c r="M9" s="44">
        <f>K9*66/L9</f>
        <v>9263.1578947368416</v>
      </c>
      <c r="N9" s="45"/>
      <c r="O9" s="46">
        <f>N9/M9</f>
        <v>0</v>
      </c>
    </row>
    <row r="10" spans="1:15">
      <c r="A10" s="266"/>
      <c r="B10" s="267"/>
      <c r="C10" s="268"/>
      <c r="D10" s="268"/>
      <c r="E10" s="49" t="s">
        <v>59</v>
      </c>
      <c r="F10" s="57">
        <v>12.36</v>
      </c>
      <c r="G10" s="270"/>
      <c r="H10" s="42">
        <v>30</v>
      </c>
      <c r="I10" s="42">
        <v>25</v>
      </c>
      <c r="J10" s="42">
        <v>43</v>
      </c>
      <c r="K10" s="42">
        <v>4</v>
      </c>
      <c r="L10" s="43">
        <f t="shared" ref="L10:L11" si="0">(H10*I10*J10)/1000000</f>
        <v>3.2250000000000001E-2</v>
      </c>
      <c r="M10" s="44">
        <f t="shared" ref="M10:M11" si="1">K10*66/L10</f>
        <v>8186.0465116279065</v>
      </c>
      <c r="N10" s="45"/>
      <c r="O10" s="46">
        <f t="shared" ref="O10:O11" si="2">N10/M10</f>
        <v>0</v>
      </c>
    </row>
    <row r="11" spans="1:15" ht="28.8">
      <c r="A11" s="266"/>
      <c r="B11" s="267"/>
      <c r="C11" s="268"/>
      <c r="D11" s="268"/>
      <c r="E11" s="49" t="s">
        <v>54</v>
      </c>
      <c r="F11" s="57">
        <v>12.36</v>
      </c>
      <c r="G11" s="271"/>
      <c r="H11" s="42">
        <v>30</v>
      </c>
      <c r="I11" s="42">
        <v>25</v>
      </c>
      <c r="J11" s="42">
        <v>43</v>
      </c>
      <c r="K11" s="42">
        <v>4</v>
      </c>
      <c r="L11" s="43">
        <f t="shared" si="0"/>
        <v>3.2250000000000001E-2</v>
      </c>
      <c r="M11" s="44">
        <f t="shared" si="1"/>
        <v>8186.0465116279065</v>
      </c>
      <c r="N11" s="45"/>
      <c r="O11" s="46">
        <f t="shared" si="2"/>
        <v>0</v>
      </c>
    </row>
    <row r="12" spans="1:15">
      <c r="F12" s="75" t="s">
        <v>74</v>
      </c>
    </row>
  </sheetData>
  <mergeCells count="8">
    <mergeCell ref="H2:O2"/>
    <mergeCell ref="H3:O3"/>
    <mergeCell ref="H4:J4"/>
    <mergeCell ref="A7:A11"/>
    <mergeCell ref="B7:B11"/>
    <mergeCell ref="C7:C11"/>
    <mergeCell ref="D7:D11"/>
    <mergeCell ref="G7:G11"/>
  </mergeCells>
  <phoneticPr fontId="6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workbookViewId="0">
      <selection activeCell="G14" sqref="G14:G15"/>
    </sheetView>
  </sheetViews>
  <sheetFormatPr defaultColWidth="9.33203125" defaultRowHeight="14.4"/>
  <cols>
    <col min="1" max="1" width="19.6640625" style="47" customWidth="1"/>
    <col min="2" max="2" width="11.33203125" style="47" customWidth="1"/>
    <col min="3" max="3" width="37" style="47" customWidth="1"/>
    <col min="4" max="4" width="27.33203125" style="47" bestFit="1" customWidth="1"/>
    <col min="5" max="5" width="40.33203125" style="47" bestFit="1" customWidth="1"/>
    <col min="6" max="7" width="33.44140625" style="47" customWidth="1"/>
    <col min="8" max="8" width="20.6640625" style="47" bestFit="1" customWidth="1"/>
    <col min="9" max="9" width="11.5546875" style="47" bestFit="1" customWidth="1"/>
    <col min="10" max="10" width="12.33203125" style="47" bestFit="1" customWidth="1"/>
    <col min="11" max="11" width="8.44140625" style="47" bestFit="1" customWidth="1"/>
    <col min="12" max="12" width="17.33203125" style="47" bestFit="1" customWidth="1"/>
    <col min="13" max="13" width="12.5546875" style="47" customWidth="1"/>
    <col min="14" max="14" width="23.6640625" style="47" bestFit="1" customWidth="1"/>
    <col min="15" max="16" width="9.33203125" style="47"/>
    <col min="17" max="17" width="11.33203125" style="47" bestFit="1" customWidth="1"/>
    <col min="18" max="16384" width="9.33203125" style="47"/>
  </cols>
  <sheetData>
    <row r="1" spans="1:16">
      <c r="A1" s="14"/>
      <c r="B1" s="14"/>
      <c r="C1" s="14"/>
      <c r="D1" s="15" t="s">
        <v>13</v>
      </c>
      <c r="E1" s="14"/>
      <c r="F1" s="15"/>
      <c r="G1" s="15"/>
      <c r="H1" s="15"/>
      <c r="I1" s="14"/>
      <c r="J1" s="15"/>
      <c r="K1" s="14"/>
      <c r="L1" s="14"/>
      <c r="M1" s="14"/>
      <c r="N1" s="14"/>
      <c r="O1" s="14"/>
      <c r="P1" s="14"/>
    </row>
    <row r="2" spans="1:16">
      <c r="A2" s="24" t="s">
        <v>15</v>
      </c>
      <c r="B2" s="24" t="s">
        <v>16</v>
      </c>
      <c r="C2" s="25"/>
      <c r="D2" s="24"/>
      <c r="E2" s="26">
        <v>45002</v>
      </c>
      <c r="F2" s="36" t="s">
        <v>32</v>
      </c>
      <c r="G2" s="36" t="s">
        <v>109</v>
      </c>
      <c r="H2" s="16"/>
      <c r="I2" s="275"/>
      <c r="J2" s="276"/>
      <c r="K2" s="276"/>
      <c r="L2" s="276"/>
      <c r="M2" s="276"/>
      <c r="N2" s="276"/>
      <c r="O2" s="276"/>
      <c r="P2" s="277"/>
    </row>
    <row r="3" spans="1:16">
      <c r="A3" s="27" t="s">
        <v>17</v>
      </c>
      <c r="B3" s="24"/>
      <c r="C3" s="56"/>
      <c r="D3" s="64"/>
      <c r="E3" s="28" t="s">
        <v>18</v>
      </c>
      <c r="F3" s="54"/>
      <c r="G3" s="54"/>
      <c r="H3" s="17"/>
      <c r="I3" s="275" t="s">
        <v>19</v>
      </c>
      <c r="J3" s="276"/>
      <c r="K3" s="276"/>
      <c r="L3" s="276"/>
      <c r="M3" s="276"/>
      <c r="N3" s="276"/>
      <c r="O3" s="276"/>
      <c r="P3" s="277"/>
    </row>
    <row r="4" spans="1:16" ht="57.6">
      <c r="A4" s="29" t="s">
        <v>20</v>
      </c>
      <c r="B4" s="29" t="s">
        <v>0</v>
      </c>
      <c r="C4" s="29" t="s">
        <v>21</v>
      </c>
      <c r="D4" s="29" t="s">
        <v>22</v>
      </c>
      <c r="E4" s="30" t="s">
        <v>23</v>
      </c>
      <c r="F4" s="29" t="s">
        <v>65</v>
      </c>
      <c r="G4" s="29" t="s">
        <v>65</v>
      </c>
      <c r="H4" s="31" t="s">
        <v>24</v>
      </c>
      <c r="I4" s="254" t="s">
        <v>4</v>
      </c>
      <c r="J4" s="255"/>
      <c r="K4" s="256"/>
      <c r="L4" s="29" t="s">
        <v>25</v>
      </c>
      <c r="M4" s="29" t="s">
        <v>26</v>
      </c>
      <c r="N4" s="29" t="s">
        <v>27</v>
      </c>
      <c r="O4" s="29" t="s">
        <v>28</v>
      </c>
      <c r="P4" s="29" t="s">
        <v>5</v>
      </c>
    </row>
    <row r="5" spans="1:16" ht="28.8">
      <c r="A5" s="32" t="s">
        <v>16</v>
      </c>
      <c r="B5" s="33" t="s">
        <v>16</v>
      </c>
      <c r="C5" s="33"/>
      <c r="D5" s="33"/>
      <c r="E5" s="34"/>
      <c r="F5" s="55" t="s">
        <v>110</v>
      </c>
      <c r="G5" s="55" t="s">
        <v>110</v>
      </c>
      <c r="H5" s="35"/>
      <c r="I5" s="36" t="s">
        <v>6</v>
      </c>
      <c r="J5" s="36" t="s">
        <v>7</v>
      </c>
      <c r="K5" s="36" t="s">
        <v>8</v>
      </c>
      <c r="L5" s="36"/>
      <c r="M5" s="36"/>
      <c r="N5" s="36"/>
      <c r="O5" s="36"/>
      <c r="P5" s="36"/>
    </row>
    <row r="6" spans="1:16">
      <c r="A6" s="37"/>
      <c r="B6" s="38"/>
      <c r="C6" s="38"/>
      <c r="D6" s="38"/>
      <c r="E6" s="39"/>
      <c r="F6" s="65" t="s">
        <v>36</v>
      </c>
      <c r="G6" s="65" t="s">
        <v>36</v>
      </c>
      <c r="H6" s="41"/>
      <c r="I6" s="38"/>
      <c r="J6" s="38"/>
      <c r="K6" s="38"/>
      <c r="L6" s="38"/>
      <c r="M6" s="38"/>
      <c r="N6" s="38"/>
      <c r="O6" s="38"/>
      <c r="P6" s="38"/>
    </row>
    <row r="7" spans="1:16">
      <c r="A7" s="266"/>
      <c r="B7" s="267" t="s">
        <v>29</v>
      </c>
      <c r="C7" s="268" t="s">
        <v>30</v>
      </c>
      <c r="D7" s="268" t="s">
        <v>33</v>
      </c>
      <c r="E7" s="49" t="s">
        <v>56</v>
      </c>
      <c r="F7" s="57">
        <v>7.4</v>
      </c>
      <c r="G7" s="57">
        <v>7.77</v>
      </c>
      <c r="H7" s="269" t="s">
        <v>31</v>
      </c>
      <c r="I7" s="42">
        <v>30</v>
      </c>
      <c r="J7" s="42">
        <v>25</v>
      </c>
      <c r="K7" s="42">
        <v>28</v>
      </c>
      <c r="L7" s="42">
        <v>4</v>
      </c>
      <c r="M7" s="43">
        <f>(I7*J7*K7)/1000000</f>
        <v>2.1000000000000001E-2</v>
      </c>
      <c r="N7" s="44">
        <f>L7*66/M7</f>
        <v>12571.428571428571</v>
      </c>
      <c r="O7" s="45"/>
      <c r="P7" s="46">
        <f>O7/N7</f>
        <v>0</v>
      </c>
    </row>
    <row r="8" spans="1:16">
      <c r="A8" s="266"/>
      <c r="B8" s="267"/>
      <c r="C8" s="268"/>
      <c r="D8" s="268"/>
      <c r="E8" s="49" t="s">
        <v>57</v>
      </c>
      <c r="F8" s="57">
        <v>9.6</v>
      </c>
      <c r="G8" s="57">
        <v>10.1</v>
      </c>
      <c r="H8" s="270"/>
      <c r="I8" s="42">
        <v>30</v>
      </c>
      <c r="J8" s="42">
        <v>25</v>
      </c>
      <c r="K8" s="42">
        <v>33</v>
      </c>
      <c r="L8" s="42">
        <v>4</v>
      </c>
      <c r="M8" s="43">
        <f>(I8*J8*K8)/1000000</f>
        <v>2.4750000000000001E-2</v>
      </c>
      <c r="N8" s="44">
        <f>L8*66/M8</f>
        <v>10666.666666666666</v>
      </c>
      <c r="O8" s="45"/>
      <c r="P8" s="46">
        <f>O8/N8</f>
        <v>0</v>
      </c>
    </row>
    <row r="9" spans="1:16">
      <c r="A9" s="266"/>
      <c r="B9" s="267"/>
      <c r="C9" s="268"/>
      <c r="D9" s="268"/>
      <c r="E9" s="49" t="s">
        <v>58</v>
      </c>
      <c r="F9" s="57">
        <v>10.7</v>
      </c>
      <c r="G9" s="57">
        <v>10.8</v>
      </c>
      <c r="H9" s="270"/>
      <c r="I9" s="42">
        <v>30</v>
      </c>
      <c r="J9" s="42">
        <v>25</v>
      </c>
      <c r="K9" s="42">
        <v>38</v>
      </c>
      <c r="L9" s="42">
        <v>4</v>
      </c>
      <c r="M9" s="43">
        <f>(I9*J9*K9)/1000000</f>
        <v>2.8500000000000001E-2</v>
      </c>
      <c r="N9" s="44">
        <f>L9*66/M9</f>
        <v>9263.1578947368416</v>
      </c>
      <c r="O9" s="45"/>
      <c r="P9" s="46">
        <f>O9/N9</f>
        <v>0</v>
      </c>
    </row>
    <row r="10" spans="1:16">
      <c r="A10" s="266"/>
      <c r="B10" s="267"/>
      <c r="C10" s="268"/>
      <c r="D10" s="268"/>
      <c r="E10" s="49" t="s">
        <v>59</v>
      </c>
      <c r="F10" s="57">
        <v>13</v>
      </c>
      <c r="G10" s="57">
        <v>13.3</v>
      </c>
      <c r="H10" s="270"/>
      <c r="I10" s="42">
        <v>30</v>
      </c>
      <c r="J10" s="42">
        <v>25</v>
      </c>
      <c r="K10" s="42">
        <v>43</v>
      </c>
      <c r="L10" s="42">
        <v>4</v>
      </c>
      <c r="M10" s="43">
        <f t="shared" ref="M10:M11" si="0">(I10*J10*K10)/1000000</f>
        <v>3.2250000000000001E-2</v>
      </c>
      <c r="N10" s="44">
        <f t="shared" ref="N10:N11" si="1">L10*66/M10</f>
        <v>8186.0465116279065</v>
      </c>
      <c r="O10" s="45"/>
      <c r="P10" s="46">
        <f t="shared" ref="P10:P11" si="2">O10/N10</f>
        <v>0</v>
      </c>
    </row>
    <row r="11" spans="1:16" ht="28.8">
      <c r="A11" s="266"/>
      <c r="B11" s="267"/>
      <c r="C11" s="268"/>
      <c r="D11" s="268"/>
      <c r="E11" s="49" t="s">
        <v>54</v>
      </c>
      <c r="F11" s="57">
        <v>13</v>
      </c>
      <c r="G11" s="57">
        <v>13.3</v>
      </c>
      <c r="H11" s="271"/>
      <c r="I11" s="42">
        <v>30</v>
      </c>
      <c r="J11" s="42">
        <v>25</v>
      </c>
      <c r="K11" s="42">
        <v>43</v>
      </c>
      <c r="L11" s="42">
        <v>4</v>
      </c>
      <c r="M11" s="43">
        <f t="shared" si="0"/>
        <v>3.2250000000000001E-2</v>
      </c>
      <c r="N11" s="44">
        <f t="shared" si="1"/>
        <v>8186.0465116279065</v>
      </c>
      <c r="O11" s="45"/>
      <c r="P11" s="46">
        <f t="shared" si="2"/>
        <v>0</v>
      </c>
    </row>
    <row r="12" spans="1:16">
      <c r="F12" s="75" t="s">
        <v>74</v>
      </c>
      <c r="G12" s="75"/>
    </row>
    <row r="14" spans="1:16">
      <c r="F14" s="57">
        <v>7.04</v>
      </c>
      <c r="G14" s="60">
        <f>(F14-F7)/F7</f>
        <v>-4.8648648648648693E-2</v>
      </c>
    </row>
    <row r="15" spans="1:16">
      <c r="F15" s="57">
        <v>9.1300000000000008</v>
      </c>
      <c r="G15" s="60">
        <f>(F15-F8)/F8</f>
        <v>-4.8958333333333215E-2</v>
      </c>
    </row>
  </sheetData>
  <mergeCells count="8">
    <mergeCell ref="I2:P2"/>
    <mergeCell ref="I3:P3"/>
    <mergeCell ref="I4:K4"/>
    <mergeCell ref="A7:A11"/>
    <mergeCell ref="B7:B11"/>
    <mergeCell ref="C7:C11"/>
    <mergeCell ref="D7:D11"/>
    <mergeCell ref="H7:H11"/>
  </mergeCells>
  <phoneticPr fontId="6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04"/>
  <sheetViews>
    <sheetView topLeftCell="A61" workbookViewId="0">
      <selection activeCell="N72" sqref="N72"/>
    </sheetView>
  </sheetViews>
  <sheetFormatPr defaultRowHeight="13.2"/>
  <cols>
    <col min="1" max="1" width="25.33203125" bestFit="1" customWidth="1"/>
    <col min="2" max="2" width="8" bestFit="1" customWidth="1"/>
    <col min="3" max="3" width="21.33203125" bestFit="1" customWidth="1"/>
    <col min="4" max="4" width="37.6640625" customWidth="1"/>
    <col min="5" max="6" width="14.44140625" customWidth="1"/>
    <col min="7" max="7" width="11.33203125" customWidth="1"/>
    <col min="8" max="8" width="14.44140625" customWidth="1"/>
    <col min="9" max="9" width="11.33203125" customWidth="1"/>
    <col min="10" max="10" width="14.44140625" customWidth="1"/>
    <col min="11" max="11" width="11.33203125" customWidth="1"/>
  </cols>
  <sheetData>
    <row r="1" spans="1:11" ht="14.4" thickBot="1">
      <c r="A1" s="280" t="s">
        <v>75</v>
      </c>
      <c r="B1" s="281"/>
      <c r="C1" s="281"/>
      <c r="D1" s="282"/>
      <c r="E1" s="81"/>
      <c r="F1" s="81"/>
      <c r="G1" s="81"/>
      <c r="H1" s="81"/>
      <c r="I1" s="81"/>
      <c r="J1" s="81"/>
      <c r="K1" s="81"/>
    </row>
    <row r="2" spans="1:11" ht="14.4" thickBot="1">
      <c r="A2" s="82" t="s">
        <v>12</v>
      </c>
      <c r="B2" s="83" t="s">
        <v>14</v>
      </c>
      <c r="C2" s="84" t="s">
        <v>38</v>
      </c>
      <c r="D2" s="85" t="s">
        <v>76</v>
      </c>
    </row>
    <row r="3" spans="1:11" ht="14.4" thickBot="1">
      <c r="A3" s="82" t="s">
        <v>39</v>
      </c>
      <c r="B3" s="86"/>
      <c r="C3" s="84" t="s">
        <v>40</v>
      </c>
      <c r="D3" s="85" t="s">
        <v>41</v>
      </c>
    </row>
    <row r="4" spans="1:11" ht="55.8" thickBot="1">
      <c r="A4" s="82" t="s">
        <v>77</v>
      </c>
      <c r="B4" s="87" t="s">
        <v>78</v>
      </c>
      <c r="C4" s="88" t="s">
        <v>42</v>
      </c>
      <c r="D4" s="89" t="s">
        <v>43</v>
      </c>
      <c r="E4" s="90" t="s">
        <v>47</v>
      </c>
      <c r="F4" s="278" t="s">
        <v>60</v>
      </c>
      <c r="G4" s="279"/>
      <c r="H4" s="278" t="s">
        <v>79</v>
      </c>
      <c r="I4" s="279"/>
      <c r="J4" s="278" t="s">
        <v>80</v>
      </c>
      <c r="K4" s="279"/>
    </row>
    <row r="5" spans="1:11" ht="22.95" customHeight="1" thickBot="1">
      <c r="A5" s="91" t="s">
        <v>44</v>
      </c>
      <c r="B5" s="92"/>
      <c r="C5" s="93" t="s">
        <v>45</v>
      </c>
      <c r="D5" s="94">
        <v>44958</v>
      </c>
      <c r="E5" s="90" t="s">
        <v>48</v>
      </c>
      <c r="F5" s="278" t="s">
        <v>81</v>
      </c>
      <c r="G5" s="279"/>
      <c r="H5" s="278" t="s">
        <v>82</v>
      </c>
      <c r="I5" s="279"/>
      <c r="J5" s="278" t="s">
        <v>83</v>
      </c>
      <c r="K5" s="279"/>
    </row>
    <row r="6" spans="1:11" ht="15" thickBot="1">
      <c r="A6" s="283" t="s">
        <v>84</v>
      </c>
      <c r="B6" s="284"/>
      <c r="C6" s="285"/>
      <c r="D6" s="95" t="s">
        <v>2</v>
      </c>
      <c r="E6" s="90" t="s">
        <v>61</v>
      </c>
      <c r="F6" s="90" t="s">
        <v>85</v>
      </c>
      <c r="G6" s="90" t="s">
        <v>86</v>
      </c>
      <c r="H6" s="90" t="s">
        <v>85</v>
      </c>
      <c r="I6" s="90" t="s">
        <v>86</v>
      </c>
      <c r="J6" s="90" t="s">
        <v>85</v>
      </c>
      <c r="K6" s="90" t="s">
        <v>86</v>
      </c>
    </row>
    <row r="7" spans="1:11" ht="14.7" customHeight="1">
      <c r="A7" s="286" t="s">
        <v>87</v>
      </c>
      <c r="B7" s="287"/>
      <c r="C7" s="288"/>
      <c r="D7" s="96" t="s">
        <v>56</v>
      </c>
      <c r="E7" s="97" t="s">
        <v>88</v>
      </c>
      <c r="F7" s="98">
        <v>8.06</v>
      </c>
      <c r="G7" s="99">
        <v>8.06</v>
      </c>
      <c r="H7" s="98">
        <v>8.2899999999999991</v>
      </c>
      <c r="I7" s="99">
        <v>8.5299999999999994</v>
      </c>
      <c r="J7" s="98">
        <v>8.1</v>
      </c>
      <c r="K7" s="99">
        <v>8.1</v>
      </c>
    </row>
    <row r="8" spans="1:11" ht="13.8">
      <c r="A8" s="289"/>
      <c r="B8" s="290"/>
      <c r="C8" s="291"/>
      <c r="D8" s="100" t="s">
        <v>57</v>
      </c>
      <c r="E8" s="101" t="s">
        <v>50</v>
      </c>
      <c r="F8" s="102">
        <v>10.44</v>
      </c>
      <c r="G8" s="103">
        <v>10.44</v>
      </c>
      <c r="H8" s="102">
        <v>10.46</v>
      </c>
      <c r="I8" s="103">
        <v>10.81</v>
      </c>
      <c r="J8" s="102">
        <v>10.7</v>
      </c>
      <c r="K8" s="103">
        <v>10.7</v>
      </c>
    </row>
    <row r="9" spans="1:11" ht="16.2" customHeight="1">
      <c r="A9" s="289"/>
      <c r="B9" s="290"/>
      <c r="C9" s="291"/>
      <c r="D9" s="104" t="s">
        <v>89</v>
      </c>
      <c r="E9" s="101" t="s">
        <v>50</v>
      </c>
      <c r="F9" s="102">
        <v>11.11</v>
      </c>
      <c r="G9" s="103">
        <v>11.11</v>
      </c>
      <c r="H9" s="102">
        <v>11.18</v>
      </c>
      <c r="I9" s="103">
        <v>11.53</v>
      </c>
      <c r="J9" s="102">
        <v>11.2</v>
      </c>
      <c r="K9" s="103">
        <v>11.2</v>
      </c>
    </row>
    <row r="10" spans="1:11" ht="16.2" customHeight="1">
      <c r="A10" s="292"/>
      <c r="B10" s="293"/>
      <c r="C10" s="294"/>
      <c r="D10" s="105" t="s">
        <v>59</v>
      </c>
      <c r="E10" s="101" t="s">
        <v>50</v>
      </c>
      <c r="F10" s="106">
        <v>13.06</v>
      </c>
      <c r="G10" s="107">
        <v>13.06</v>
      </c>
      <c r="H10" s="106">
        <v>13.1</v>
      </c>
      <c r="I10" s="107">
        <v>13.52</v>
      </c>
      <c r="J10" s="106">
        <v>13.4</v>
      </c>
      <c r="K10" s="107">
        <v>13.4</v>
      </c>
    </row>
    <row r="11" spans="1:11" ht="14.4" thickBot="1">
      <c r="A11" s="295"/>
      <c r="B11" s="296"/>
      <c r="C11" s="297"/>
      <c r="D11" s="108" t="s">
        <v>90</v>
      </c>
      <c r="E11" s="109" t="s">
        <v>50</v>
      </c>
      <c r="F11" s="110">
        <v>13.26</v>
      </c>
      <c r="G11" s="111">
        <v>13.26</v>
      </c>
      <c r="H11" s="110">
        <v>13.28</v>
      </c>
      <c r="I11" s="111">
        <v>13.7</v>
      </c>
      <c r="J11" s="110">
        <v>13.55</v>
      </c>
      <c r="K11" s="111">
        <v>13.55</v>
      </c>
    </row>
    <row r="12" spans="1:11" ht="4.5" customHeight="1" thickBot="1">
      <c r="A12" s="112"/>
      <c r="B12" s="112"/>
      <c r="C12" s="112"/>
      <c r="D12" s="113"/>
      <c r="E12" s="113"/>
      <c r="F12" s="113"/>
      <c r="G12" s="113"/>
      <c r="H12" s="113"/>
      <c r="I12" s="113"/>
      <c r="J12" s="113"/>
      <c r="K12" s="113"/>
    </row>
    <row r="13" spans="1:11" ht="15" thickBot="1">
      <c r="A13" s="283" t="s">
        <v>84</v>
      </c>
      <c r="B13" s="284"/>
      <c r="C13" s="285"/>
      <c r="D13" s="95" t="s">
        <v>2</v>
      </c>
      <c r="E13" s="90"/>
      <c r="F13" s="278"/>
      <c r="G13" s="279"/>
      <c r="H13" s="278"/>
      <c r="I13" s="279"/>
      <c r="J13" s="278"/>
      <c r="K13" s="279"/>
    </row>
    <row r="14" spans="1:11" ht="13.8">
      <c r="A14" s="286" t="s">
        <v>87</v>
      </c>
      <c r="B14" s="287"/>
      <c r="C14" s="288"/>
      <c r="D14" s="96" t="s">
        <v>49</v>
      </c>
      <c r="E14" s="97" t="s">
        <v>50</v>
      </c>
      <c r="F14" s="98">
        <v>8.94</v>
      </c>
      <c r="G14" s="99">
        <v>8.94</v>
      </c>
      <c r="H14" s="98">
        <v>9.35</v>
      </c>
      <c r="I14" s="99">
        <v>9.6300000000000008</v>
      </c>
      <c r="J14" s="98">
        <v>9.1</v>
      </c>
      <c r="K14" s="99">
        <v>9.1</v>
      </c>
    </row>
    <row r="15" spans="1:11" ht="13.8">
      <c r="A15" s="289"/>
      <c r="B15" s="290"/>
      <c r="C15" s="291"/>
      <c r="D15" s="100" t="s">
        <v>51</v>
      </c>
      <c r="E15" s="101" t="s">
        <v>52</v>
      </c>
      <c r="F15" s="102">
        <v>11.95</v>
      </c>
      <c r="G15" s="103">
        <v>11.95</v>
      </c>
      <c r="H15" s="102">
        <v>11.95</v>
      </c>
      <c r="I15" s="103">
        <v>12.33</v>
      </c>
      <c r="J15" s="102">
        <v>12.4</v>
      </c>
      <c r="K15" s="103">
        <v>12.4</v>
      </c>
    </row>
    <row r="16" spans="1:11" ht="13.8">
      <c r="A16" s="289"/>
      <c r="B16" s="290"/>
      <c r="C16" s="291"/>
      <c r="D16" s="104" t="s">
        <v>53</v>
      </c>
      <c r="E16" s="101" t="s">
        <v>52</v>
      </c>
      <c r="F16" s="102">
        <v>12.62</v>
      </c>
      <c r="G16" s="103">
        <v>12.62</v>
      </c>
      <c r="H16" s="102">
        <v>12.67</v>
      </c>
      <c r="I16" s="103">
        <v>13.05</v>
      </c>
      <c r="J16" s="102">
        <v>12.9</v>
      </c>
      <c r="K16" s="103">
        <v>12.9</v>
      </c>
    </row>
    <row r="17" spans="1:11" ht="13.8">
      <c r="A17" s="292"/>
      <c r="B17" s="293"/>
      <c r="C17" s="294"/>
      <c r="D17" s="105" t="s">
        <v>72</v>
      </c>
      <c r="E17" s="101" t="s">
        <v>52</v>
      </c>
      <c r="F17" s="106">
        <v>14.92</v>
      </c>
      <c r="G17" s="107">
        <v>14.92</v>
      </c>
      <c r="H17" s="106">
        <v>14.86</v>
      </c>
      <c r="I17" s="107">
        <v>15.34</v>
      </c>
      <c r="J17" s="106">
        <v>15.5</v>
      </c>
      <c r="K17" s="107">
        <v>15.5</v>
      </c>
    </row>
    <row r="18" spans="1:11" ht="14.4" thickBot="1">
      <c r="A18" s="295"/>
      <c r="B18" s="296"/>
      <c r="C18" s="297"/>
      <c r="D18" s="108" t="s">
        <v>91</v>
      </c>
      <c r="E18" s="109" t="s">
        <v>52</v>
      </c>
      <c r="F18" s="110">
        <v>15.12</v>
      </c>
      <c r="G18" s="111">
        <v>15.12</v>
      </c>
      <c r="H18" s="110">
        <v>15.04</v>
      </c>
      <c r="I18" s="111">
        <v>15.52</v>
      </c>
      <c r="J18" s="110">
        <v>15.65</v>
      </c>
      <c r="K18" s="111">
        <v>15.65</v>
      </c>
    </row>
    <row r="19" spans="1:11" ht="4.5" customHeight="1" thickBot="1">
      <c r="A19" s="112"/>
      <c r="B19" s="112"/>
      <c r="C19" s="112"/>
      <c r="D19" s="113"/>
      <c r="E19" s="113"/>
      <c r="F19" s="113"/>
      <c r="G19" s="113"/>
      <c r="H19" s="113"/>
      <c r="I19" s="113"/>
      <c r="J19" s="113"/>
      <c r="K19" s="113"/>
    </row>
    <row r="20" spans="1:11" ht="27" customHeight="1" thickBot="1">
      <c r="A20" s="283" t="s">
        <v>92</v>
      </c>
      <c r="B20" s="284"/>
      <c r="C20" s="285"/>
      <c r="D20" s="301" t="s">
        <v>2</v>
      </c>
      <c r="E20" s="90" t="s">
        <v>48</v>
      </c>
      <c r="F20" s="278" t="s">
        <v>93</v>
      </c>
      <c r="G20" s="279"/>
      <c r="H20" s="278" t="s">
        <v>93</v>
      </c>
      <c r="I20" s="279"/>
      <c r="J20" s="278" t="s">
        <v>94</v>
      </c>
      <c r="K20" s="279"/>
    </row>
    <row r="21" spans="1:11" ht="15" thickBot="1">
      <c r="A21" s="298"/>
      <c r="B21" s="299"/>
      <c r="C21" s="300"/>
      <c r="D21" s="302"/>
      <c r="E21" s="114" t="s">
        <v>95</v>
      </c>
      <c r="F21" s="115" t="s">
        <v>96</v>
      </c>
      <c r="G21" s="90" t="s">
        <v>86</v>
      </c>
      <c r="H21" s="115" t="s">
        <v>96</v>
      </c>
      <c r="I21" s="90" t="s">
        <v>86</v>
      </c>
      <c r="J21" s="115" t="s">
        <v>96</v>
      </c>
      <c r="K21" s="90" t="s">
        <v>86</v>
      </c>
    </row>
    <row r="22" spans="1:11" ht="13.8">
      <c r="A22" s="286" t="s">
        <v>87</v>
      </c>
      <c r="B22" s="287"/>
      <c r="C22" s="288"/>
      <c r="D22" s="96" t="s">
        <v>56</v>
      </c>
      <c r="E22" s="97" t="s">
        <v>88</v>
      </c>
      <c r="F22" s="98">
        <v>9.5</v>
      </c>
      <c r="G22" s="99">
        <v>9.5</v>
      </c>
      <c r="H22" s="98">
        <v>9.08</v>
      </c>
      <c r="I22" s="99">
        <v>9.43</v>
      </c>
      <c r="J22" s="98">
        <v>8.3000000000000007</v>
      </c>
      <c r="K22" s="99">
        <v>8.3000000000000007</v>
      </c>
    </row>
    <row r="23" spans="1:11" ht="13.8">
      <c r="A23" s="289"/>
      <c r="B23" s="290"/>
      <c r="C23" s="291"/>
      <c r="D23" s="100" t="s">
        <v>57</v>
      </c>
      <c r="E23" s="101" t="s">
        <v>50</v>
      </c>
      <c r="F23" s="102">
        <v>11.55</v>
      </c>
      <c r="G23" s="103">
        <v>11.55</v>
      </c>
      <c r="H23" s="102">
        <v>11.5</v>
      </c>
      <c r="I23" s="103">
        <v>11.97</v>
      </c>
      <c r="J23" s="102">
        <v>11</v>
      </c>
      <c r="K23" s="103">
        <v>11</v>
      </c>
    </row>
    <row r="24" spans="1:11" ht="13.8">
      <c r="A24" s="289"/>
      <c r="B24" s="290"/>
      <c r="C24" s="291"/>
      <c r="D24" s="104" t="s">
        <v>89</v>
      </c>
      <c r="E24" s="101" t="s">
        <v>50</v>
      </c>
      <c r="F24" s="102">
        <v>12.25</v>
      </c>
      <c r="G24" s="103">
        <v>12.25</v>
      </c>
      <c r="H24" s="102">
        <v>12.3</v>
      </c>
      <c r="I24" s="103">
        <v>12.77</v>
      </c>
      <c r="J24" s="102">
        <v>11.6</v>
      </c>
      <c r="K24" s="103">
        <v>11.6</v>
      </c>
    </row>
    <row r="25" spans="1:11" ht="13.8">
      <c r="A25" s="292"/>
      <c r="B25" s="293"/>
      <c r="C25" s="294"/>
      <c r="D25" s="105" t="s">
        <v>59</v>
      </c>
      <c r="E25" s="101" t="s">
        <v>50</v>
      </c>
      <c r="F25" s="106">
        <v>14.3</v>
      </c>
      <c r="G25" s="107">
        <v>14.3</v>
      </c>
      <c r="H25" s="106">
        <v>14.46</v>
      </c>
      <c r="I25" s="107">
        <v>15.08</v>
      </c>
      <c r="J25" s="106">
        <v>13.8</v>
      </c>
      <c r="K25" s="107">
        <v>13.8</v>
      </c>
    </row>
    <row r="26" spans="1:11" ht="14.4" thickBot="1">
      <c r="A26" s="295"/>
      <c r="B26" s="296"/>
      <c r="C26" s="297"/>
      <c r="D26" s="108" t="s">
        <v>90</v>
      </c>
      <c r="E26" s="109" t="s">
        <v>50</v>
      </c>
      <c r="F26" s="110">
        <v>14.45</v>
      </c>
      <c r="G26" s="111">
        <v>14.45</v>
      </c>
      <c r="H26" s="110">
        <v>14.66</v>
      </c>
      <c r="I26" s="111">
        <v>15.28</v>
      </c>
      <c r="J26" s="110">
        <v>13.95</v>
      </c>
      <c r="K26" s="111">
        <v>13.95</v>
      </c>
    </row>
    <row r="27" spans="1:11" ht="4.5" customHeight="1" thickBot="1">
      <c r="A27" s="112"/>
      <c r="B27" s="112"/>
      <c r="C27" s="112"/>
      <c r="D27" s="113"/>
      <c r="E27" s="113"/>
      <c r="F27" s="116"/>
      <c r="G27" s="116"/>
      <c r="H27" s="116"/>
      <c r="I27" s="116"/>
      <c r="J27" s="116"/>
      <c r="K27" s="116"/>
    </row>
    <row r="28" spans="1:11" ht="15" thickBot="1">
      <c r="A28" s="283" t="s">
        <v>92</v>
      </c>
      <c r="B28" s="284"/>
      <c r="C28" s="285"/>
      <c r="D28" s="95" t="s">
        <v>2</v>
      </c>
      <c r="E28" s="115"/>
      <c r="F28" s="278"/>
      <c r="G28" s="279"/>
      <c r="H28" s="278"/>
      <c r="I28" s="279"/>
      <c r="J28" s="278"/>
      <c r="K28" s="279"/>
    </row>
    <row r="29" spans="1:11" ht="13.8">
      <c r="A29" s="286" t="s">
        <v>87</v>
      </c>
      <c r="B29" s="287"/>
      <c r="C29" s="288"/>
      <c r="D29" s="96" t="s">
        <v>49</v>
      </c>
      <c r="E29" s="97" t="s">
        <v>50</v>
      </c>
      <c r="F29" s="98">
        <v>10.6</v>
      </c>
      <c r="G29" s="99">
        <v>10.6</v>
      </c>
      <c r="H29" s="98">
        <v>10.24</v>
      </c>
      <c r="I29" s="99">
        <v>10.65</v>
      </c>
      <c r="J29" s="98">
        <v>9.35</v>
      </c>
      <c r="K29" s="99">
        <v>9.35</v>
      </c>
    </row>
    <row r="30" spans="1:11" ht="13.8">
      <c r="A30" s="289"/>
      <c r="B30" s="290"/>
      <c r="C30" s="291"/>
      <c r="D30" s="100" t="s">
        <v>51</v>
      </c>
      <c r="E30" s="101" t="s">
        <v>52</v>
      </c>
      <c r="F30" s="102">
        <v>13.45</v>
      </c>
      <c r="G30" s="103">
        <v>13.45</v>
      </c>
      <c r="H30" s="102">
        <v>13.06</v>
      </c>
      <c r="I30" s="103">
        <v>13.64</v>
      </c>
      <c r="J30" s="102">
        <v>12.8</v>
      </c>
      <c r="K30" s="103">
        <v>12.8</v>
      </c>
    </row>
    <row r="31" spans="1:11" ht="13.8">
      <c r="A31" s="289"/>
      <c r="B31" s="290"/>
      <c r="C31" s="291"/>
      <c r="D31" s="104" t="s">
        <v>53</v>
      </c>
      <c r="E31" s="101" t="s">
        <v>52</v>
      </c>
      <c r="F31" s="102">
        <v>14.15</v>
      </c>
      <c r="G31" s="103">
        <v>14.15</v>
      </c>
      <c r="H31" s="102">
        <v>13.86</v>
      </c>
      <c r="I31" s="103">
        <v>14.44</v>
      </c>
      <c r="J31" s="102">
        <v>13.4</v>
      </c>
      <c r="K31" s="103">
        <v>13.4</v>
      </c>
    </row>
    <row r="32" spans="1:11" ht="13.8">
      <c r="A32" s="292"/>
      <c r="B32" s="293"/>
      <c r="C32" s="294"/>
      <c r="D32" s="105" t="s">
        <v>72</v>
      </c>
      <c r="E32" s="101" t="s">
        <v>52</v>
      </c>
      <c r="F32" s="106">
        <v>16.600000000000001</v>
      </c>
      <c r="G32" s="107">
        <v>16.600000000000001</v>
      </c>
      <c r="H32" s="106">
        <v>16.420000000000002</v>
      </c>
      <c r="I32" s="107">
        <v>17.12</v>
      </c>
      <c r="J32" s="106">
        <v>16</v>
      </c>
      <c r="K32" s="107">
        <v>16</v>
      </c>
    </row>
    <row r="33" spans="1:11" ht="14.4" thickBot="1">
      <c r="A33" s="295"/>
      <c r="B33" s="296"/>
      <c r="C33" s="297"/>
      <c r="D33" s="108" t="s">
        <v>91</v>
      </c>
      <c r="E33" s="109" t="s">
        <v>52</v>
      </c>
      <c r="F33" s="110">
        <v>16.75</v>
      </c>
      <c r="G33" s="111">
        <v>16.75</v>
      </c>
      <c r="H33" s="110">
        <v>16.62</v>
      </c>
      <c r="I33" s="111">
        <v>17.32</v>
      </c>
      <c r="J33" s="110">
        <v>16.149999999999999</v>
      </c>
      <c r="K33" s="111">
        <v>16.149999999999999</v>
      </c>
    </row>
    <row r="34" spans="1:11" ht="4.5" customHeight="1" thickBot="1">
      <c r="A34" s="112"/>
      <c r="B34" s="112"/>
      <c r="C34" s="112"/>
      <c r="D34" s="113"/>
      <c r="E34" s="113"/>
      <c r="F34" s="113"/>
      <c r="G34" s="113"/>
      <c r="H34" s="113"/>
      <c r="I34" s="113"/>
      <c r="J34" s="113"/>
      <c r="K34" s="113"/>
    </row>
    <row r="35" spans="1:11" ht="27.45" customHeight="1" thickBot="1">
      <c r="A35" s="283" t="s">
        <v>97</v>
      </c>
      <c r="B35" s="284"/>
      <c r="C35" s="285"/>
      <c r="D35" s="301" t="s">
        <v>2</v>
      </c>
      <c r="E35" s="90" t="s">
        <v>48</v>
      </c>
      <c r="F35" s="278" t="s">
        <v>98</v>
      </c>
      <c r="G35" s="279"/>
      <c r="H35" s="278" t="s">
        <v>99</v>
      </c>
      <c r="I35" s="279"/>
      <c r="J35" s="278" t="s">
        <v>100</v>
      </c>
      <c r="K35" s="279"/>
    </row>
    <row r="36" spans="1:11" ht="15" thickBot="1">
      <c r="A36" s="298"/>
      <c r="B36" s="299"/>
      <c r="C36" s="300"/>
      <c r="D36" s="302"/>
      <c r="E36" s="114" t="s">
        <v>95</v>
      </c>
      <c r="F36" s="115" t="s">
        <v>96</v>
      </c>
      <c r="G36" s="90" t="s">
        <v>86</v>
      </c>
      <c r="H36" s="115" t="s">
        <v>96</v>
      </c>
      <c r="I36" s="90" t="s">
        <v>86</v>
      </c>
      <c r="J36" s="115" t="s">
        <v>96</v>
      </c>
      <c r="K36" s="90" t="s">
        <v>86</v>
      </c>
    </row>
    <row r="37" spans="1:11" ht="13.8">
      <c r="A37" s="286" t="s">
        <v>87</v>
      </c>
      <c r="B37" s="287"/>
      <c r="C37" s="288"/>
      <c r="D37" s="96" t="s">
        <v>56</v>
      </c>
      <c r="E37" s="97" t="s">
        <v>88</v>
      </c>
      <c r="F37" s="98">
        <v>9.15</v>
      </c>
      <c r="G37" s="99">
        <v>9.15</v>
      </c>
      <c r="H37" s="98">
        <v>9.4</v>
      </c>
      <c r="I37" s="99">
        <v>9.66</v>
      </c>
      <c r="J37" s="98">
        <v>9.15</v>
      </c>
      <c r="K37" s="99">
        <v>9.15</v>
      </c>
    </row>
    <row r="38" spans="1:11" ht="13.8">
      <c r="A38" s="289"/>
      <c r="B38" s="290"/>
      <c r="C38" s="291"/>
      <c r="D38" s="100" t="s">
        <v>57</v>
      </c>
      <c r="E38" s="101" t="s">
        <v>50</v>
      </c>
      <c r="F38" s="102">
        <v>11.89</v>
      </c>
      <c r="G38" s="103">
        <v>11.89</v>
      </c>
      <c r="H38" s="102">
        <v>12.18</v>
      </c>
      <c r="I38" s="103">
        <v>12.56</v>
      </c>
      <c r="J38" s="102">
        <v>12.15</v>
      </c>
      <c r="K38" s="103">
        <v>12.15</v>
      </c>
    </row>
    <row r="39" spans="1:11" ht="13.8">
      <c r="A39" s="289"/>
      <c r="B39" s="290"/>
      <c r="C39" s="291"/>
      <c r="D39" s="104" t="s">
        <v>89</v>
      </c>
      <c r="E39" s="101" t="s">
        <v>50</v>
      </c>
      <c r="F39" s="102">
        <v>12.67</v>
      </c>
      <c r="G39" s="103">
        <v>12.67</v>
      </c>
      <c r="H39" s="102">
        <v>13.18</v>
      </c>
      <c r="I39" s="103">
        <v>13.56</v>
      </c>
      <c r="J39" s="102">
        <v>12.6</v>
      </c>
      <c r="K39" s="103">
        <v>12.6</v>
      </c>
    </row>
    <row r="40" spans="1:11" ht="13.8">
      <c r="A40" s="292"/>
      <c r="B40" s="293"/>
      <c r="C40" s="294"/>
      <c r="D40" s="105" t="s">
        <v>59</v>
      </c>
      <c r="E40" s="101" t="s">
        <v>50</v>
      </c>
      <c r="F40" s="106">
        <v>15</v>
      </c>
      <c r="G40" s="107">
        <v>15</v>
      </c>
      <c r="H40" s="106">
        <v>15.68</v>
      </c>
      <c r="I40" s="107">
        <v>16.13</v>
      </c>
      <c r="J40" s="106">
        <v>15.2</v>
      </c>
      <c r="K40" s="107">
        <v>15.2</v>
      </c>
    </row>
    <row r="41" spans="1:11" ht="14.4" thickBot="1">
      <c r="A41" s="295"/>
      <c r="B41" s="296"/>
      <c r="C41" s="297"/>
      <c r="D41" s="108" t="s">
        <v>90</v>
      </c>
      <c r="E41" s="109" t="s">
        <v>50</v>
      </c>
      <c r="F41" s="110">
        <v>15.17</v>
      </c>
      <c r="G41" s="111">
        <v>15.17</v>
      </c>
      <c r="H41" s="110">
        <v>15.89</v>
      </c>
      <c r="I41" s="111">
        <v>16.34</v>
      </c>
      <c r="J41" s="110">
        <v>15.35</v>
      </c>
      <c r="K41" s="111">
        <v>15.35</v>
      </c>
    </row>
    <row r="42" spans="1:11" ht="4.5" customHeight="1" thickBot="1">
      <c r="A42" s="112"/>
      <c r="B42" s="112"/>
      <c r="C42" s="112"/>
      <c r="D42" s="113"/>
      <c r="E42" s="113"/>
      <c r="F42" s="117"/>
      <c r="G42" s="116"/>
      <c r="H42" s="117"/>
      <c r="I42" s="116"/>
      <c r="J42" s="117"/>
      <c r="K42" s="116"/>
    </row>
    <row r="43" spans="1:11" ht="15" customHeight="1" thickBot="1">
      <c r="A43" s="283" t="s">
        <v>97</v>
      </c>
      <c r="B43" s="284"/>
      <c r="C43" s="285"/>
      <c r="D43" s="95" t="s">
        <v>2</v>
      </c>
      <c r="E43" s="90"/>
      <c r="F43" s="278"/>
      <c r="G43" s="279"/>
      <c r="H43" s="278"/>
      <c r="I43" s="279"/>
      <c r="J43" s="278"/>
      <c r="K43" s="279"/>
    </row>
    <row r="44" spans="1:11" ht="13.8">
      <c r="A44" s="286" t="s">
        <v>87</v>
      </c>
      <c r="B44" s="287"/>
      <c r="C44" s="288"/>
      <c r="D44" s="96" t="s">
        <v>49</v>
      </c>
      <c r="E44" s="97" t="s">
        <v>50</v>
      </c>
      <c r="F44" s="98">
        <v>10.14</v>
      </c>
      <c r="G44" s="99">
        <v>10.14</v>
      </c>
      <c r="H44" s="98">
        <v>10.66</v>
      </c>
      <c r="I44" s="99">
        <v>10.96</v>
      </c>
      <c r="J44" s="98">
        <v>10.3</v>
      </c>
      <c r="K44" s="99">
        <v>10.3</v>
      </c>
    </row>
    <row r="45" spans="1:11" ht="13.8">
      <c r="A45" s="289"/>
      <c r="B45" s="290"/>
      <c r="C45" s="291"/>
      <c r="D45" s="100" t="s">
        <v>51</v>
      </c>
      <c r="E45" s="101" t="s">
        <v>52</v>
      </c>
      <c r="F45" s="102">
        <v>13.61</v>
      </c>
      <c r="G45" s="103">
        <v>13.61</v>
      </c>
      <c r="H45" s="102">
        <v>13.98</v>
      </c>
      <c r="I45" s="103">
        <v>14.41</v>
      </c>
      <c r="J45" s="102">
        <v>14.05</v>
      </c>
      <c r="K45" s="103">
        <v>14.05</v>
      </c>
    </row>
    <row r="46" spans="1:11" ht="13.8">
      <c r="A46" s="289"/>
      <c r="B46" s="290"/>
      <c r="C46" s="291"/>
      <c r="D46" s="104" t="s">
        <v>53</v>
      </c>
      <c r="E46" s="101" t="s">
        <v>52</v>
      </c>
      <c r="F46" s="102">
        <v>14.39</v>
      </c>
      <c r="G46" s="103">
        <v>14.39</v>
      </c>
      <c r="H46" s="102">
        <v>14.98</v>
      </c>
      <c r="I46" s="103">
        <v>15.41</v>
      </c>
      <c r="J46" s="102">
        <v>14.5</v>
      </c>
      <c r="K46" s="103">
        <v>14.5</v>
      </c>
    </row>
    <row r="47" spans="1:11" ht="13.8">
      <c r="A47" s="292"/>
      <c r="B47" s="293"/>
      <c r="C47" s="294"/>
      <c r="D47" s="105" t="s">
        <v>72</v>
      </c>
      <c r="E47" s="101" t="s">
        <v>52</v>
      </c>
      <c r="F47" s="106">
        <v>17.13</v>
      </c>
      <c r="G47" s="107">
        <v>17.13</v>
      </c>
      <c r="H47" s="106">
        <v>17.8</v>
      </c>
      <c r="I47" s="107">
        <v>18.32</v>
      </c>
      <c r="J47" s="106">
        <v>17.5</v>
      </c>
      <c r="K47" s="107">
        <v>17.5</v>
      </c>
    </row>
    <row r="48" spans="1:11" ht="14.4" thickBot="1">
      <c r="A48" s="295"/>
      <c r="B48" s="296"/>
      <c r="C48" s="297"/>
      <c r="D48" s="108" t="s">
        <v>91</v>
      </c>
      <c r="E48" s="109" t="s">
        <v>52</v>
      </c>
      <c r="F48" s="110">
        <v>17.3</v>
      </c>
      <c r="G48" s="111">
        <v>17.3</v>
      </c>
      <c r="H48" s="110">
        <v>18.010000000000002</v>
      </c>
      <c r="I48" s="111">
        <v>18.52</v>
      </c>
      <c r="J48" s="110">
        <v>17.649999999999999</v>
      </c>
      <c r="K48" s="111">
        <v>17.649999999999999</v>
      </c>
    </row>
    <row r="49" spans="1:11" ht="4.5" customHeight="1" thickBot="1">
      <c r="A49" s="112"/>
      <c r="B49" s="112"/>
      <c r="C49" s="112"/>
      <c r="D49" s="113"/>
      <c r="E49" s="113"/>
      <c r="F49" s="113"/>
      <c r="G49" s="113"/>
      <c r="H49" s="113"/>
      <c r="I49" s="113"/>
      <c r="J49" s="113"/>
      <c r="K49" s="113"/>
    </row>
    <row r="50" spans="1:11" ht="27.45" customHeight="1" thickBot="1">
      <c r="A50" s="283" t="s">
        <v>101</v>
      </c>
      <c r="B50" s="284"/>
      <c r="C50" s="285"/>
      <c r="D50" s="301" t="s">
        <v>2</v>
      </c>
      <c r="E50" s="90" t="s">
        <v>48</v>
      </c>
      <c r="F50" s="278" t="s">
        <v>102</v>
      </c>
      <c r="G50" s="279"/>
      <c r="H50" s="278" t="s">
        <v>103</v>
      </c>
      <c r="I50" s="279"/>
      <c r="J50" s="278" t="s">
        <v>104</v>
      </c>
      <c r="K50" s="279"/>
    </row>
    <row r="51" spans="1:11" ht="15" thickBot="1">
      <c r="A51" s="298"/>
      <c r="B51" s="299"/>
      <c r="C51" s="300"/>
      <c r="D51" s="302"/>
      <c r="E51" s="114" t="s">
        <v>95</v>
      </c>
      <c r="F51" s="115" t="s">
        <v>96</v>
      </c>
      <c r="G51" s="90" t="s">
        <v>86</v>
      </c>
      <c r="H51" s="115" t="s">
        <v>96</v>
      </c>
      <c r="I51" s="90" t="s">
        <v>86</v>
      </c>
      <c r="J51" s="115" t="s">
        <v>96</v>
      </c>
      <c r="K51" s="90" t="s">
        <v>86</v>
      </c>
    </row>
    <row r="52" spans="1:11" ht="13.8">
      <c r="A52" s="286" t="s">
        <v>87</v>
      </c>
      <c r="B52" s="287"/>
      <c r="C52" s="288"/>
      <c r="D52" s="96" t="s">
        <v>56</v>
      </c>
      <c r="E52" s="97" t="s">
        <v>88</v>
      </c>
      <c r="F52" s="98">
        <v>9.85</v>
      </c>
      <c r="G52" s="99">
        <v>9.85</v>
      </c>
      <c r="H52" s="98">
        <v>10.220000000000001</v>
      </c>
      <c r="I52" s="99">
        <v>10.48</v>
      </c>
      <c r="J52" s="98">
        <v>9.6</v>
      </c>
      <c r="K52" s="99">
        <v>9.6</v>
      </c>
    </row>
    <row r="53" spans="1:11" ht="13.8">
      <c r="A53" s="289"/>
      <c r="B53" s="290"/>
      <c r="C53" s="291"/>
      <c r="D53" s="100" t="s">
        <v>57</v>
      </c>
      <c r="E53" s="101" t="s">
        <v>50</v>
      </c>
      <c r="F53" s="102">
        <v>12.8</v>
      </c>
      <c r="G53" s="103">
        <v>12.8</v>
      </c>
      <c r="H53" s="102">
        <v>13.02</v>
      </c>
      <c r="I53" s="103">
        <v>13.4</v>
      </c>
      <c r="J53" s="102">
        <v>12.85</v>
      </c>
      <c r="K53" s="103">
        <v>12.85</v>
      </c>
    </row>
    <row r="54" spans="1:11" ht="13.8">
      <c r="A54" s="289"/>
      <c r="B54" s="290"/>
      <c r="C54" s="291"/>
      <c r="D54" s="104" t="s">
        <v>89</v>
      </c>
      <c r="E54" s="101" t="s">
        <v>50</v>
      </c>
      <c r="F54" s="102">
        <v>13.55</v>
      </c>
      <c r="G54" s="103">
        <v>13.55</v>
      </c>
      <c r="H54" s="102">
        <v>13.9</v>
      </c>
      <c r="I54" s="103">
        <v>14.36</v>
      </c>
      <c r="J54" s="102">
        <v>13.55</v>
      </c>
      <c r="K54" s="103">
        <v>13.55</v>
      </c>
    </row>
    <row r="55" spans="1:11" ht="13.8">
      <c r="A55" s="292"/>
      <c r="B55" s="293"/>
      <c r="C55" s="294"/>
      <c r="D55" s="105" t="s">
        <v>59</v>
      </c>
      <c r="E55" s="101" t="s">
        <v>50</v>
      </c>
      <c r="F55" s="106">
        <v>16.2</v>
      </c>
      <c r="G55" s="107">
        <v>16.2</v>
      </c>
      <c r="H55" s="106">
        <v>16.440000000000001</v>
      </c>
      <c r="I55" s="107">
        <v>16.899999999999999</v>
      </c>
      <c r="J55" s="106">
        <v>16.2</v>
      </c>
      <c r="K55" s="107">
        <v>16.2</v>
      </c>
    </row>
    <row r="56" spans="1:11" ht="14.4" thickBot="1">
      <c r="A56" s="295"/>
      <c r="B56" s="296"/>
      <c r="C56" s="297"/>
      <c r="D56" s="108" t="s">
        <v>90</v>
      </c>
      <c r="E56" s="109" t="s">
        <v>50</v>
      </c>
      <c r="F56" s="110">
        <v>16.45</v>
      </c>
      <c r="G56" s="111">
        <v>16.45</v>
      </c>
      <c r="H56" s="110">
        <v>16.670000000000002</v>
      </c>
      <c r="I56" s="111">
        <v>17.13</v>
      </c>
      <c r="J56" s="110">
        <v>16.350000000000001</v>
      </c>
      <c r="K56" s="111">
        <v>16.350000000000001</v>
      </c>
    </row>
    <row r="57" spans="1:11" ht="4.5" customHeight="1" thickBot="1">
      <c r="A57" s="112"/>
      <c r="B57" s="112"/>
      <c r="C57" s="112"/>
      <c r="D57" s="113"/>
      <c r="E57" s="113"/>
      <c r="F57" s="117"/>
      <c r="G57" s="116"/>
      <c r="H57" s="117"/>
      <c r="I57" s="116"/>
      <c r="J57" s="117"/>
      <c r="K57" s="116"/>
    </row>
    <row r="58" spans="1:11" ht="15" customHeight="1" thickBot="1">
      <c r="A58" s="283" t="s">
        <v>101</v>
      </c>
      <c r="B58" s="284"/>
      <c r="C58" s="285"/>
      <c r="D58" s="95" t="s">
        <v>2</v>
      </c>
      <c r="E58" s="90"/>
      <c r="F58" s="278"/>
      <c r="G58" s="279"/>
      <c r="H58" s="278"/>
      <c r="I58" s="279"/>
      <c r="J58" s="278"/>
      <c r="K58" s="279"/>
    </row>
    <row r="59" spans="1:11" ht="13.8">
      <c r="A59" s="286" t="s">
        <v>87</v>
      </c>
      <c r="B59" s="287"/>
      <c r="C59" s="288"/>
      <c r="D59" s="96" t="s">
        <v>49</v>
      </c>
      <c r="E59" s="97" t="s">
        <v>50</v>
      </c>
      <c r="F59" s="98">
        <v>10.95</v>
      </c>
      <c r="G59" s="99">
        <v>10.95</v>
      </c>
      <c r="H59" s="98">
        <v>11.55</v>
      </c>
      <c r="I59" s="99">
        <v>11.85</v>
      </c>
      <c r="J59" s="98">
        <v>10.8</v>
      </c>
      <c r="K59" s="99">
        <v>10.8</v>
      </c>
    </row>
    <row r="60" spans="1:11" ht="13.8">
      <c r="A60" s="289"/>
      <c r="B60" s="290"/>
      <c r="C60" s="291"/>
      <c r="D60" s="100" t="s">
        <v>51</v>
      </c>
      <c r="E60" s="101" t="s">
        <v>52</v>
      </c>
      <c r="F60" s="102">
        <v>14.8</v>
      </c>
      <c r="G60" s="103">
        <v>14.8</v>
      </c>
      <c r="H60" s="102">
        <v>14.91</v>
      </c>
      <c r="I60" s="103">
        <v>15.34</v>
      </c>
      <c r="J60" s="102">
        <v>14.9</v>
      </c>
      <c r="K60" s="103">
        <v>14.9</v>
      </c>
    </row>
    <row r="61" spans="1:11" ht="13.8">
      <c r="A61" s="289"/>
      <c r="B61" s="290"/>
      <c r="C61" s="291"/>
      <c r="D61" s="104" t="s">
        <v>53</v>
      </c>
      <c r="E61" s="101" t="s">
        <v>52</v>
      </c>
      <c r="F61" s="102">
        <v>15.55</v>
      </c>
      <c r="G61" s="103">
        <v>15.55</v>
      </c>
      <c r="H61" s="102">
        <v>15.79</v>
      </c>
      <c r="I61" s="103">
        <v>16.22</v>
      </c>
      <c r="J61" s="102">
        <v>15.5</v>
      </c>
      <c r="K61" s="103">
        <v>15.5</v>
      </c>
    </row>
    <row r="62" spans="1:11" ht="13.8">
      <c r="A62" s="292"/>
      <c r="B62" s="293"/>
      <c r="C62" s="294"/>
      <c r="D62" s="105" t="s">
        <v>72</v>
      </c>
      <c r="E62" s="101" t="s">
        <v>52</v>
      </c>
      <c r="F62" s="106">
        <v>18.600000000000001</v>
      </c>
      <c r="G62" s="107">
        <v>18.600000000000001</v>
      </c>
      <c r="H62" s="106">
        <v>18.68</v>
      </c>
      <c r="I62" s="107">
        <v>19.2</v>
      </c>
      <c r="J62" s="106">
        <v>18.7</v>
      </c>
      <c r="K62" s="107">
        <v>18.7</v>
      </c>
    </row>
    <row r="63" spans="1:11" ht="14.4" thickBot="1">
      <c r="A63" s="295"/>
      <c r="B63" s="296"/>
      <c r="C63" s="297"/>
      <c r="D63" s="108" t="s">
        <v>91</v>
      </c>
      <c r="E63" s="109" t="s">
        <v>52</v>
      </c>
      <c r="F63" s="110">
        <v>18.850000000000001</v>
      </c>
      <c r="G63" s="111">
        <v>18.850000000000001</v>
      </c>
      <c r="H63" s="110">
        <v>18.91</v>
      </c>
      <c r="I63" s="111">
        <v>19.43</v>
      </c>
      <c r="J63" s="110">
        <v>18.850000000000001</v>
      </c>
      <c r="K63" s="111">
        <v>18.850000000000001</v>
      </c>
    </row>
    <row r="64" spans="1:11" ht="4.5" customHeight="1" thickBot="1">
      <c r="A64" s="112"/>
      <c r="B64" s="112"/>
      <c r="C64" s="112"/>
      <c r="D64" s="113"/>
      <c r="E64" s="113"/>
      <c r="F64" s="113"/>
      <c r="G64" s="113"/>
      <c r="H64" s="113"/>
      <c r="I64" s="113"/>
      <c r="J64" s="113"/>
      <c r="K64" s="113"/>
    </row>
    <row r="65" spans="1:11" ht="27.45" customHeight="1" thickBot="1">
      <c r="A65" s="283" t="s">
        <v>105</v>
      </c>
      <c r="B65" s="284"/>
      <c r="C65" s="285"/>
      <c r="D65" s="301" t="s">
        <v>2</v>
      </c>
      <c r="E65" s="90" t="s">
        <v>48</v>
      </c>
      <c r="F65" s="278" t="s">
        <v>106</v>
      </c>
      <c r="G65" s="279"/>
      <c r="H65" s="278" t="s">
        <v>103</v>
      </c>
      <c r="I65" s="279"/>
      <c r="J65" s="278" t="s">
        <v>104</v>
      </c>
      <c r="K65" s="279"/>
    </row>
    <row r="66" spans="1:11" ht="15" thickBot="1">
      <c r="A66" s="298"/>
      <c r="B66" s="299"/>
      <c r="C66" s="300"/>
      <c r="D66" s="302"/>
      <c r="E66" s="114" t="s">
        <v>95</v>
      </c>
      <c r="F66" s="115" t="s">
        <v>96</v>
      </c>
      <c r="G66" s="90" t="s">
        <v>86</v>
      </c>
      <c r="H66" s="115" t="s">
        <v>96</v>
      </c>
      <c r="I66" s="90" t="s">
        <v>86</v>
      </c>
      <c r="J66" s="115" t="s">
        <v>96</v>
      </c>
      <c r="K66" s="90" t="s">
        <v>86</v>
      </c>
    </row>
    <row r="67" spans="1:11" ht="13.8">
      <c r="A67" s="286" t="s">
        <v>87</v>
      </c>
      <c r="B67" s="287"/>
      <c r="C67" s="288"/>
      <c r="D67" s="96" t="s">
        <v>56</v>
      </c>
      <c r="E67" s="97" t="s">
        <v>88</v>
      </c>
      <c r="F67" s="98">
        <v>10.75</v>
      </c>
      <c r="G67" s="99">
        <v>10.75</v>
      </c>
      <c r="H67" s="98">
        <v>11.01</v>
      </c>
      <c r="I67" s="99">
        <v>11.29</v>
      </c>
      <c r="J67" s="98">
        <v>11.6</v>
      </c>
      <c r="K67" s="99">
        <v>11.6</v>
      </c>
    </row>
    <row r="68" spans="1:11" ht="13.8">
      <c r="A68" s="289"/>
      <c r="B68" s="290"/>
      <c r="C68" s="291"/>
      <c r="D68" s="100" t="s">
        <v>57</v>
      </c>
      <c r="E68" s="101" t="s">
        <v>50</v>
      </c>
      <c r="F68" s="102">
        <v>13.95</v>
      </c>
      <c r="G68" s="103">
        <v>13.95</v>
      </c>
      <c r="H68" s="102">
        <v>14.06</v>
      </c>
      <c r="I68" s="103">
        <v>14.44</v>
      </c>
      <c r="J68" s="102">
        <v>14.85</v>
      </c>
      <c r="K68" s="103">
        <v>14.85</v>
      </c>
    </row>
    <row r="69" spans="1:11" ht="13.8">
      <c r="A69" s="289"/>
      <c r="B69" s="290"/>
      <c r="C69" s="291"/>
      <c r="D69" s="104" t="s">
        <v>89</v>
      </c>
      <c r="E69" s="101" t="s">
        <v>50</v>
      </c>
      <c r="F69" s="102">
        <v>14.95</v>
      </c>
      <c r="G69" s="103">
        <v>14.95</v>
      </c>
      <c r="H69" s="102">
        <v>15.06</v>
      </c>
      <c r="I69" s="103">
        <v>15.44</v>
      </c>
      <c r="J69" s="102">
        <v>15.75</v>
      </c>
      <c r="K69" s="103">
        <v>15.75</v>
      </c>
    </row>
    <row r="70" spans="1:11" ht="13.8">
      <c r="A70" s="292"/>
      <c r="B70" s="293"/>
      <c r="C70" s="294"/>
      <c r="D70" s="105" t="s">
        <v>59</v>
      </c>
      <c r="E70" s="101" t="s">
        <v>50</v>
      </c>
      <c r="F70" s="106">
        <v>17.55</v>
      </c>
      <c r="G70" s="107">
        <v>17.55</v>
      </c>
      <c r="H70" s="106">
        <v>17.8</v>
      </c>
      <c r="I70" s="107">
        <v>18.29</v>
      </c>
      <c r="J70" s="106">
        <v>18.3</v>
      </c>
      <c r="K70" s="107">
        <v>18.3</v>
      </c>
    </row>
    <row r="71" spans="1:11" ht="14.4" thickBot="1">
      <c r="A71" s="295"/>
      <c r="B71" s="296"/>
      <c r="C71" s="297"/>
      <c r="D71" s="108" t="s">
        <v>90</v>
      </c>
      <c r="E71" s="109" t="s">
        <v>50</v>
      </c>
      <c r="F71" s="110">
        <v>17.95</v>
      </c>
      <c r="G71" s="111">
        <v>17.95</v>
      </c>
      <c r="H71" s="110">
        <v>18.05</v>
      </c>
      <c r="I71" s="111">
        <v>18.54</v>
      </c>
      <c r="J71" s="110">
        <v>18.600000000000001</v>
      </c>
      <c r="K71" s="111">
        <v>18.600000000000001</v>
      </c>
    </row>
    <row r="72" spans="1:11" ht="4.5" customHeight="1" thickBot="1">
      <c r="A72" s="112"/>
      <c r="B72" s="112"/>
      <c r="C72" s="112"/>
      <c r="D72" s="113"/>
      <c r="E72" s="113"/>
      <c r="F72" s="117"/>
      <c r="G72" s="116"/>
      <c r="H72" s="117"/>
      <c r="I72" s="116"/>
      <c r="J72" s="117"/>
      <c r="K72" s="116"/>
    </row>
    <row r="73" spans="1:11" ht="15" customHeight="1" thickBot="1">
      <c r="A73" s="283" t="s">
        <v>105</v>
      </c>
      <c r="B73" s="284"/>
      <c r="C73" s="285"/>
      <c r="D73" s="95" t="s">
        <v>2</v>
      </c>
      <c r="E73" s="90"/>
      <c r="F73" s="278"/>
      <c r="G73" s="279"/>
      <c r="H73" s="278"/>
      <c r="I73" s="279"/>
      <c r="J73" s="278"/>
      <c r="K73" s="279"/>
    </row>
    <row r="74" spans="1:11" ht="13.8">
      <c r="A74" s="286" t="s">
        <v>87</v>
      </c>
      <c r="B74" s="287"/>
      <c r="C74" s="288"/>
      <c r="D74" s="96" t="s">
        <v>49</v>
      </c>
      <c r="E74" s="97" t="s">
        <v>50</v>
      </c>
      <c r="F74" s="98">
        <v>11.95</v>
      </c>
      <c r="G74" s="99">
        <v>11.95</v>
      </c>
      <c r="H74" s="98">
        <v>12.38</v>
      </c>
      <c r="I74" s="99">
        <v>12.76</v>
      </c>
      <c r="J74" s="98">
        <v>13.15</v>
      </c>
      <c r="K74" s="99">
        <v>13.15</v>
      </c>
    </row>
    <row r="75" spans="1:11" ht="13.8">
      <c r="A75" s="289"/>
      <c r="B75" s="290"/>
      <c r="C75" s="291"/>
      <c r="D75" s="100" t="s">
        <v>51</v>
      </c>
      <c r="E75" s="101" t="s">
        <v>52</v>
      </c>
      <c r="F75" s="102">
        <v>15.95</v>
      </c>
      <c r="G75" s="103">
        <v>15.95</v>
      </c>
      <c r="H75" s="102">
        <v>16.04</v>
      </c>
      <c r="I75" s="103">
        <v>16.55</v>
      </c>
      <c r="J75" s="102">
        <v>17.149999999999999</v>
      </c>
      <c r="K75" s="103">
        <v>17.149999999999999</v>
      </c>
    </row>
    <row r="76" spans="1:11" ht="13.8">
      <c r="A76" s="289"/>
      <c r="B76" s="290"/>
      <c r="C76" s="291"/>
      <c r="D76" s="104" t="s">
        <v>53</v>
      </c>
      <c r="E76" s="101" t="s">
        <v>52</v>
      </c>
      <c r="F76" s="102">
        <v>16.95</v>
      </c>
      <c r="G76" s="103">
        <v>16.95</v>
      </c>
      <c r="H76" s="102">
        <v>17.04</v>
      </c>
      <c r="I76" s="103">
        <v>17.55</v>
      </c>
      <c r="J76" s="102">
        <v>18.05</v>
      </c>
      <c r="K76" s="103">
        <v>18.05</v>
      </c>
    </row>
    <row r="77" spans="1:11" ht="13.8">
      <c r="A77" s="292"/>
      <c r="B77" s="293"/>
      <c r="C77" s="294"/>
      <c r="D77" s="105" t="s">
        <v>72</v>
      </c>
      <c r="E77" s="101" t="s">
        <v>52</v>
      </c>
      <c r="F77" s="106">
        <v>20.05</v>
      </c>
      <c r="G77" s="107">
        <v>20.05</v>
      </c>
      <c r="H77" s="106">
        <v>20.22</v>
      </c>
      <c r="I77" s="107">
        <v>20.79</v>
      </c>
      <c r="J77" s="106">
        <v>21</v>
      </c>
      <c r="K77" s="107">
        <v>21</v>
      </c>
    </row>
    <row r="78" spans="1:11" ht="14.4" thickBot="1">
      <c r="A78" s="295"/>
      <c r="B78" s="296"/>
      <c r="C78" s="297"/>
      <c r="D78" s="108" t="s">
        <v>91</v>
      </c>
      <c r="E78" s="109" t="s">
        <v>52</v>
      </c>
      <c r="F78" s="110">
        <v>20.45</v>
      </c>
      <c r="G78" s="111">
        <v>20.45</v>
      </c>
      <c r="H78" s="110">
        <v>20.47</v>
      </c>
      <c r="I78" s="111">
        <v>21.04</v>
      </c>
      <c r="J78" s="110">
        <v>21.3</v>
      </c>
      <c r="K78" s="110">
        <v>21.3</v>
      </c>
    </row>
    <row r="79" spans="1:11" ht="4.5" customHeight="1" thickBot="1">
      <c r="A79" s="112"/>
      <c r="B79" s="112"/>
      <c r="C79" s="112"/>
      <c r="D79" s="113"/>
      <c r="E79" s="113"/>
      <c r="F79" s="113"/>
      <c r="G79" s="113"/>
      <c r="H79" s="113"/>
      <c r="I79" s="113"/>
      <c r="J79" s="113"/>
      <c r="K79" s="113"/>
    </row>
    <row r="80" spans="1:11" ht="27.45" customHeight="1" thickBot="1">
      <c r="A80" s="283" t="s">
        <v>107</v>
      </c>
      <c r="B80" s="284"/>
      <c r="C80" s="285"/>
      <c r="D80" s="301" t="s">
        <v>2</v>
      </c>
      <c r="E80" s="90" t="s">
        <v>48</v>
      </c>
      <c r="F80" s="278" t="s">
        <v>106</v>
      </c>
      <c r="G80" s="279"/>
      <c r="H80" s="278" t="s">
        <v>103</v>
      </c>
      <c r="I80" s="279"/>
      <c r="J80" s="278" t="s">
        <v>104</v>
      </c>
      <c r="K80" s="279"/>
    </row>
    <row r="81" spans="1:11" ht="15" thickBot="1">
      <c r="A81" s="298"/>
      <c r="B81" s="299"/>
      <c r="C81" s="300"/>
      <c r="D81" s="302"/>
      <c r="E81" s="114" t="s">
        <v>95</v>
      </c>
      <c r="F81" s="115" t="s">
        <v>96</v>
      </c>
      <c r="G81" s="90" t="s">
        <v>86</v>
      </c>
      <c r="H81" s="115" t="s">
        <v>96</v>
      </c>
      <c r="I81" s="90" t="s">
        <v>86</v>
      </c>
      <c r="J81" s="115" t="s">
        <v>96</v>
      </c>
      <c r="K81" s="90" t="s">
        <v>86</v>
      </c>
    </row>
    <row r="82" spans="1:11" ht="13.8">
      <c r="A82" s="286" t="s">
        <v>87</v>
      </c>
      <c r="B82" s="287"/>
      <c r="C82" s="288"/>
      <c r="D82" s="96" t="s">
        <v>56</v>
      </c>
      <c r="E82" s="97" t="s">
        <v>88</v>
      </c>
      <c r="F82" s="98">
        <v>10.050000000000001</v>
      </c>
      <c r="G82" s="99">
        <v>10.050000000000001</v>
      </c>
      <c r="H82" s="98">
        <v>10.61</v>
      </c>
      <c r="I82" s="99">
        <v>10.87</v>
      </c>
      <c r="J82" s="98">
        <v>9.8000000000000007</v>
      </c>
      <c r="K82" s="99">
        <v>9.8000000000000007</v>
      </c>
    </row>
    <row r="83" spans="1:11" ht="13.8">
      <c r="A83" s="289"/>
      <c r="B83" s="290"/>
      <c r="C83" s="291"/>
      <c r="D83" s="100" t="s">
        <v>57</v>
      </c>
      <c r="E83" s="101" t="s">
        <v>50</v>
      </c>
      <c r="F83" s="102">
        <v>13.05</v>
      </c>
      <c r="G83" s="103">
        <v>13.05</v>
      </c>
      <c r="H83" s="102">
        <v>13.53</v>
      </c>
      <c r="I83" s="103">
        <v>13.91</v>
      </c>
      <c r="J83" s="102">
        <v>13.11</v>
      </c>
      <c r="K83" s="103">
        <v>13.11</v>
      </c>
    </row>
    <row r="84" spans="1:11" ht="13.8">
      <c r="A84" s="289"/>
      <c r="B84" s="290"/>
      <c r="C84" s="291"/>
      <c r="D84" s="104" t="s">
        <v>89</v>
      </c>
      <c r="E84" s="101" t="s">
        <v>50</v>
      </c>
      <c r="F84" s="102">
        <v>13.82</v>
      </c>
      <c r="G84" s="103">
        <v>13.82</v>
      </c>
      <c r="H84" s="102">
        <v>14.49</v>
      </c>
      <c r="I84" s="103">
        <v>14.87</v>
      </c>
      <c r="J84" s="102">
        <v>13.85</v>
      </c>
      <c r="K84" s="103">
        <v>13.85</v>
      </c>
    </row>
    <row r="85" spans="1:11" ht="13.8">
      <c r="A85" s="292"/>
      <c r="B85" s="293"/>
      <c r="C85" s="294"/>
      <c r="D85" s="105" t="s">
        <v>59</v>
      </c>
      <c r="E85" s="101" t="s">
        <v>50</v>
      </c>
      <c r="F85" s="106">
        <v>16.52</v>
      </c>
      <c r="G85" s="107">
        <v>16.52</v>
      </c>
      <c r="H85" s="106">
        <v>17.11</v>
      </c>
      <c r="I85" s="107">
        <v>17.57</v>
      </c>
      <c r="J85" s="106">
        <v>16.52</v>
      </c>
      <c r="K85" s="107">
        <v>16.52</v>
      </c>
    </row>
    <row r="86" spans="1:11" ht="14.4" thickBot="1">
      <c r="A86" s="295"/>
      <c r="B86" s="296"/>
      <c r="C86" s="297"/>
      <c r="D86" s="108" t="s">
        <v>90</v>
      </c>
      <c r="E86" s="109" t="s">
        <v>50</v>
      </c>
      <c r="F86" s="110">
        <v>16.78</v>
      </c>
      <c r="G86" s="111">
        <v>16.78</v>
      </c>
      <c r="H86" s="110">
        <v>17.34</v>
      </c>
      <c r="I86" s="111">
        <v>17.8</v>
      </c>
      <c r="J86" s="110">
        <v>16.68</v>
      </c>
      <c r="K86" s="111">
        <v>16.68</v>
      </c>
    </row>
    <row r="87" spans="1:11" ht="4.5" customHeight="1" thickBot="1">
      <c r="A87" s="112"/>
      <c r="B87" s="112"/>
      <c r="C87" s="112"/>
      <c r="D87" s="113"/>
      <c r="E87" s="113"/>
      <c r="F87" s="117"/>
      <c r="G87" s="116"/>
      <c r="H87" s="117"/>
      <c r="I87" s="116"/>
      <c r="J87" s="117"/>
      <c r="K87" s="116"/>
    </row>
    <row r="88" spans="1:11" ht="15" customHeight="1" thickBot="1">
      <c r="A88" s="283" t="s">
        <v>107</v>
      </c>
      <c r="B88" s="284"/>
      <c r="C88" s="285"/>
      <c r="D88" s="95" t="s">
        <v>2</v>
      </c>
      <c r="E88" s="90"/>
      <c r="F88" s="278"/>
      <c r="G88" s="279"/>
      <c r="H88" s="278"/>
      <c r="I88" s="279"/>
      <c r="J88" s="278"/>
      <c r="K88" s="279"/>
    </row>
    <row r="89" spans="1:11" ht="13.8">
      <c r="A89" s="286" t="s">
        <v>87</v>
      </c>
      <c r="B89" s="287"/>
      <c r="C89" s="288"/>
      <c r="D89" s="96" t="s">
        <v>49</v>
      </c>
      <c r="E89" s="97" t="s">
        <v>50</v>
      </c>
      <c r="F89" s="98">
        <v>11.1</v>
      </c>
      <c r="G89" s="99">
        <v>11.1</v>
      </c>
      <c r="H89" s="98">
        <v>11.98</v>
      </c>
      <c r="I89" s="99">
        <v>12.28</v>
      </c>
      <c r="J89" s="98">
        <v>11.02</v>
      </c>
      <c r="K89" s="99">
        <v>11.02</v>
      </c>
    </row>
    <row r="90" spans="1:11" ht="13.8">
      <c r="A90" s="289"/>
      <c r="B90" s="290"/>
      <c r="C90" s="291"/>
      <c r="D90" s="100" t="s">
        <v>51</v>
      </c>
      <c r="E90" s="101" t="s">
        <v>52</v>
      </c>
      <c r="F90" s="102">
        <v>15.1</v>
      </c>
      <c r="G90" s="103">
        <v>15.1</v>
      </c>
      <c r="H90" s="102">
        <v>15.5</v>
      </c>
      <c r="I90" s="103">
        <v>15.93</v>
      </c>
      <c r="J90" s="102">
        <v>15.2</v>
      </c>
      <c r="K90" s="103">
        <v>15.2</v>
      </c>
    </row>
    <row r="91" spans="1:11" ht="13.8">
      <c r="A91" s="289"/>
      <c r="B91" s="290"/>
      <c r="C91" s="291"/>
      <c r="D91" s="104" t="s">
        <v>53</v>
      </c>
      <c r="E91" s="101" t="s">
        <v>52</v>
      </c>
      <c r="F91" s="102">
        <v>15.87</v>
      </c>
      <c r="G91" s="103">
        <v>15.87</v>
      </c>
      <c r="H91" s="102">
        <v>16.46</v>
      </c>
      <c r="I91" s="103">
        <v>16.89</v>
      </c>
      <c r="J91" s="102">
        <v>15.94</v>
      </c>
      <c r="K91" s="103">
        <v>15.94</v>
      </c>
    </row>
    <row r="92" spans="1:11" ht="13.8">
      <c r="A92" s="292"/>
      <c r="B92" s="293"/>
      <c r="C92" s="294"/>
      <c r="D92" s="105" t="s">
        <v>72</v>
      </c>
      <c r="E92" s="101" t="s">
        <v>52</v>
      </c>
      <c r="F92" s="106">
        <v>19</v>
      </c>
      <c r="G92" s="107">
        <v>19</v>
      </c>
      <c r="H92" s="106">
        <v>19.440000000000001</v>
      </c>
      <c r="I92" s="107">
        <v>19.96</v>
      </c>
      <c r="J92" s="106">
        <v>19.079999999999998</v>
      </c>
      <c r="K92" s="107">
        <v>19.079999999999998</v>
      </c>
    </row>
    <row r="93" spans="1:11" ht="14.4" thickBot="1">
      <c r="A93" s="295"/>
      <c r="B93" s="296"/>
      <c r="C93" s="297"/>
      <c r="D93" s="108" t="s">
        <v>91</v>
      </c>
      <c r="E93" s="109" t="s">
        <v>52</v>
      </c>
      <c r="F93" s="110">
        <v>19.260000000000002</v>
      </c>
      <c r="G93" s="111">
        <v>19.260000000000002</v>
      </c>
      <c r="H93" s="110">
        <v>19.670000000000002</v>
      </c>
      <c r="I93" s="111">
        <v>20.190000000000001</v>
      </c>
      <c r="J93" s="110">
        <v>19.239999999999998</v>
      </c>
      <c r="K93" s="111">
        <v>19.239999999999998</v>
      </c>
    </row>
    <row r="94" spans="1:11" ht="14.4">
      <c r="A94" s="118"/>
      <c r="B94" s="118"/>
      <c r="C94" s="118"/>
    </row>
    <row r="95" spans="1:11" ht="14.4">
      <c r="A95" s="118"/>
      <c r="B95" s="118"/>
      <c r="C95" s="118"/>
    </row>
    <row r="96" spans="1:11" ht="14.4">
      <c r="A96" s="118"/>
      <c r="B96" s="118"/>
      <c r="C96" s="118"/>
    </row>
    <row r="97" spans="1:3" ht="14.4">
      <c r="A97" s="118"/>
      <c r="B97" s="118"/>
      <c r="C97" s="118"/>
    </row>
    <row r="98" spans="1:3" ht="14.4">
      <c r="A98" s="118"/>
      <c r="B98" s="118"/>
      <c r="C98" s="118"/>
    </row>
    <row r="99" spans="1:3" ht="14.4">
      <c r="A99" s="118"/>
      <c r="B99" s="118"/>
      <c r="C99" s="118"/>
    </row>
    <row r="100" spans="1:3" ht="14.4">
      <c r="A100" s="118"/>
      <c r="B100" s="118"/>
      <c r="C100" s="118"/>
    </row>
    <row r="101" spans="1:3" ht="14.4">
      <c r="A101" s="118"/>
      <c r="B101" s="118"/>
      <c r="C101" s="118"/>
    </row>
    <row r="102" spans="1:3" ht="14.4">
      <c r="A102" s="118"/>
      <c r="B102" s="118"/>
      <c r="C102" s="118"/>
    </row>
    <row r="103" spans="1:3" ht="14.4">
      <c r="A103" s="118"/>
      <c r="B103" s="118"/>
      <c r="C103" s="118"/>
    </row>
    <row r="104" spans="1:3" ht="14.4">
      <c r="A104" s="118"/>
      <c r="B104" s="118"/>
      <c r="C104" s="118"/>
    </row>
  </sheetData>
  <mergeCells count="69">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 ref="A37:C41"/>
    <mergeCell ref="H88:I88"/>
    <mergeCell ref="A67:C71"/>
    <mergeCell ref="A52:C56"/>
    <mergeCell ref="A58:C58"/>
    <mergeCell ref="F58:G58"/>
    <mergeCell ref="H58:I58"/>
    <mergeCell ref="A65:C66"/>
    <mergeCell ref="D65:D66"/>
    <mergeCell ref="F65:G65"/>
    <mergeCell ref="H65:I65"/>
    <mergeCell ref="J58:K58"/>
    <mergeCell ref="A59:C63"/>
    <mergeCell ref="A43:C43"/>
    <mergeCell ref="F43:G43"/>
    <mergeCell ref="H43:I43"/>
    <mergeCell ref="J43:K43"/>
    <mergeCell ref="A44:C48"/>
    <mergeCell ref="A50:C51"/>
    <mergeCell ref="D50:D51"/>
    <mergeCell ref="F50:G50"/>
    <mergeCell ref="H50:I50"/>
    <mergeCell ref="J50:K50"/>
    <mergeCell ref="A35:C36"/>
    <mergeCell ref="D35:D36"/>
    <mergeCell ref="F35:G35"/>
    <mergeCell ref="H35:I35"/>
    <mergeCell ref="J35:K35"/>
    <mergeCell ref="J28:K28"/>
    <mergeCell ref="A29:C33"/>
    <mergeCell ref="A14:C18"/>
    <mergeCell ref="A20:C21"/>
    <mergeCell ref="D20:D21"/>
    <mergeCell ref="F20:G20"/>
    <mergeCell ref="H20:I20"/>
    <mergeCell ref="J20:K20"/>
    <mergeCell ref="A22:C26"/>
    <mergeCell ref="A28:C28"/>
    <mergeCell ref="F28:G28"/>
    <mergeCell ref="H28:I28"/>
    <mergeCell ref="J13:K13"/>
    <mergeCell ref="A1:D1"/>
    <mergeCell ref="F4:G4"/>
    <mergeCell ref="H4:I4"/>
    <mergeCell ref="J4:K4"/>
    <mergeCell ref="F5:G5"/>
    <mergeCell ref="H5:I5"/>
    <mergeCell ref="J5:K5"/>
    <mergeCell ref="A6:C6"/>
    <mergeCell ref="A7:C11"/>
    <mergeCell ref="A13:C13"/>
    <mergeCell ref="F13:G13"/>
    <mergeCell ref="H13:I13"/>
  </mergeCells>
  <phoneticPr fontId="6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NEW PRICE QUOTE</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2024-11-07T07:07:43Z</dcterms:modified>
</cp:coreProperties>
</file>