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<sst xmlns="http://schemas.openxmlformats.org/spreadsheetml/2006/main" count="54" uniqueCount="54">
  <si>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</si>
  <si>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</si>
  <si>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</si>
  <si>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11/01/2024</t>
  </si>
  <si>
    <t>End Date:</t>
  </si>
  <si>
    <t>11/20/2024</t>
  </si>
  <si>
    <t>Report Run Date:</t>
  </si>
  <si>
    <t>11/21/2024</t>
  </si>
  <si>
    <t>Division</t>
  </si>
  <si>
    <t>Current And Future Inventory</t>
  </si>
  <si>
    <t>Current And History Sales Comparison</t>
  </si>
  <si>
    <t>ASHFURNDS</t>
  </si>
  <si>
    <t>ZOLA</t>
  </si>
  <si>
    <t>HOUZZ</t>
  </si>
  <si>
    <t>AMERSIGNDS</t>
  </si>
  <si>
    <t>LAMPDS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</si>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</sst>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988163</v>
      </c>
      <c r="C5" s="11">
        <f>=ROUNDDOWN(38.7347810748305,0)</f>
      </c>
      <c r="D5" s="11">
        <v>312527</v>
      </c>
      <c r="E5" s="12">
        <v>0.9831</v>
      </c>
      <c r="F5" s="11"/>
      <c r="G5" s="11">
        <f>=ROUNDDOWN({0},0)</f>
      </c>
      <c r="H5" s="11">
        <v>350</v>
      </c>
      <c r="I5" s="12">
        <v>0.1429</v>
      </c>
      <c r="J5" s="11">
        <v>351</v>
      </c>
      <c r="K5" s="13">
        <v>22600.63</v>
      </c>
      <c r="L5" s="11">
        <v>1970</v>
      </c>
      <c r="M5" s="14">
        <v>11.47</v>
      </c>
      <c r="N5" s="11"/>
      <c r="O5" s="13"/>
      <c r="P5" s="11"/>
      <c r="Q5" s="14"/>
      <c r="R5" s="12"/>
      <c r="S5" s="12"/>
      <c r="T5" s="12"/>
      <c r="U5" s="12"/>
      <c r="V5" s="11">
        <v>242</v>
      </c>
      <c r="W5" s="13">
        <v>14087.64</v>
      </c>
      <c r="X5" s="11">
        <v>586</v>
      </c>
      <c r="Y5" s="11"/>
      <c r="Z5" s="13"/>
      <c r="AA5" s="11"/>
      <c r="AB5" s="12"/>
      <c r="AC5" s="12"/>
      <c r="AD5" s="11">
        <v>55</v>
      </c>
      <c r="AE5" s="13">
        <v>3573.43</v>
      </c>
      <c r="AF5" s="11">
        <v>229</v>
      </c>
      <c r="AG5" s="11"/>
      <c r="AH5" s="13"/>
      <c r="AI5" s="11"/>
      <c r="AJ5" s="12"/>
      <c r="AK5" s="12"/>
      <c r="AL5" s="11">
        <v>13</v>
      </c>
      <c r="AM5" s="13">
        <v>923.35</v>
      </c>
      <c r="AN5" s="11">
        <v>998</v>
      </c>
      <c r="AO5" s="11"/>
      <c r="AP5" s="13"/>
      <c r="AQ5" s="11"/>
      <c r="AR5" s="12"/>
      <c r="AS5" s="12"/>
      <c r="AT5" s="11">
        <v>32</v>
      </c>
      <c r="AU5" s="13">
        <v>3378.1</v>
      </c>
      <c r="AV5" s="11">
        <v>319</v>
      </c>
      <c r="AW5" s="11"/>
      <c r="AX5" s="13"/>
      <c r="AY5" s="11"/>
      <c r="AZ5" s="12"/>
      <c r="BA5" s="12"/>
      <c r="BB5" s="11">
        <v>9</v>
      </c>
      <c r="BC5" s="13">
        <v>638.11</v>
      </c>
      <c r="BD5" s="11">
        <v>185</v>
      </c>
      <c r="BE5" s="11"/>
      <c r="BF5" s="13"/>
      <c r="BG5" s="11"/>
      <c r="BH5" s="12"/>
      <c r="BI5" s="12"/>
      <c r="BJ5" s="11"/>
      <c r="BK5" s="13"/>
      <c r="BL5" s="11"/>
      <c r="BM5" s="11"/>
      <c r="BN5" s="13"/>
      <c r="BO5" s="11"/>
      <c r="BP5" s="12"/>
      <c r="BQ5" s="12"/>
    </row>
    <row r="6">
      <c r="A6" s="10" t="s">
        <v>38</v>
      </c>
      <c r="B6" s="11">
        <v>336</v>
      </c>
      <c r="C6" s="11">
        <f>=ROUNDDOWN(36.1290322580645,0)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25439</v>
      </c>
      <c r="C7" s="11">
        <f>=ROUNDDOWN(19.0954811589851,0)</f>
      </c>
      <c r="D7" s="11">
        <v>19235</v>
      </c>
      <c r="E7" s="12">
        <v>0.9849</v>
      </c>
      <c r="F7" s="11"/>
      <c r="G7" s="11">
        <f>=ROUNDDOWN({0},0)</f>
      </c>
      <c r="H7" s="11"/>
      <c r="I7" s="12"/>
      <c r="J7" s="11">
        <v>189</v>
      </c>
      <c r="K7" s="13">
        <v>9387.93</v>
      </c>
      <c r="L7" s="11">
        <v>175</v>
      </c>
      <c r="M7" s="14">
        <v>53.65</v>
      </c>
      <c r="N7" s="11"/>
      <c r="O7" s="13"/>
      <c r="P7" s="11"/>
      <c r="Q7" s="14"/>
      <c r="R7" s="12"/>
      <c r="S7" s="12"/>
      <c r="T7" s="12"/>
      <c r="U7" s="12"/>
      <c r="V7" s="11">
        <v>33</v>
      </c>
      <c r="W7" s="13">
        <v>1566.68</v>
      </c>
      <c r="X7" s="11">
        <v>96</v>
      </c>
      <c r="Y7" s="11"/>
      <c r="Z7" s="13"/>
      <c r="AA7" s="11"/>
      <c r="AB7" s="12"/>
      <c r="AC7" s="12"/>
      <c r="AD7" s="11">
        <v>41</v>
      </c>
      <c r="AE7" s="13">
        <v>1907.85</v>
      </c>
      <c r="AF7" s="11">
        <v>53</v>
      </c>
      <c r="AG7" s="11"/>
      <c r="AH7" s="13"/>
      <c r="AI7" s="11"/>
      <c r="AJ7" s="12"/>
      <c r="AK7" s="12"/>
      <c r="AL7" s="11">
        <v>12</v>
      </c>
      <c r="AM7" s="13">
        <v>633.47</v>
      </c>
      <c r="AN7" s="11">
        <v>99</v>
      </c>
      <c r="AO7" s="11"/>
      <c r="AP7" s="13"/>
      <c r="AQ7" s="11"/>
      <c r="AR7" s="12"/>
      <c r="AS7" s="12"/>
      <c r="AT7" s="11">
        <v>66</v>
      </c>
      <c r="AU7" s="13">
        <v>3079.3</v>
      </c>
      <c r="AV7" s="11">
        <v>95</v>
      </c>
      <c r="AW7" s="11"/>
      <c r="AX7" s="13"/>
      <c r="AY7" s="11"/>
      <c r="AZ7" s="12"/>
      <c r="BA7" s="12"/>
      <c r="BB7" s="11">
        <v>37</v>
      </c>
      <c r="BC7" s="13">
        <v>2200.63</v>
      </c>
      <c r="BD7" s="11">
        <v>145</v>
      </c>
      <c r="BE7" s="11"/>
      <c r="BF7" s="13"/>
      <c r="BG7" s="11"/>
      <c r="BH7" s="12"/>
      <c r="BI7" s="12"/>
      <c r="BJ7" s="11"/>
      <c r="BK7" s="13"/>
      <c r="BL7" s="11"/>
      <c r="BM7" s="11"/>
      <c r="BN7" s="13"/>
      <c r="BO7" s="11"/>
      <c r="BP7" s="12"/>
      <c r="BQ7" s="12"/>
    </row>
    <row r="8">
      <c r="A8" s="10" t="s">
        <v>40</v>
      </c>
      <c r="B8" s="11">
        <v>136597</v>
      </c>
      <c r="C8" s="11">
        <f>=ROUNDDOWN(23.7085828343313,0)</f>
      </c>
      <c r="D8" s="11">
        <v>109787</v>
      </c>
      <c r="E8" s="12">
        <v>0.9933</v>
      </c>
      <c r="F8" s="11"/>
      <c r="G8" s="11">
        <f>=ROUNDDOWN({0},0)</f>
      </c>
      <c r="H8" s="11"/>
      <c r="I8" s="12"/>
      <c r="J8" s="11">
        <v>49</v>
      </c>
      <c r="K8" s="13">
        <v>2177.92</v>
      </c>
      <c r="L8" s="11">
        <v>278</v>
      </c>
      <c r="M8" s="14">
        <v>7.83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47</v>
      </c>
      <c r="AE8" s="13">
        <v>2097.04</v>
      </c>
      <c r="AF8" s="11">
        <v>71</v>
      </c>
      <c r="AG8" s="11"/>
      <c r="AH8" s="13"/>
      <c r="AI8" s="11"/>
      <c r="AJ8" s="12"/>
      <c r="AK8" s="12"/>
      <c r="AL8" s="11"/>
      <c r="AM8" s="13"/>
      <c r="AN8" s="11">
        <v>183</v>
      </c>
      <c r="AO8" s="11"/>
      <c r="AP8" s="13"/>
      <c r="AQ8" s="11"/>
      <c r="AR8" s="12"/>
      <c r="AS8" s="12"/>
      <c r="AT8" s="11">
        <v>2</v>
      </c>
      <c r="AU8" s="13">
        <v>80.88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/>
      <c r="BM8" s="11"/>
      <c r="BN8" s="13"/>
      <c r="BO8" s="11"/>
      <c r="BP8" s="12"/>
      <c r="BQ8" s="12"/>
    </row>
    <row r="9">
      <c r="A9" s="10" t="s">
        <v>41</v>
      </c>
      <c r="B9" s="11">
        <v>196382</v>
      </c>
      <c r="C9" s="11">
        <f>=ROUNDDOWN(21.7489340495044,0)</f>
      </c>
      <c r="D9" s="11">
        <v>225674</v>
      </c>
      <c r="E9" s="12">
        <v>0.9934</v>
      </c>
      <c r="F9" s="11"/>
      <c r="G9" s="11">
        <f>=ROUNDDOWN({0},0)</f>
      </c>
      <c r="H9" s="11"/>
      <c r="I9" s="12"/>
      <c r="J9" s="11">
        <v>92</v>
      </c>
      <c r="K9" s="13">
        <v>2046.4</v>
      </c>
      <c r="L9" s="11">
        <v>273</v>
      </c>
      <c r="M9" s="14">
        <v>7.5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>
        <v>80</v>
      </c>
      <c r="AE9" s="13">
        <v>1784.49</v>
      </c>
      <c r="AF9" s="11">
        <v>91</v>
      </c>
      <c r="AG9" s="11"/>
      <c r="AH9" s="13"/>
      <c r="AI9" s="11"/>
      <c r="AJ9" s="12"/>
      <c r="AK9" s="12"/>
      <c r="AL9" s="11">
        <v>12</v>
      </c>
      <c r="AM9" s="13">
        <v>261.91</v>
      </c>
      <c r="AN9" s="11">
        <v>199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</row>
    <row r="10">
      <c r="A10" s="10" t="s">
        <v>42</v>
      </c>
      <c r="B10" s="11">
        <v>642739</v>
      </c>
      <c r="C10" s="11">
        <f>=ROUNDDOWN(31.7405110173928,0)</f>
      </c>
      <c r="D10" s="11">
        <v>365457</v>
      </c>
      <c r="E10" s="12">
        <v>0.999</v>
      </c>
      <c r="F10" s="11"/>
      <c r="G10" s="11">
        <f>=ROUNDDOWN({0},0)</f>
      </c>
      <c r="H10" s="11"/>
      <c r="I10" s="12"/>
      <c r="J10" s="11">
        <v>450</v>
      </c>
      <c r="K10" s="13">
        <v>18507.44</v>
      </c>
      <c r="L10" s="11">
        <v>1145</v>
      </c>
      <c r="M10" s="14">
        <v>16.16</v>
      </c>
      <c r="N10" s="11"/>
      <c r="O10" s="13"/>
      <c r="P10" s="11"/>
      <c r="Q10" s="14"/>
      <c r="R10" s="12"/>
      <c r="S10" s="12"/>
      <c r="T10" s="12"/>
      <c r="U10" s="12"/>
      <c r="V10" s="11">
        <v>176</v>
      </c>
      <c r="W10" s="13">
        <v>6367.54</v>
      </c>
      <c r="X10" s="11">
        <v>455</v>
      </c>
      <c r="Y10" s="11"/>
      <c r="Z10" s="13"/>
      <c r="AA10" s="11"/>
      <c r="AB10" s="12"/>
      <c r="AC10" s="12"/>
      <c r="AD10" s="11">
        <v>146</v>
      </c>
      <c r="AE10" s="13">
        <v>6085.89</v>
      </c>
      <c r="AF10" s="11">
        <v>124</v>
      </c>
      <c r="AG10" s="11"/>
      <c r="AH10" s="13"/>
      <c r="AI10" s="11"/>
      <c r="AJ10" s="12"/>
      <c r="AK10" s="12"/>
      <c r="AL10" s="11">
        <v>10</v>
      </c>
      <c r="AM10" s="13">
        <v>448.2</v>
      </c>
      <c r="AN10" s="11">
        <v>676</v>
      </c>
      <c r="AO10" s="11"/>
      <c r="AP10" s="13"/>
      <c r="AQ10" s="11"/>
      <c r="AR10" s="12"/>
      <c r="AS10" s="12"/>
      <c r="AT10" s="11">
        <v>11</v>
      </c>
      <c r="AU10" s="13">
        <v>208.81</v>
      </c>
      <c r="AV10" s="11">
        <v>8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  <c r="BJ10" s="11">
        <v>107</v>
      </c>
      <c r="BK10" s="13">
        <v>5397</v>
      </c>
      <c r="BL10" s="11">
        <v>138</v>
      </c>
      <c r="BM10" s="11"/>
      <c r="BN10" s="13"/>
      <c r="BO10" s="11"/>
      <c r="BP10" s="12"/>
      <c r="BQ10" s="12"/>
    </row>
    <row r="11">
      <c r="A11" s="10" t="s">
        <v>43</v>
      </c>
      <c r="B11" s="11">
        <v>3371</v>
      </c>
      <c r="C11" s="11">
        <f>=ROUNDDOWN(139.875518672199,0)</f>
      </c>
      <c r="D11" s="11">
        <v>268</v>
      </c>
      <c r="E11" s="12">
        <v>0.9881</v>
      </c>
      <c r="F11" s="11"/>
      <c r="G11" s="11">
        <f>=ROUNDDOWN({0},0)</f>
      </c>
      <c r="H11" s="11"/>
      <c r="I11" s="12"/>
      <c r="J11" s="11"/>
      <c r="K11" s="13"/>
      <c r="L11" s="11">
        <v>78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61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</row>
    <row r="12">
      <c r="A12" s="10" t="s">
        <v>44</v>
      </c>
      <c r="B12" s="11">
        <v>109619</v>
      </c>
      <c r="C12" s="11">
        <f>=ROUNDDOWN(24.5622801317529,0)</f>
      </c>
      <c r="D12" s="11">
        <v>76626</v>
      </c>
      <c r="E12" s="12">
        <v>0.9336</v>
      </c>
      <c r="F12" s="11"/>
      <c r="G12" s="11">
        <f>=ROUNDDOWN({0},0)</f>
      </c>
      <c r="H12" s="11">
        <v>11720</v>
      </c>
      <c r="I12" s="12">
        <v>0.8446</v>
      </c>
      <c r="J12" s="11">
        <v>1147</v>
      </c>
      <c r="K12" s="13">
        <v>211886.66</v>
      </c>
      <c r="L12" s="11">
        <v>622</v>
      </c>
      <c r="M12" s="14">
        <v>340.65</v>
      </c>
      <c r="N12" s="11"/>
      <c r="O12" s="13"/>
      <c r="P12" s="11"/>
      <c r="Q12" s="14"/>
      <c r="R12" s="12"/>
      <c r="S12" s="12"/>
      <c r="T12" s="12"/>
      <c r="U12" s="12"/>
      <c r="V12" s="11">
        <v>823</v>
      </c>
      <c r="W12" s="13">
        <v>158204.08</v>
      </c>
      <c r="X12" s="11">
        <v>201</v>
      </c>
      <c r="Y12" s="11"/>
      <c r="Z12" s="13"/>
      <c r="AA12" s="11"/>
      <c r="AB12" s="12"/>
      <c r="AC12" s="12"/>
      <c r="AD12" s="11">
        <v>60</v>
      </c>
      <c r="AE12" s="13">
        <v>8013.08</v>
      </c>
      <c r="AF12" s="11">
        <v>191</v>
      </c>
      <c r="AG12" s="11"/>
      <c r="AH12" s="13"/>
      <c r="AI12" s="11"/>
      <c r="AJ12" s="12"/>
      <c r="AK12" s="12"/>
      <c r="AL12" s="11">
        <v>95</v>
      </c>
      <c r="AM12" s="13">
        <v>18710.76</v>
      </c>
      <c r="AN12" s="11">
        <v>531</v>
      </c>
      <c r="AO12" s="11"/>
      <c r="AP12" s="13"/>
      <c r="AQ12" s="11"/>
      <c r="AR12" s="12"/>
      <c r="AS12" s="12"/>
      <c r="AT12" s="11">
        <v>88</v>
      </c>
      <c r="AU12" s="13">
        <v>13911.57</v>
      </c>
      <c r="AV12" s="11">
        <v>342</v>
      </c>
      <c r="AW12" s="11"/>
      <c r="AX12" s="13"/>
      <c r="AY12" s="11"/>
      <c r="AZ12" s="12"/>
      <c r="BA12" s="12"/>
      <c r="BB12" s="11">
        <v>81</v>
      </c>
      <c r="BC12" s="13">
        <v>13047.17</v>
      </c>
      <c r="BD12" s="11">
        <v>454</v>
      </c>
      <c r="BE12" s="11"/>
      <c r="BF12" s="13"/>
      <c r="BG12" s="11"/>
      <c r="BH12" s="12"/>
      <c r="BI12" s="12"/>
      <c r="BJ12" s="11"/>
      <c r="BK12" s="13"/>
      <c r="BL12" s="11"/>
      <c r="BM12" s="11"/>
      <c r="BN12" s="13"/>
      <c r="BO12" s="11"/>
      <c r="BP12" s="12"/>
      <c r="BQ12" s="12"/>
    </row>
    <row r="13">
      <c r="A13" s="10" t="s">
        <v>45</v>
      </c>
      <c r="B13" s="11">
        <v>17147</v>
      </c>
      <c r="C13" s="11">
        <f>=ROUNDDOWN(32.1888492584945,0)</f>
      </c>
      <c r="D13" s="11">
        <v>6158</v>
      </c>
      <c r="E13" s="12">
        <v>0.9703</v>
      </c>
      <c r="F13" s="11"/>
      <c r="G13" s="11">
        <f>=ROUNDDOWN({0},0)</f>
      </c>
      <c r="H13" s="11"/>
      <c r="I13" s="12">
        <v>1</v>
      </c>
      <c r="J13" s="11">
        <v>147</v>
      </c>
      <c r="K13" s="13">
        <v>10591.98</v>
      </c>
      <c r="L13" s="11">
        <v>151</v>
      </c>
      <c r="M13" s="14">
        <v>70.15</v>
      </c>
      <c r="N13" s="11"/>
      <c r="O13" s="13"/>
      <c r="P13" s="11"/>
      <c r="Q13" s="14"/>
      <c r="R13" s="12"/>
      <c r="S13" s="12"/>
      <c r="T13" s="12"/>
      <c r="U13" s="12"/>
      <c r="V13" s="11">
        <v>1</v>
      </c>
      <c r="W13" s="13">
        <v>90.72</v>
      </c>
      <c r="X13" s="11">
        <v>10</v>
      </c>
      <c r="Y13" s="11"/>
      <c r="Z13" s="13"/>
      <c r="AA13" s="11"/>
      <c r="AB13" s="12"/>
      <c r="AC13" s="12"/>
      <c r="AD13" s="11">
        <v>35</v>
      </c>
      <c r="AE13" s="13">
        <v>2144.8</v>
      </c>
      <c r="AF13" s="11">
        <v>46</v>
      </c>
      <c r="AG13" s="11"/>
      <c r="AH13" s="13"/>
      <c r="AI13" s="11"/>
      <c r="AJ13" s="12"/>
      <c r="AK13" s="12"/>
      <c r="AL13" s="11">
        <v>25</v>
      </c>
      <c r="AM13" s="13">
        <v>1717.53</v>
      </c>
      <c r="AN13" s="11">
        <v>111</v>
      </c>
      <c r="AO13" s="11"/>
      <c r="AP13" s="13"/>
      <c r="AQ13" s="11"/>
      <c r="AR13" s="12"/>
      <c r="AS13" s="12"/>
      <c r="AT13" s="11">
        <v>34</v>
      </c>
      <c r="AU13" s="13">
        <v>1901.28</v>
      </c>
      <c r="AV13" s="11">
        <v>80</v>
      </c>
      <c r="AW13" s="11"/>
      <c r="AX13" s="13"/>
      <c r="AY13" s="11"/>
      <c r="AZ13" s="12"/>
      <c r="BA13" s="12"/>
      <c r="BB13" s="11">
        <v>52</v>
      </c>
      <c r="BC13" s="13">
        <v>4737.65</v>
      </c>
      <c r="BD13" s="11">
        <v>26</v>
      </c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</row>
    <row r="14">
      <c r="A14" s="10" t="s">
        <v>46</v>
      </c>
      <c r="B14" s="11">
        <v>4851</v>
      </c>
      <c r="C14" s="11">
        <f>=ROUNDDOWN(67.9411764705882,0)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30532</v>
      </c>
      <c r="C15" s="11">
        <f>=ROUNDDOWN(49.556890115241,0)</f>
      </c>
      <c r="D15" s="11">
        <v>6992</v>
      </c>
      <c r="E15" s="12">
        <v>0.9802</v>
      </c>
      <c r="F15" s="11"/>
      <c r="G15" s="11">
        <f>=ROUNDDOWN({0},0)</f>
      </c>
      <c r="H15" s="11"/>
      <c r="I15" s="12"/>
      <c r="J15" s="11"/>
      <c r="K15" s="13"/>
      <c r="L15" s="11">
        <v>95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</row>
    <row r="16">
      <c r="A16" s="10" t="s">
        <v>48</v>
      </c>
      <c r="B16" s="11">
        <v>6739</v>
      </c>
      <c r="C16" s="11">
        <f>=ROUNDDOWN(51.5214067278287,0)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>
        <v>51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</row>
    <row r="17">
      <c r="A17" s="10" t="s">
        <v>49</v>
      </c>
      <c r="B17" s="11">
        <v>520306</v>
      </c>
      <c r="C17" s="11">
        <f>=ROUNDDOWN(27.4779513503808,0)</f>
      </c>
      <c r="D17" s="11">
        <v>251540</v>
      </c>
      <c r="E17" s="12">
        <v>0.9657</v>
      </c>
      <c r="F17" s="11"/>
      <c r="G17" s="11">
        <f>=ROUNDDOWN({0},0)</f>
      </c>
      <c r="H17" s="11"/>
      <c r="I17" s="12"/>
      <c r="J17" s="11">
        <v>214</v>
      </c>
      <c r="K17" s="13">
        <v>7027.7</v>
      </c>
      <c r="L17" s="11">
        <v>1089</v>
      </c>
      <c r="M17" s="14">
        <v>6.45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>
        <v>98</v>
      </c>
      <c r="AE17" s="13">
        <v>3137.21</v>
      </c>
      <c r="AF17" s="11">
        <v>101</v>
      </c>
      <c r="AG17" s="11"/>
      <c r="AH17" s="13"/>
      <c r="AI17" s="11"/>
      <c r="AJ17" s="12"/>
      <c r="AK17" s="12"/>
      <c r="AL17" s="11">
        <v>2</v>
      </c>
      <c r="AM17" s="13">
        <v>59.16</v>
      </c>
      <c r="AN17" s="11">
        <v>791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114</v>
      </c>
      <c r="BK17" s="13">
        <v>3831.33</v>
      </c>
      <c r="BL17" s="11">
        <v>93</v>
      </c>
      <c r="BM17" s="11"/>
      <c r="BN17" s="13"/>
      <c r="BO17" s="11"/>
      <c r="BP17" s="12"/>
      <c r="BQ17" s="12"/>
    </row>
    <row r="18">
      <c r="A18" s="10" t="s">
        <v>50</v>
      </c>
      <c r="B18" s="11">
        <v>98555</v>
      </c>
      <c r="C18" s="11">
        <f>=ROUNDDOWN(26.6876980151101,0)</f>
      </c>
      <c r="D18" s="11">
        <v>88897</v>
      </c>
      <c r="E18" s="12">
        <v>0.9389</v>
      </c>
      <c r="F18" s="11"/>
      <c r="G18" s="11">
        <f>=ROUNDDOWN({0},0)</f>
      </c>
      <c r="H18" s="11"/>
      <c r="I18" s="12"/>
      <c r="J18" s="11">
        <v>245</v>
      </c>
      <c r="K18" s="13">
        <v>8475.56</v>
      </c>
      <c r="L18" s="11">
        <v>129</v>
      </c>
      <c r="M18" s="14">
        <v>65.7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235</v>
      </c>
      <c r="AE18" s="13">
        <v>8077.88</v>
      </c>
      <c r="AF18" s="11">
        <v>102</v>
      </c>
      <c r="AG18" s="11"/>
      <c r="AH18" s="13"/>
      <c r="AI18" s="11"/>
      <c r="AJ18" s="12"/>
      <c r="AK18" s="12"/>
      <c r="AL18" s="11">
        <v>10</v>
      </c>
      <c r="AM18" s="13">
        <v>397.68</v>
      </c>
      <c r="AN18" s="11">
        <v>108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>
        <v>5</v>
      </c>
      <c r="BM18" s="11"/>
      <c r="BN18" s="13"/>
      <c r="BO18" s="11"/>
      <c r="BP18" s="12"/>
      <c r="BQ18" s="12"/>
    </row>
    <row r="19">
      <c r="A19" s="10" t="s">
        <v>51</v>
      </c>
      <c r="B19" s="11">
        <v>282744</v>
      </c>
      <c r="C19" s="11">
        <f>=ROUNDDOWN(25.2935545914031,0)</f>
      </c>
      <c r="D19" s="11">
        <v>175789</v>
      </c>
      <c r="E19" s="12">
        <v>0.9847</v>
      </c>
      <c r="F19" s="11"/>
      <c r="G19" s="11">
        <f>=ROUNDDOWN({0},0)</f>
      </c>
      <c r="H19" s="11"/>
      <c r="I19" s="12"/>
      <c r="J19" s="11">
        <v>387</v>
      </c>
      <c r="K19" s="13">
        <v>8789.55</v>
      </c>
      <c r="L19" s="11">
        <v>562</v>
      </c>
      <c r="M19" s="14">
        <v>15.64</v>
      </c>
      <c r="N19" s="11"/>
      <c r="O19" s="13"/>
      <c r="P19" s="11"/>
      <c r="Q19" s="14"/>
      <c r="R19" s="12"/>
      <c r="S19" s="12"/>
      <c r="T19" s="12"/>
      <c r="U19" s="12"/>
      <c r="V19" s="11">
        <v>376</v>
      </c>
      <c r="W19" s="13">
        <v>8529.05</v>
      </c>
      <c r="X19" s="11">
        <v>232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>
        <v>4</v>
      </c>
      <c r="AM19" s="13">
        <v>98.78</v>
      </c>
      <c r="AN19" s="11">
        <v>308</v>
      </c>
      <c r="AO19" s="11"/>
      <c r="AP19" s="13"/>
      <c r="AQ19" s="11"/>
      <c r="AR19" s="12"/>
      <c r="AS19" s="12"/>
      <c r="AT19" s="11">
        <v>7</v>
      </c>
      <c r="AU19" s="13">
        <v>161.72</v>
      </c>
      <c r="AV19" s="11">
        <v>108</v>
      </c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</row>
    <row r="20">
      <c r="A20" s="10" t="s">
        <v>52</v>
      </c>
      <c r="B20" s="11">
        <v>217659</v>
      </c>
      <c r="C20" s="11">
        <f>=ROUNDDOWN(48.1173869791091,0)</f>
      </c>
      <c r="D20" s="11">
        <v>53138</v>
      </c>
      <c r="E20" s="12">
        <v>0.9771</v>
      </c>
      <c r="F20" s="11"/>
      <c r="G20" s="11">
        <f>=ROUNDDOWN({0},0)</f>
      </c>
      <c r="H20" s="11"/>
      <c r="I20" s="12"/>
      <c r="J20" s="11">
        <v>21</v>
      </c>
      <c r="K20" s="13">
        <v>918.78</v>
      </c>
      <c r="L20" s="11">
        <v>556</v>
      </c>
      <c r="M20" s="14">
        <v>1.65</v>
      </c>
      <c r="N20" s="11"/>
      <c r="O20" s="13"/>
      <c r="P20" s="11"/>
      <c r="Q20" s="14"/>
      <c r="R20" s="12"/>
      <c r="S20" s="12"/>
      <c r="T20" s="12"/>
      <c r="U20" s="12"/>
      <c r="V20" s="11">
        <v>5</v>
      </c>
      <c r="W20" s="13">
        <v>178.34</v>
      </c>
      <c r="X20" s="11">
        <v>169</v>
      </c>
      <c r="Y20" s="11"/>
      <c r="Z20" s="13"/>
      <c r="AA20" s="11"/>
      <c r="AB20" s="12"/>
      <c r="AC20" s="12"/>
      <c r="AD20" s="11">
        <v>2</v>
      </c>
      <c r="AE20" s="13">
        <v>105.63</v>
      </c>
      <c r="AF20" s="11">
        <v>12</v>
      </c>
      <c r="AG20" s="11"/>
      <c r="AH20" s="13"/>
      <c r="AI20" s="11"/>
      <c r="AJ20" s="12"/>
      <c r="AK20" s="12"/>
      <c r="AL20" s="11">
        <v>1</v>
      </c>
      <c r="AM20" s="13">
        <v>85.73</v>
      </c>
      <c r="AN20" s="11">
        <v>143</v>
      </c>
      <c r="AO20" s="11"/>
      <c r="AP20" s="13"/>
      <c r="AQ20" s="11"/>
      <c r="AR20" s="12"/>
      <c r="AS20" s="12"/>
      <c r="AT20" s="11">
        <v>13</v>
      </c>
      <c r="AU20" s="13">
        <v>549.08</v>
      </c>
      <c r="AV20" s="11">
        <v>140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  <c r="BJ20" s="11"/>
      <c r="BK20" s="13"/>
      <c r="BL20" s="11"/>
      <c r="BM20" s="11"/>
      <c r="BN20" s="13"/>
      <c r="BO20" s="11"/>
      <c r="BP20" s="12"/>
      <c r="BQ20" s="12"/>
    </row>
    <row r="21">
      <c r="A21" s="19" t="s">
        <v>53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3292</v>
      </c>
      <c r="K21" s="17">
        <v>302410.55</v>
      </c>
      <c r="L21" s="15">
        <v>7250</v>
      </c>
      <c r="M21" s="18">
        <v>41.71</v>
      </c>
      <c r="N21" s="15"/>
      <c r="O21" s="17"/>
      <c r="P21" s="15"/>
      <c r="Q21" s="18"/>
      <c r="R21" s="16"/>
      <c r="S21" s="16"/>
      <c r="T21" s="16"/>
      <c r="U21" s="16"/>
      <c r="V21" s="15">
        <v>1656</v>
      </c>
      <c r="W21" s="17">
        <v>189024.05</v>
      </c>
      <c r="X21" s="15">
        <v>1749</v>
      </c>
      <c r="Y21" s="15"/>
      <c r="Z21" s="17"/>
      <c r="AA21" s="15"/>
      <c r="AB21" s="16"/>
      <c r="AC21" s="16"/>
      <c r="AD21" s="15">
        <v>799</v>
      </c>
      <c r="AE21" s="17">
        <v>36927.3</v>
      </c>
      <c r="AF21" s="15">
        <v>1020</v>
      </c>
      <c r="AG21" s="15"/>
      <c r="AH21" s="17"/>
      <c r="AI21" s="15"/>
      <c r="AJ21" s="16"/>
      <c r="AK21" s="16"/>
      <c r="AL21" s="15">
        <v>184</v>
      </c>
      <c r="AM21" s="17">
        <v>23336.57</v>
      </c>
      <c r="AN21" s="15">
        <v>4259</v>
      </c>
      <c r="AO21" s="15"/>
      <c r="AP21" s="17"/>
      <c r="AQ21" s="15"/>
      <c r="AR21" s="16"/>
      <c r="AS21" s="16"/>
      <c r="AT21" s="15">
        <v>253</v>
      </c>
      <c r="AU21" s="17">
        <v>23270.74</v>
      </c>
      <c r="AV21" s="15">
        <v>1094</v>
      </c>
      <c r="AW21" s="15"/>
      <c r="AX21" s="17"/>
      <c r="AY21" s="15"/>
      <c r="AZ21" s="16"/>
      <c r="BA21" s="16"/>
      <c r="BB21" s="15">
        <v>179</v>
      </c>
      <c r="BC21" s="17">
        <v>20623.56</v>
      </c>
      <c r="BD21" s="15">
        <v>810</v>
      </c>
      <c r="BE21" s="15"/>
      <c r="BF21" s="17"/>
      <c r="BG21" s="15"/>
      <c r="BH21" s="16"/>
      <c r="BI21" s="16"/>
      <c r="BJ21" s="15">
        <v>221</v>
      </c>
      <c r="BK21" s="17">
        <v>9228.33</v>
      </c>
      <c r="BL21" s="15">
        <v>236</v>
      </c>
      <c r="BM21" s="15"/>
      <c r="BN21" s="17"/>
      <c r="BO21" s="15"/>
      <c r="BP21" s="16"/>
      <c r="BQ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