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<sst xmlns="http://schemas.openxmlformats.org/spreadsheetml/2006/main" count="53" uniqueCount="53">
  <si>
    <t>Date Type:</t>
  </si>
  <si>
    <t>Shipped Date</t>
  </si>
  <si>
    <t>Start Date:</t>
  </si>
  <si>
    <t>11/01/2024</t>
  </si>
  <si>
    <t>End Date:</t>
  </si>
  <si>
    <t>11/17/2024</t>
  </si>
  <si>
    <t>Report Run Date:</t>
  </si>
  <si>
    <t>11/18/2024</t>
  </si>
  <si>
    <t>Division</t>
  </si>
  <si>
    <t>Current And Future Inventory</t>
  </si>
  <si>
    <t>Current And History Sales Comparison</t>
  </si>
  <si>
    <t>ASHFURNDS</t>
  </si>
  <si>
    <t>ROOMECOM</t>
  </si>
  <si>
    <t>ZOLA</t>
  </si>
  <si>
    <t>AMERSIGNDS</t>
  </si>
  <si>
    <t>LAMPDS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</si>
  <si>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</si>
  <si>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</si>
  <si>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</si>
  <si>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</si>
  <si>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</si>
  <si>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</si>
  <si>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</si>
  <si>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</si>
  <si>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</si>
  <si>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</si>
  <si>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</si>
  <si>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</si>
  <si>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</si>
  <si>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</si>
  <si>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</si>
  <si>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</si>
  <si>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</si>
  <si>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</si>
  <si>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</si>
  <si>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</si>
  <si>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</si>
  <si>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</si>
  <si>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</si>
  <si>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</si>
  <si>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</si>
  <si>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</si>
  <si>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</si>
  <si>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</si>
  <si>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LGT</t>
  </si>
  <si>
    <t>PET</t>
  </si>
  <si>
    <t>PETB</t>
  </si>
  <si>
    <t>RUG</t>
  </si>
  <si>
    <t>SHET</t>
  </si>
  <si>
    <t>TOWL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</si>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</sst>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I21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  <c r="BB2" s="7" t="s">
        <v>15</v>
      </c>
      <c r="BC2" s="8" t="s">
        <v>15</v>
      </c>
      <c r="BD2" s="8" t="s">
        <v>15</v>
      </c>
      <c r="BE2" s="8" t="s">
        <v>15</v>
      </c>
      <c r="BF2" s="8" t="s">
        <v>15</v>
      </c>
      <c r="BG2" s="8" t="s">
        <v>15</v>
      </c>
      <c r="BH2" s="8" t="s">
        <v>15</v>
      </c>
      <c r="BI2" s="9" t="s">
        <v>15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16</v>
      </c>
      <c r="K3" s="4" t="s">
        <v>16</v>
      </c>
      <c r="L3" s="4" t="s">
        <v>16</v>
      </c>
      <c r="M3" s="4" t="s">
        <v>16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16</v>
      </c>
      <c r="W3" s="4" t="s">
        <v>16</v>
      </c>
      <c r="X3" s="4" t="s">
        <v>16</v>
      </c>
      <c r="Y3" s="4" t="s">
        <v>17</v>
      </c>
      <c r="Z3" s="4" t="s">
        <v>17</v>
      </c>
      <c r="AA3" s="4" t="s">
        <v>17</v>
      </c>
      <c r="AB3" s="4" t="s">
        <v>18</v>
      </c>
      <c r="AC3" s="4" t="s">
        <v>19</v>
      </c>
      <c r="AD3" s="4" t="s">
        <v>16</v>
      </c>
      <c r="AE3" s="4" t="s">
        <v>16</v>
      </c>
      <c r="AF3" s="4" t="s">
        <v>16</v>
      </c>
      <c r="AG3" s="4" t="s">
        <v>17</v>
      </c>
      <c r="AH3" s="4" t="s">
        <v>17</v>
      </c>
      <c r="AI3" s="4" t="s">
        <v>17</v>
      </c>
      <c r="AJ3" s="4" t="s">
        <v>18</v>
      </c>
      <c r="AK3" s="4" t="s">
        <v>19</v>
      </c>
      <c r="AL3" s="4" t="s">
        <v>16</v>
      </c>
      <c r="AM3" s="4" t="s">
        <v>16</v>
      </c>
      <c r="AN3" s="4" t="s">
        <v>16</v>
      </c>
      <c r="AO3" s="4" t="s">
        <v>17</v>
      </c>
      <c r="AP3" s="4" t="s">
        <v>17</v>
      </c>
      <c r="AQ3" s="4" t="s">
        <v>17</v>
      </c>
      <c r="AR3" s="4" t="s">
        <v>18</v>
      </c>
      <c r="AS3" s="4" t="s">
        <v>19</v>
      </c>
      <c r="AT3" s="4" t="s">
        <v>16</v>
      </c>
      <c r="AU3" s="4" t="s">
        <v>16</v>
      </c>
      <c r="AV3" s="4" t="s">
        <v>16</v>
      </c>
      <c r="AW3" s="4" t="s">
        <v>17</v>
      </c>
      <c r="AX3" s="4" t="s">
        <v>17</v>
      </c>
      <c r="AY3" s="4" t="s">
        <v>17</v>
      </c>
      <c r="AZ3" s="4" t="s">
        <v>18</v>
      </c>
      <c r="BA3" s="4" t="s">
        <v>19</v>
      </c>
      <c r="BB3" s="4" t="s">
        <v>16</v>
      </c>
      <c r="BC3" s="4" t="s">
        <v>16</v>
      </c>
      <c r="BD3" s="4" t="s">
        <v>16</v>
      </c>
      <c r="BE3" s="4" t="s">
        <v>17</v>
      </c>
      <c r="BF3" s="4" t="s">
        <v>17</v>
      </c>
      <c r="BG3" s="4" t="s">
        <v>17</v>
      </c>
      <c r="BH3" s="4" t="s">
        <v>18</v>
      </c>
      <c r="BI3" s="4" t="s">
        <v>19</v>
      </c>
    </row>
    <row r="4">
      <c r="A4" s="4" t="s">
        <v>8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4" t="s">
        <v>29</v>
      </c>
      <c r="J4" s="4" t="s">
        <v>30</v>
      </c>
      <c r="K4" s="4" t="s">
        <v>31</v>
      </c>
      <c r="L4" s="4" t="s">
        <v>32</v>
      </c>
      <c r="M4" s="4" t="s">
        <v>33</v>
      </c>
      <c r="N4" s="4" t="s">
        <v>30</v>
      </c>
      <c r="O4" s="4" t="s">
        <v>31</v>
      </c>
      <c r="P4" s="4" t="s">
        <v>32</v>
      </c>
      <c r="Q4" s="4" t="s">
        <v>33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34</v>
      </c>
      <c r="W4" s="4" t="s">
        <v>35</v>
      </c>
      <c r="X4" s="4" t="s">
        <v>32</v>
      </c>
      <c r="Y4" s="4" t="s">
        <v>34</v>
      </c>
      <c r="Z4" s="4" t="s">
        <v>35</v>
      </c>
      <c r="AA4" s="4" t="s">
        <v>32</v>
      </c>
      <c r="AB4" s="4" t="s">
        <v>18</v>
      </c>
      <c r="AC4" s="4" t="s">
        <v>19</v>
      </c>
      <c r="AD4" s="4" t="s">
        <v>34</v>
      </c>
      <c r="AE4" s="4" t="s">
        <v>35</v>
      </c>
      <c r="AF4" s="4" t="s">
        <v>32</v>
      </c>
      <c r="AG4" s="4" t="s">
        <v>34</v>
      </c>
      <c r="AH4" s="4" t="s">
        <v>35</v>
      </c>
      <c r="AI4" s="4" t="s">
        <v>32</v>
      </c>
      <c r="AJ4" s="4" t="s">
        <v>18</v>
      </c>
      <c r="AK4" s="4" t="s">
        <v>19</v>
      </c>
      <c r="AL4" s="4" t="s">
        <v>34</v>
      </c>
      <c r="AM4" s="4" t="s">
        <v>35</v>
      </c>
      <c r="AN4" s="4" t="s">
        <v>32</v>
      </c>
      <c r="AO4" s="4" t="s">
        <v>34</v>
      </c>
      <c r="AP4" s="4" t="s">
        <v>35</v>
      </c>
      <c r="AQ4" s="4" t="s">
        <v>32</v>
      </c>
      <c r="AR4" s="4" t="s">
        <v>18</v>
      </c>
      <c r="AS4" s="4" t="s">
        <v>19</v>
      </c>
      <c r="AT4" s="4" t="s">
        <v>34</v>
      </c>
      <c r="AU4" s="4" t="s">
        <v>35</v>
      </c>
      <c r="AV4" s="4" t="s">
        <v>32</v>
      </c>
      <c r="AW4" s="4" t="s">
        <v>34</v>
      </c>
      <c r="AX4" s="4" t="s">
        <v>35</v>
      </c>
      <c r="AY4" s="4" t="s">
        <v>32</v>
      </c>
      <c r="AZ4" s="4" t="s">
        <v>18</v>
      </c>
      <c r="BA4" s="4" t="s">
        <v>19</v>
      </c>
      <c r="BB4" s="4" t="s">
        <v>34</v>
      </c>
      <c r="BC4" s="4" t="s">
        <v>35</v>
      </c>
      <c r="BD4" s="4" t="s">
        <v>32</v>
      </c>
      <c r="BE4" s="4" t="s">
        <v>34</v>
      </c>
      <c r="BF4" s="4" t="s">
        <v>35</v>
      </c>
      <c r="BG4" s="4" t="s">
        <v>32</v>
      </c>
      <c r="BH4" s="4" t="s">
        <v>18</v>
      </c>
      <c r="BI4" s="4" t="s">
        <v>19</v>
      </c>
    </row>
    <row r="5">
      <c r="A5" s="10" t="s">
        <v>36</v>
      </c>
      <c r="B5" s="11">
        <v>691564</v>
      </c>
      <c r="C5" s="11">
        <f>=ROUNDDOWN(35.1978582952886,0)</f>
      </c>
      <c r="D5" s="11">
        <v>233213</v>
      </c>
      <c r="E5" s="12">
        <v>0.9809</v>
      </c>
      <c r="F5" s="11"/>
      <c r="G5" s="11">
        <f>=ROUNDDOWN({0},0)</f>
      </c>
      <c r="H5" s="11">
        <v>350</v>
      </c>
      <c r="I5" s="12">
        <v>0.1471</v>
      </c>
      <c r="J5" s="11">
        <v>353</v>
      </c>
      <c r="K5" s="13">
        <v>23511.05</v>
      </c>
      <c r="L5" s="11">
        <v>1655</v>
      </c>
      <c r="M5" s="14">
        <v>14.21</v>
      </c>
      <c r="N5" s="11">
        <v>842</v>
      </c>
      <c r="O5" s="13">
        <v>57007.6</v>
      </c>
      <c r="P5" s="11">
        <v>1655</v>
      </c>
      <c r="Q5" s="14">
        <v>34.45</v>
      </c>
      <c r="R5" s="12">
        <v>-0.5808</v>
      </c>
      <c r="S5" s="12">
        <v>-0.5876</v>
      </c>
      <c r="T5" s="12"/>
      <c r="U5" s="12">
        <v>-0.5875</v>
      </c>
      <c r="V5" s="11">
        <v>197</v>
      </c>
      <c r="W5" s="13">
        <v>11477.92</v>
      </c>
      <c r="X5" s="11">
        <v>587</v>
      </c>
      <c r="Y5" s="11">
        <v>442</v>
      </c>
      <c r="Z5" s="13">
        <v>26908.56</v>
      </c>
      <c r="AA5" s="11">
        <v>587</v>
      </c>
      <c r="AB5" s="12">
        <v>-0.5543</v>
      </c>
      <c r="AC5" s="12">
        <v>-0.5734</v>
      </c>
      <c r="AD5" s="11">
        <v>75</v>
      </c>
      <c r="AE5" s="13">
        <v>5729.75</v>
      </c>
      <c r="AF5" s="11">
        <v>618</v>
      </c>
      <c r="AG5" s="11">
        <v>173</v>
      </c>
      <c r="AH5" s="13">
        <v>12942.82</v>
      </c>
      <c r="AI5" s="11">
        <v>618</v>
      </c>
      <c r="AJ5" s="12">
        <v>-0.5665</v>
      </c>
      <c r="AK5" s="12">
        <v>-0.5573</v>
      </c>
      <c r="AL5" s="11">
        <v>49</v>
      </c>
      <c r="AM5" s="13">
        <v>3115.11</v>
      </c>
      <c r="AN5" s="11">
        <v>229</v>
      </c>
      <c r="AO5" s="11">
        <v>141</v>
      </c>
      <c r="AP5" s="13">
        <v>9216.84</v>
      </c>
      <c r="AQ5" s="11">
        <v>229</v>
      </c>
      <c r="AR5" s="12">
        <v>-0.6525</v>
      </c>
      <c r="AS5" s="12">
        <v>-0.662</v>
      </c>
      <c r="AT5" s="11">
        <v>27</v>
      </c>
      <c r="AU5" s="13">
        <v>2867.48</v>
      </c>
      <c r="AV5" s="11">
        <v>320</v>
      </c>
      <c r="AW5" s="11">
        <v>71</v>
      </c>
      <c r="AX5" s="13">
        <v>6711.36</v>
      </c>
      <c r="AY5" s="11">
        <v>320</v>
      </c>
      <c r="AZ5" s="12">
        <v>-0.6197</v>
      </c>
      <c r="BA5" s="12">
        <v>-0.5727</v>
      </c>
      <c r="BB5" s="11">
        <v>5</v>
      </c>
      <c r="BC5" s="13">
        <v>320.79</v>
      </c>
      <c r="BD5" s="11">
        <v>185</v>
      </c>
      <c r="BE5" s="11">
        <v>15</v>
      </c>
      <c r="BF5" s="13">
        <v>1228.02</v>
      </c>
      <c r="BG5" s="11">
        <v>185</v>
      </c>
      <c r="BH5" s="12">
        <v>-0.6667</v>
      </c>
      <c r="BI5" s="12">
        <v>-0.7388</v>
      </c>
    </row>
    <row r="6">
      <c r="A6" s="10" t="s">
        <v>37</v>
      </c>
      <c r="B6" s="11">
        <v>335</v>
      </c>
      <c r="C6" s="11">
        <f>=ROUNDDOWN(28.3898305084746,0)</f>
      </c>
      <c r="D6" s="11"/>
      <c r="E6" s="12"/>
      <c r="F6" s="11"/>
      <c r="G6" s="11">
        <f>=ROUNDDOWN({0},0)</f>
      </c>
      <c r="H6" s="11"/>
      <c r="I6" s="12"/>
      <c r="J6" s="11"/>
      <c r="K6" s="13"/>
      <c r="L6" s="11">
        <v>54</v>
      </c>
      <c r="M6" s="14"/>
      <c r="N6" s="11"/>
      <c r="O6" s="13"/>
      <c r="P6" s="11">
        <v>54</v>
      </c>
      <c r="Q6" s="14"/>
      <c r="R6" s="12"/>
      <c r="S6" s="12"/>
      <c r="T6" s="12"/>
      <c r="U6" s="12"/>
      <c r="V6" s="11"/>
      <c r="W6" s="13"/>
      <c r="X6" s="11"/>
      <c r="Y6" s="11"/>
      <c r="Z6" s="13"/>
      <c r="AA6" s="11"/>
      <c r="AB6" s="12"/>
      <c r="AC6" s="12"/>
      <c r="AD6" s="11"/>
      <c r="AE6" s="13"/>
      <c r="AF6" s="11"/>
      <c r="AG6" s="11"/>
      <c r="AH6" s="13"/>
      <c r="AI6" s="11"/>
      <c r="AJ6" s="12"/>
      <c r="AK6" s="12"/>
      <c r="AL6" s="11"/>
      <c r="AM6" s="13"/>
      <c r="AN6" s="11"/>
      <c r="AO6" s="11"/>
      <c r="AP6" s="13"/>
      <c r="AQ6" s="11"/>
      <c r="AR6" s="12"/>
      <c r="AS6" s="12"/>
      <c r="AT6" s="11"/>
      <c r="AU6" s="13"/>
      <c r="AV6" s="11"/>
      <c r="AW6" s="11"/>
      <c r="AX6" s="13"/>
      <c r="AY6" s="11"/>
      <c r="AZ6" s="12"/>
      <c r="BA6" s="12"/>
      <c r="BB6" s="11"/>
      <c r="BC6" s="13"/>
      <c r="BD6" s="11"/>
      <c r="BE6" s="11"/>
      <c r="BF6" s="13"/>
      <c r="BG6" s="11"/>
      <c r="BH6" s="12"/>
      <c r="BI6" s="12"/>
    </row>
    <row r="7">
      <c r="A7" s="10" t="s">
        <v>38</v>
      </c>
      <c r="B7" s="11">
        <v>25018</v>
      </c>
      <c r="C7" s="11">
        <f>=ROUNDDOWN(18.6118137181967,0)</f>
      </c>
      <c r="D7" s="11">
        <v>20334</v>
      </c>
      <c r="E7" s="12">
        <v>0.9865</v>
      </c>
      <c r="F7" s="11"/>
      <c r="G7" s="11">
        <f>=ROUNDDOWN({0},0)</f>
      </c>
      <c r="H7" s="11"/>
      <c r="I7" s="12"/>
      <c r="J7" s="11">
        <v>165</v>
      </c>
      <c r="K7" s="13">
        <v>8191.5</v>
      </c>
      <c r="L7" s="11">
        <v>175</v>
      </c>
      <c r="M7" s="14">
        <v>46.81</v>
      </c>
      <c r="N7" s="11">
        <v>447</v>
      </c>
      <c r="O7" s="13">
        <v>22790.82</v>
      </c>
      <c r="P7" s="11">
        <v>175</v>
      </c>
      <c r="Q7" s="14">
        <v>130.23</v>
      </c>
      <c r="R7" s="12">
        <v>-0.6309</v>
      </c>
      <c r="S7" s="12">
        <v>-0.6406</v>
      </c>
      <c r="T7" s="12"/>
      <c r="U7" s="12">
        <v>-0.6406</v>
      </c>
      <c r="V7" s="11">
        <v>24</v>
      </c>
      <c r="W7" s="13">
        <v>1125.27</v>
      </c>
      <c r="X7" s="11">
        <v>96</v>
      </c>
      <c r="Y7" s="11">
        <v>78</v>
      </c>
      <c r="Z7" s="13">
        <v>3512.22</v>
      </c>
      <c r="AA7" s="11">
        <v>96</v>
      </c>
      <c r="AB7" s="12">
        <v>-0.6923</v>
      </c>
      <c r="AC7" s="12">
        <v>-0.6796</v>
      </c>
      <c r="AD7" s="11">
        <v>38</v>
      </c>
      <c r="AE7" s="13">
        <v>1961.18</v>
      </c>
      <c r="AF7" s="11">
        <v>145</v>
      </c>
      <c r="AG7" s="11">
        <v>76</v>
      </c>
      <c r="AH7" s="13">
        <v>4003.29</v>
      </c>
      <c r="AI7" s="11">
        <v>145</v>
      </c>
      <c r="AJ7" s="12">
        <v>-0.5</v>
      </c>
      <c r="AK7" s="12">
        <v>-0.5101</v>
      </c>
      <c r="AL7" s="11">
        <v>30</v>
      </c>
      <c r="AM7" s="13">
        <v>1501.8</v>
      </c>
      <c r="AN7" s="11">
        <v>53</v>
      </c>
      <c r="AO7" s="11">
        <v>88</v>
      </c>
      <c r="AP7" s="13">
        <v>4223.43</v>
      </c>
      <c r="AQ7" s="11">
        <v>53</v>
      </c>
      <c r="AR7" s="12">
        <v>-0.6591</v>
      </c>
      <c r="AS7" s="12">
        <v>-0.6444</v>
      </c>
      <c r="AT7" s="11">
        <v>45</v>
      </c>
      <c r="AU7" s="13">
        <v>2082.5</v>
      </c>
      <c r="AV7" s="11">
        <v>95</v>
      </c>
      <c r="AW7" s="11">
        <v>111</v>
      </c>
      <c r="AX7" s="13">
        <v>5505.4</v>
      </c>
      <c r="AY7" s="11">
        <v>95</v>
      </c>
      <c r="AZ7" s="12">
        <v>-0.5946</v>
      </c>
      <c r="BA7" s="12">
        <v>-0.6217</v>
      </c>
      <c r="BB7" s="11">
        <v>28</v>
      </c>
      <c r="BC7" s="13">
        <v>1520.75</v>
      </c>
      <c r="BD7" s="11">
        <v>145</v>
      </c>
      <c r="BE7" s="11">
        <v>94</v>
      </c>
      <c r="BF7" s="13">
        <v>5546.48</v>
      </c>
      <c r="BG7" s="11">
        <v>145</v>
      </c>
      <c r="BH7" s="12">
        <v>-0.7021</v>
      </c>
      <c r="BI7" s="12">
        <v>-0.7258</v>
      </c>
    </row>
    <row r="8">
      <c r="A8" s="10" t="s">
        <v>39</v>
      </c>
      <c r="B8" s="11">
        <v>134166</v>
      </c>
      <c r="C8" s="11">
        <f>=ROUNDDOWN(23.1460364012766,0)</f>
      </c>
      <c r="D8" s="11">
        <v>86288</v>
      </c>
      <c r="E8" s="12">
        <v>0.9948</v>
      </c>
      <c r="F8" s="11"/>
      <c r="G8" s="11">
        <f>=ROUNDDOWN({0},0)</f>
      </c>
      <c r="H8" s="11"/>
      <c r="I8" s="12"/>
      <c r="J8" s="11">
        <v>40</v>
      </c>
      <c r="K8" s="13">
        <v>1794.43</v>
      </c>
      <c r="L8" s="11">
        <v>278</v>
      </c>
      <c r="M8" s="14">
        <v>6.45</v>
      </c>
      <c r="N8" s="11">
        <v>174</v>
      </c>
      <c r="O8" s="13">
        <v>8085.82</v>
      </c>
      <c r="P8" s="11">
        <v>278</v>
      </c>
      <c r="Q8" s="14">
        <v>29.09</v>
      </c>
      <c r="R8" s="12">
        <v>-0.7701</v>
      </c>
      <c r="S8" s="12">
        <v>-0.7781</v>
      </c>
      <c r="T8" s="12"/>
      <c r="U8" s="12">
        <v>-0.7783</v>
      </c>
      <c r="V8" s="11"/>
      <c r="W8" s="13"/>
      <c r="X8" s="11"/>
      <c r="Y8" s="11"/>
      <c r="Z8" s="13"/>
      <c r="AA8" s="11"/>
      <c r="AB8" s="12"/>
      <c r="AC8" s="12"/>
      <c r="AD8" s="11"/>
      <c r="AE8" s="13"/>
      <c r="AF8" s="11"/>
      <c r="AG8" s="11"/>
      <c r="AH8" s="13"/>
      <c r="AI8" s="11"/>
      <c r="AJ8" s="12"/>
      <c r="AK8" s="12"/>
      <c r="AL8" s="11">
        <v>38</v>
      </c>
      <c r="AM8" s="13">
        <v>1713.55</v>
      </c>
      <c r="AN8" s="11">
        <v>71</v>
      </c>
      <c r="AO8" s="11">
        <v>169</v>
      </c>
      <c r="AP8" s="13">
        <v>7874.95</v>
      </c>
      <c r="AQ8" s="11">
        <v>71</v>
      </c>
      <c r="AR8" s="12">
        <v>-0.7751</v>
      </c>
      <c r="AS8" s="12">
        <v>-0.7824</v>
      </c>
      <c r="AT8" s="11">
        <v>2</v>
      </c>
      <c r="AU8" s="13">
        <v>80.88</v>
      </c>
      <c r="AV8" s="11">
        <v>2</v>
      </c>
      <c r="AW8" s="11">
        <v>5</v>
      </c>
      <c r="AX8" s="13">
        <v>210.87</v>
      </c>
      <c r="AY8" s="11">
        <v>2</v>
      </c>
      <c r="AZ8" s="12">
        <v>-0.6</v>
      </c>
      <c r="BA8" s="12">
        <v>-0.6164</v>
      </c>
      <c r="BB8" s="11"/>
      <c r="BC8" s="13"/>
      <c r="BD8" s="11"/>
      <c r="BE8" s="11"/>
      <c r="BF8" s="13"/>
      <c r="BG8" s="11"/>
      <c r="BH8" s="12"/>
      <c r="BI8" s="12"/>
    </row>
    <row r="9">
      <c r="A9" s="10" t="s">
        <v>40</v>
      </c>
      <c r="B9" s="11">
        <v>202378</v>
      </c>
      <c r="C9" s="11">
        <f>=ROUNDDOWN(22.3881851872338,0)</f>
      </c>
      <c r="D9" s="11">
        <v>222756</v>
      </c>
      <c r="E9" s="12">
        <v>0.9942</v>
      </c>
      <c r="F9" s="11"/>
      <c r="G9" s="11">
        <f>=ROUNDDOWN({0},0)</f>
      </c>
      <c r="H9" s="11"/>
      <c r="I9" s="12"/>
      <c r="J9" s="11">
        <v>68</v>
      </c>
      <c r="K9" s="13">
        <v>1515.05</v>
      </c>
      <c r="L9" s="11">
        <v>273</v>
      </c>
      <c r="M9" s="14">
        <v>5.55</v>
      </c>
      <c r="N9" s="11">
        <v>185</v>
      </c>
      <c r="O9" s="13">
        <v>4123.52</v>
      </c>
      <c r="P9" s="11">
        <v>273</v>
      </c>
      <c r="Q9" s="14">
        <v>15.1</v>
      </c>
      <c r="R9" s="12">
        <v>-0.6324</v>
      </c>
      <c r="S9" s="12">
        <v>-0.6326</v>
      </c>
      <c r="T9" s="12"/>
      <c r="U9" s="12">
        <v>-0.6325</v>
      </c>
      <c r="V9" s="11"/>
      <c r="W9" s="13"/>
      <c r="X9" s="11"/>
      <c r="Y9" s="11"/>
      <c r="Z9" s="13"/>
      <c r="AA9" s="11"/>
      <c r="AB9" s="12"/>
      <c r="AC9" s="12"/>
      <c r="AD9" s="11"/>
      <c r="AE9" s="13"/>
      <c r="AF9" s="11"/>
      <c r="AG9" s="11"/>
      <c r="AH9" s="13"/>
      <c r="AI9" s="11"/>
      <c r="AJ9" s="12"/>
      <c r="AK9" s="12"/>
      <c r="AL9" s="11">
        <v>68</v>
      </c>
      <c r="AM9" s="13">
        <v>1515.05</v>
      </c>
      <c r="AN9" s="11">
        <v>91</v>
      </c>
      <c r="AO9" s="11">
        <v>185</v>
      </c>
      <c r="AP9" s="13">
        <v>4123.52</v>
      </c>
      <c r="AQ9" s="11">
        <v>91</v>
      </c>
      <c r="AR9" s="12">
        <v>-0.6324</v>
      </c>
      <c r="AS9" s="12">
        <v>-0.6326</v>
      </c>
      <c r="AT9" s="11"/>
      <c r="AU9" s="13"/>
      <c r="AV9" s="11"/>
      <c r="AW9" s="11"/>
      <c r="AX9" s="13"/>
      <c r="AY9" s="11"/>
      <c r="AZ9" s="12"/>
      <c r="BA9" s="12"/>
      <c r="BB9" s="11"/>
      <c r="BC9" s="13"/>
      <c r="BD9" s="11"/>
      <c r="BE9" s="11"/>
      <c r="BF9" s="13"/>
      <c r="BG9" s="11"/>
      <c r="BH9" s="12"/>
      <c r="BI9" s="12"/>
    </row>
    <row r="10">
      <c r="A10" s="10" t="s">
        <v>41</v>
      </c>
      <c r="B10" s="11">
        <v>598945</v>
      </c>
      <c r="C10" s="11">
        <f>=ROUNDDOWN(33.0943579712788,0)</f>
      </c>
      <c r="D10" s="11">
        <v>302642</v>
      </c>
      <c r="E10" s="12">
        <v>0.9991</v>
      </c>
      <c r="F10" s="11"/>
      <c r="G10" s="11">
        <f>=ROUNDDOWN({0},0)</f>
      </c>
      <c r="H10" s="11"/>
      <c r="I10" s="12"/>
      <c r="J10" s="11">
        <v>269</v>
      </c>
      <c r="K10" s="13">
        <v>10303.1</v>
      </c>
      <c r="L10" s="11">
        <v>1109</v>
      </c>
      <c r="M10" s="14">
        <v>9.29</v>
      </c>
      <c r="N10" s="11">
        <v>887</v>
      </c>
      <c r="O10" s="13">
        <v>32741.55</v>
      </c>
      <c r="P10" s="11">
        <v>1109</v>
      </c>
      <c r="Q10" s="14">
        <v>29.52</v>
      </c>
      <c r="R10" s="12">
        <v>-0.6967</v>
      </c>
      <c r="S10" s="12">
        <v>-0.6853</v>
      </c>
      <c r="T10" s="12"/>
      <c r="U10" s="12">
        <v>-0.6853</v>
      </c>
      <c r="V10" s="11">
        <v>137</v>
      </c>
      <c r="W10" s="13">
        <v>4980.45</v>
      </c>
      <c r="X10" s="11">
        <v>458</v>
      </c>
      <c r="Y10" s="11">
        <v>445</v>
      </c>
      <c r="Z10" s="13">
        <v>14764.58</v>
      </c>
      <c r="AA10" s="11">
        <v>458</v>
      </c>
      <c r="AB10" s="12">
        <v>-0.6921</v>
      </c>
      <c r="AC10" s="12">
        <v>-0.6627</v>
      </c>
      <c r="AD10" s="11"/>
      <c r="AE10" s="13"/>
      <c r="AF10" s="11">
        <v>20</v>
      </c>
      <c r="AG10" s="11"/>
      <c r="AH10" s="13"/>
      <c r="AI10" s="11">
        <v>20</v>
      </c>
      <c r="AJ10" s="12"/>
      <c r="AK10" s="12"/>
      <c r="AL10" s="11">
        <v>125</v>
      </c>
      <c r="AM10" s="13">
        <v>5182.48</v>
      </c>
      <c r="AN10" s="11">
        <v>126</v>
      </c>
      <c r="AO10" s="11">
        <v>418</v>
      </c>
      <c r="AP10" s="13">
        <v>17474.54</v>
      </c>
      <c r="AQ10" s="11">
        <v>126</v>
      </c>
      <c r="AR10" s="12">
        <v>-0.701</v>
      </c>
      <c r="AS10" s="12">
        <v>-0.7034</v>
      </c>
      <c r="AT10" s="11">
        <v>7</v>
      </c>
      <c r="AU10" s="13">
        <v>140.17</v>
      </c>
      <c r="AV10" s="11">
        <v>9</v>
      </c>
      <c r="AW10" s="11">
        <v>24</v>
      </c>
      <c r="AX10" s="13">
        <v>502.43</v>
      </c>
      <c r="AY10" s="11">
        <v>9</v>
      </c>
      <c r="AZ10" s="12">
        <v>-0.7083</v>
      </c>
      <c r="BA10" s="12">
        <v>-0.721</v>
      </c>
      <c r="BB10" s="11"/>
      <c r="BC10" s="13"/>
      <c r="BD10" s="11"/>
      <c r="BE10" s="11"/>
      <c r="BF10" s="13"/>
      <c r="BG10" s="11"/>
      <c r="BH10" s="12"/>
      <c r="BI10" s="12"/>
    </row>
    <row r="11">
      <c r="A11" s="10" t="s">
        <v>42</v>
      </c>
      <c r="B11" s="11">
        <v>1995</v>
      </c>
      <c r="C11" s="11">
        <f>=ROUNDDOWN(216.847826086957,0)</f>
      </c>
      <c r="D11" s="11">
        <v>19</v>
      </c>
      <c r="E11" s="12">
        <v>1</v>
      </c>
      <c r="F11" s="11"/>
      <c r="G11" s="11">
        <f>=ROUNDDOWN({0},0)</f>
      </c>
      <c r="H11" s="11"/>
      <c r="I11" s="12"/>
      <c r="J11" s="11"/>
      <c r="K11" s="13"/>
      <c r="L11" s="11">
        <v>33</v>
      </c>
      <c r="M11" s="14"/>
      <c r="N11" s="11"/>
      <c r="O11" s="13"/>
      <c r="P11" s="11">
        <v>33</v>
      </c>
      <c r="Q11" s="14"/>
      <c r="R11" s="12"/>
      <c r="S11" s="12"/>
      <c r="T11" s="12"/>
      <c r="U11" s="12"/>
      <c r="V11" s="11"/>
      <c r="W11" s="13"/>
      <c r="X11" s="11"/>
      <c r="Y11" s="11"/>
      <c r="Z11" s="13"/>
      <c r="AA11" s="11"/>
      <c r="AB11" s="12"/>
      <c r="AC11" s="12"/>
      <c r="AD11" s="11"/>
      <c r="AE11" s="13"/>
      <c r="AF11" s="11">
        <v>23</v>
      </c>
      <c r="AG11" s="11"/>
      <c r="AH11" s="13"/>
      <c r="AI11" s="11">
        <v>23</v>
      </c>
      <c r="AJ11" s="12"/>
      <c r="AK11" s="12"/>
      <c r="AL11" s="11"/>
      <c r="AM11" s="13"/>
      <c r="AN11" s="11"/>
      <c r="AO11" s="11"/>
      <c r="AP11" s="13"/>
      <c r="AQ11" s="11"/>
      <c r="AR11" s="12"/>
      <c r="AS11" s="12"/>
      <c r="AT11" s="11"/>
      <c r="AU11" s="13"/>
      <c r="AV11" s="11"/>
      <c r="AW11" s="11"/>
      <c r="AX11" s="13"/>
      <c r="AY11" s="11"/>
      <c r="AZ11" s="12"/>
      <c r="BA11" s="12"/>
      <c r="BB11" s="11"/>
      <c r="BC11" s="13"/>
      <c r="BD11" s="11"/>
      <c r="BE11" s="11"/>
      <c r="BF11" s="13"/>
      <c r="BG11" s="11"/>
      <c r="BH11" s="12"/>
      <c r="BI11" s="12"/>
    </row>
    <row r="12">
      <c r="A12" s="10" t="s">
        <v>43</v>
      </c>
      <c r="B12" s="11">
        <v>107772</v>
      </c>
      <c r="C12" s="11">
        <f>=ROUNDDOWN(24.096590273896,0)</f>
      </c>
      <c r="D12" s="11">
        <v>76452</v>
      </c>
      <c r="E12" s="12">
        <v>0.9345</v>
      </c>
      <c r="F12" s="11"/>
      <c r="G12" s="11">
        <f>=ROUNDDOWN({0},0)</f>
      </c>
      <c r="H12" s="11">
        <v>11720</v>
      </c>
      <c r="I12" s="12">
        <v>0.8478</v>
      </c>
      <c r="J12" s="11">
        <v>911</v>
      </c>
      <c r="K12" s="13">
        <v>160047.01</v>
      </c>
      <c r="L12" s="11">
        <v>627</v>
      </c>
      <c r="M12" s="14">
        <v>255.26</v>
      </c>
      <c r="N12" s="11">
        <v>2332</v>
      </c>
      <c r="O12" s="13">
        <v>390345.29</v>
      </c>
      <c r="P12" s="11">
        <v>627</v>
      </c>
      <c r="Q12" s="14">
        <v>622.56</v>
      </c>
      <c r="R12" s="12">
        <v>-0.6093</v>
      </c>
      <c r="S12" s="12">
        <v>-0.59</v>
      </c>
      <c r="T12" s="12"/>
      <c r="U12" s="12">
        <v>-0.59</v>
      </c>
      <c r="V12" s="11">
        <v>590</v>
      </c>
      <c r="W12" s="13">
        <v>113359.15</v>
      </c>
      <c r="X12" s="11">
        <v>203</v>
      </c>
      <c r="Y12" s="11">
        <v>1321</v>
      </c>
      <c r="Z12" s="13">
        <v>241703.95</v>
      </c>
      <c r="AA12" s="11">
        <v>203</v>
      </c>
      <c r="AB12" s="12">
        <v>-0.5534</v>
      </c>
      <c r="AC12" s="12">
        <v>-0.531</v>
      </c>
      <c r="AD12" s="11">
        <v>160</v>
      </c>
      <c r="AE12" s="13">
        <v>21897.26</v>
      </c>
      <c r="AF12" s="11">
        <v>343</v>
      </c>
      <c r="AG12" s="11">
        <v>399</v>
      </c>
      <c r="AH12" s="13">
        <v>55416.74</v>
      </c>
      <c r="AI12" s="11">
        <v>343</v>
      </c>
      <c r="AJ12" s="12">
        <v>-0.599</v>
      </c>
      <c r="AK12" s="12">
        <v>-0.6049</v>
      </c>
      <c r="AL12" s="11">
        <v>47</v>
      </c>
      <c r="AM12" s="13">
        <v>6482.44</v>
      </c>
      <c r="AN12" s="11">
        <v>193</v>
      </c>
      <c r="AO12" s="11">
        <v>172</v>
      </c>
      <c r="AP12" s="13">
        <v>20793.34</v>
      </c>
      <c r="AQ12" s="11">
        <v>193</v>
      </c>
      <c r="AR12" s="12">
        <v>-0.7267</v>
      </c>
      <c r="AS12" s="12">
        <v>-0.6882</v>
      </c>
      <c r="AT12" s="11">
        <v>60</v>
      </c>
      <c r="AU12" s="13">
        <v>9606.29</v>
      </c>
      <c r="AV12" s="11">
        <v>346</v>
      </c>
      <c r="AW12" s="11">
        <v>263</v>
      </c>
      <c r="AX12" s="13">
        <v>43810.04</v>
      </c>
      <c r="AY12" s="11">
        <v>346</v>
      </c>
      <c r="AZ12" s="12">
        <v>-0.7719</v>
      </c>
      <c r="BA12" s="12">
        <v>-0.7807</v>
      </c>
      <c r="BB12" s="11">
        <v>54</v>
      </c>
      <c r="BC12" s="13">
        <v>8701.87</v>
      </c>
      <c r="BD12" s="11">
        <v>458</v>
      </c>
      <c r="BE12" s="11">
        <v>177</v>
      </c>
      <c r="BF12" s="13">
        <v>28621.22</v>
      </c>
      <c r="BG12" s="11">
        <v>458</v>
      </c>
      <c r="BH12" s="12">
        <v>-0.6949</v>
      </c>
      <c r="BI12" s="12">
        <v>-0.696</v>
      </c>
    </row>
    <row r="13">
      <c r="A13" s="10" t="s">
        <v>44</v>
      </c>
      <c r="B13" s="11">
        <v>17295</v>
      </c>
      <c r="C13" s="11">
        <f>=ROUNDDOWN(32.4666791815281,0)</f>
      </c>
      <c r="D13" s="11">
        <v>4948</v>
      </c>
      <c r="E13" s="12">
        <v>0.9713</v>
      </c>
      <c r="F13" s="11"/>
      <c r="G13" s="11">
        <f>=ROUNDDOWN({0},0)</f>
      </c>
      <c r="H13" s="11"/>
      <c r="I13" s="12">
        <v>1</v>
      </c>
      <c r="J13" s="11">
        <v>113</v>
      </c>
      <c r="K13" s="13">
        <v>7455.14</v>
      </c>
      <c r="L13" s="11">
        <v>151</v>
      </c>
      <c r="M13" s="14">
        <v>49.37</v>
      </c>
      <c r="N13" s="11">
        <v>313</v>
      </c>
      <c r="O13" s="13">
        <v>22432.28</v>
      </c>
      <c r="P13" s="11">
        <v>151</v>
      </c>
      <c r="Q13" s="14">
        <v>148.56</v>
      </c>
      <c r="R13" s="12">
        <v>-0.639</v>
      </c>
      <c r="S13" s="12">
        <v>-0.6677</v>
      </c>
      <c r="T13" s="12"/>
      <c r="U13" s="12">
        <v>-0.6677</v>
      </c>
      <c r="V13" s="11"/>
      <c r="W13" s="13"/>
      <c r="X13" s="11">
        <v>10</v>
      </c>
      <c r="Y13" s="11">
        <v>3</v>
      </c>
      <c r="Z13" s="13">
        <v>206.08</v>
      </c>
      <c r="AA13" s="11">
        <v>10</v>
      </c>
      <c r="AB13" s="12"/>
      <c r="AC13" s="12"/>
      <c r="AD13" s="11">
        <v>30</v>
      </c>
      <c r="AE13" s="13">
        <v>1597.12</v>
      </c>
      <c r="AF13" s="11">
        <v>97</v>
      </c>
      <c r="AG13" s="11">
        <v>75</v>
      </c>
      <c r="AH13" s="13">
        <v>4300.58</v>
      </c>
      <c r="AI13" s="11">
        <v>97</v>
      </c>
      <c r="AJ13" s="12">
        <v>-0.6</v>
      </c>
      <c r="AK13" s="12">
        <v>-0.6286</v>
      </c>
      <c r="AL13" s="11">
        <v>27</v>
      </c>
      <c r="AM13" s="13">
        <v>1702.44</v>
      </c>
      <c r="AN13" s="11">
        <v>46</v>
      </c>
      <c r="AO13" s="11">
        <v>77</v>
      </c>
      <c r="AP13" s="13">
        <v>5290.93</v>
      </c>
      <c r="AQ13" s="11">
        <v>46</v>
      </c>
      <c r="AR13" s="12">
        <v>-0.6494</v>
      </c>
      <c r="AS13" s="12">
        <v>-0.6782</v>
      </c>
      <c r="AT13" s="11">
        <v>21</v>
      </c>
      <c r="AU13" s="13">
        <v>1021.98</v>
      </c>
      <c r="AV13" s="11">
        <v>80</v>
      </c>
      <c r="AW13" s="11">
        <v>65</v>
      </c>
      <c r="AX13" s="13">
        <v>4136.13</v>
      </c>
      <c r="AY13" s="11">
        <v>80</v>
      </c>
      <c r="AZ13" s="12">
        <v>-0.6769</v>
      </c>
      <c r="BA13" s="12">
        <v>-0.7529</v>
      </c>
      <c r="BB13" s="11">
        <v>35</v>
      </c>
      <c r="BC13" s="13">
        <v>3133.6</v>
      </c>
      <c r="BD13" s="11">
        <v>26</v>
      </c>
      <c r="BE13" s="11">
        <v>93</v>
      </c>
      <c r="BF13" s="13">
        <v>8498.56</v>
      </c>
      <c r="BG13" s="11">
        <v>26</v>
      </c>
      <c r="BH13" s="12">
        <v>-0.6237</v>
      </c>
      <c r="BI13" s="12">
        <v>-0.6313</v>
      </c>
    </row>
    <row r="14">
      <c r="A14" s="10" t="s">
        <v>45</v>
      </c>
      <c r="B14" s="11">
        <v>4919</v>
      </c>
      <c r="C14" s="11">
        <f>=ROUNDDOWN(68.8935574229692,0)</f>
      </c>
      <c r="D14" s="11">
        <v>2400</v>
      </c>
      <c r="E14" s="12">
        <v>1</v>
      </c>
      <c r="F14" s="11"/>
      <c r="G14" s="11">
        <f>=ROUNDDOWN({0},0)</f>
      </c>
      <c r="H14" s="11"/>
      <c r="I14" s="12"/>
      <c r="J14" s="11"/>
      <c r="K14" s="13"/>
      <c r="L14" s="11">
        <v>22</v>
      </c>
      <c r="M14" s="14"/>
      <c r="N14" s="11"/>
      <c r="O14" s="13"/>
      <c r="P14" s="11">
        <v>22</v>
      </c>
      <c r="Q14" s="14"/>
      <c r="R14" s="12"/>
      <c r="S14" s="12"/>
      <c r="T14" s="12"/>
      <c r="U14" s="12"/>
      <c r="V14" s="11"/>
      <c r="W14" s="13"/>
      <c r="X14" s="11"/>
      <c r="Y14" s="11"/>
      <c r="Z14" s="13"/>
      <c r="AA14" s="11"/>
      <c r="AB14" s="12"/>
      <c r="AC14" s="12"/>
      <c r="AD14" s="11"/>
      <c r="AE14" s="13"/>
      <c r="AF14" s="11"/>
      <c r="AG14" s="11"/>
      <c r="AH14" s="13"/>
      <c r="AI14" s="11"/>
      <c r="AJ14" s="12"/>
      <c r="AK14" s="12"/>
      <c r="AL14" s="11"/>
      <c r="AM14" s="13"/>
      <c r="AN14" s="11"/>
      <c r="AO14" s="11"/>
      <c r="AP14" s="13"/>
      <c r="AQ14" s="11"/>
      <c r="AR14" s="12"/>
      <c r="AS14" s="12"/>
      <c r="AT14" s="11"/>
      <c r="AU14" s="13"/>
      <c r="AV14" s="11"/>
      <c r="AW14" s="11"/>
      <c r="AX14" s="13"/>
      <c r="AY14" s="11"/>
      <c r="AZ14" s="12"/>
      <c r="BA14" s="12"/>
      <c r="BB14" s="11"/>
      <c r="BC14" s="13"/>
      <c r="BD14" s="11"/>
      <c r="BE14" s="11"/>
      <c r="BF14" s="13"/>
      <c r="BG14" s="11"/>
      <c r="BH14" s="12"/>
      <c r="BI14" s="12"/>
    </row>
    <row r="15">
      <c r="A15" s="10" t="s">
        <v>46</v>
      </c>
      <c r="B15" s="11">
        <v>30745</v>
      </c>
      <c r="C15" s="11">
        <f>=ROUNDDOWN(50.2287207972553,0)</f>
      </c>
      <c r="D15" s="11">
        <v>6992</v>
      </c>
      <c r="E15" s="12">
        <v>0.9804</v>
      </c>
      <c r="F15" s="11"/>
      <c r="G15" s="11">
        <f>=ROUNDDOWN({0},0)</f>
      </c>
      <c r="H15" s="11"/>
      <c r="I15" s="12"/>
      <c r="J15" s="11"/>
      <c r="K15" s="13"/>
      <c r="L15" s="11">
        <v>95</v>
      </c>
      <c r="M15" s="14"/>
      <c r="N15" s="11"/>
      <c r="O15" s="13"/>
      <c r="P15" s="11">
        <v>95</v>
      </c>
      <c r="Q15" s="14"/>
      <c r="R15" s="12"/>
      <c r="S15" s="12"/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/>
      <c r="AE15" s="13"/>
      <c r="AF15" s="11"/>
      <c r="AG15" s="11"/>
      <c r="AH15" s="13"/>
      <c r="AI15" s="11"/>
      <c r="AJ15" s="12"/>
      <c r="AK15" s="12"/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/>
      <c r="AX15" s="13"/>
      <c r="AY15" s="11"/>
      <c r="AZ15" s="12"/>
      <c r="BA15" s="12"/>
      <c r="BB15" s="11"/>
      <c r="BC15" s="13"/>
      <c r="BD15" s="11"/>
      <c r="BE15" s="11"/>
      <c r="BF15" s="13"/>
      <c r="BG15" s="11"/>
      <c r="BH15" s="12"/>
      <c r="BI15" s="12"/>
    </row>
    <row r="16">
      <c r="A16" s="10" t="s">
        <v>47</v>
      </c>
      <c r="B16" s="11">
        <v>6751</v>
      </c>
      <c r="C16" s="11">
        <f>=ROUNDDOWN(51.6131498470948,0)</f>
      </c>
      <c r="D16" s="11"/>
      <c r="E16" s="12"/>
      <c r="F16" s="11"/>
      <c r="G16" s="11">
        <f>=ROUNDDOWN({0},0)</f>
      </c>
      <c r="H16" s="11"/>
      <c r="I16" s="12"/>
      <c r="J16" s="11"/>
      <c r="K16" s="13"/>
      <c r="L16" s="11">
        <v>51</v>
      </c>
      <c r="M16" s="14"/>
      <c r="N16" s="11"/>
      <c r="O16" s="13"/>
      <c r="P16" s="11">
        <v>51</v>
      </c>
      <c r="Q16" s="14"/>
      <c r="R16" s="12"/>
      <c r="S16" s="12"/>
      <c r="T16" s="12"/>
      <c r="U16" s="12"/>
      <c r="V16" s="11"/>
      <c r="W16" s="13"/>
      <c r="X16" s="11"/>
      <c r="Y16" s="11"/>
      <c r="Z16" s="13"/>
      <c r="AA16" s="11"/>
      <c r="AB16" s="12"/>
      <c r="AC16" s="12"/>
      <c r="AD16" s="11"/>
      <c r="AE16" s="13"/>
      <c r="AF16" s="11"/>
      <c r="AG16" s="11"/>
      <c r="AH16" s="13"/>
      <c r="AI16" s="11"/>
      <c r="AJ16" s="12"/>
      <c r="AK16" s="12"/>
      <c r="AL16" s="11"/>
      <c r="AM16" s="13"/>
      <c r="AN16" s="11"/>
      <c r="AO16" s="11"/>
      <c r="AP16" s="13"/>
      <c r="AQ16" s="11"/>
      <c r="AR16" s="12"/>
      <c r="AS16" s="12"/>
      <c r="AT16" s="11"/>
      <c r="AU16" s="13"/>
      <c r="AV16" s="11"/>
      <c r="AW16" s="11"/>
      <c r="AX16" s="13"/>
      <c r="AY16" s="11"/>
      <c r="AZ16" s="12"/>
      <c r="BA16" s="12"/>
      <c r="BB16" s="11"/>
      <c r="BC16" s="13"/>
      <c r="BD16" s="11"/>
      <c r="BE16" s="11"/>
      <c r="BF16" s="13"/>
      <c r="BG16" s="11"/>
      <c r="BH16" s="12"/>
      <c r="BI16" s="12"/>
    </row>
    <row r="17">
      <c r="A17" s="10" t="s">
        <v>48</v>
      </c>
      <c r="B17" s="11">
        <v>510184</v>
      </c>
      <c r="C17" s="11">
        <f>=ROUNDDOWN(26.9545003064308,0)</f>
      </c>
      <c r="D17" s="11">
        <v>251664</v>
      </c>
      <c r="E17" s="12">
        <v>0.9655</v>
      </c>
      <c r="F17" s="11"/>
      <c r="G17" s="11">
        <f>=ROUNDDOWN({0},0)</f>
      </c>
      <c r="H17" s="11"/>
      <c r="I17" s="12"/>
      <c r="J17" s="11">
        <v>85</v>
      </c>
      <c r="K17" s="13">
        <v>2752.32</v>
      </c>
      <c r="L17" s="11">
        <v>1092</v>
      </c>
      <c r="M17" s="14">
        <v>2.52</v>
      </c>
      <c r="N17" s="11">
        <v>222</v>
      </c>
      <c r="O17" s="13">
        <v>6638.6</v>
      </c>
      <c r="P17" s="11">
        <v>1092</v>
      </c>
      <c r="Q17" s="14">
        <v>6.08</v>
      </c>
      <c r="R17" s="12">
        <v>-0.6171</v>
      </c>
      <c r="S17" s="12">
        <v>-0.5854</v>
      </c>
      <c r="T17" s="12"/>
      <c r="U17" s="12">
        <v>-0.5855</v>
      </c>
      <c r="V17" s="11"/>
      <c r="W17" s="13"/>
      <c r="X17" s="11"/>
      <c r="Y17" s="11"/>
      <c r="Z17" s="13"/>
      <c r="AA17" s="11"/>
      <c r="AB17" s="12"/>
      <c r="AC17" s="12"/>
      <c r="AD17" s="11"/>
      <c r="AE17" s="13"/>
      <c r="AF17" s="11"/>
      <c r="AG17" s="11"/>
      <c r="AH17" s="13"/>
      <c r="AI17" s="11"/>
      <c r="AJ17" s="12"/>
      <c r="AK17" s="12"/>
      <c r="AL17" s="11">
        <v>85</v>
      </c>
      <c r="AM17" s="13">
        <v>2752.32</v>
      </c>
      <c r="AN17" s="11">
        <v>101</v>
      </c>
      <c r="AO17" s="11">
        <v>222</v>
      </c>
      <c r="AP17" s="13">
        <v>6638.6</v>
      </c>
      <c r="AQ17" s="11">
        <v>101</v>
      </c>
      <c r="AR17" s="12">
        <v>-0.6171</v>
      </c>
      <c r="AS17" s="12">
        <v>-0.5854</v>
      </c>
      <c r="AT17" s="11"/>
      <c r="AU17" s="13"/>
      <c r="AV17" s="11"/>
      <c r="AW17" s="11"/>
      <c r="AX17" s="13"/>
      <c r="AY17" s="11"/>
      <c r="AZ17" s="12"/>
      <c r="BA17" s="12"/>
      <c r="BB17" s="11"/>
      <c r="BC17" s="13"/>
      <c r="BD17" s="11"/>
      <c r="BE17" s="11"/>
      <c r="BF17" s="13"/>
      <c r="BG17" s="11"/>
      <c r="BH17" s="12"/>
      <c r="BI17" s="12"/>
    </row>
    <row r="18">
      <c r="A18" s="10" t="s">
        <v>49</v>
      </c>
      <c r="B18" s="11">
        <v>94465</v>
      </c>
      <c r="C18" s="11">
        <f>=ROUNDDOWN(25.464323260641,0)</f>
      </c>
      <c r="D18" s="11">
        <v>95694</v>
      </c>
      <c r="E18" s="12">
        <v>0.9424</v>
      </c>
      <c r="F18" s="11"/>
      <c r="G18" s="11">
        <f>=ROUNDDOWN({0},0)</f>
      </c>
      <c r="H18" s="11"/>
      <c r="I18" s="12"/>
      <c r="J18" s="11">
        <v>190</v>
      </c>
      <c r="K18" s="13">
        <v>6533.24</v>
      </c>
      <c r="L18" s="11">
        <v>129</v>
      </c>
      <c r="M18" s="14">
        <v>50.65</v>
      </c>
      <c r="N18" s="11">
        <v>739</v>
      </c>
      <c r="O18" s="13">
        <v>24773.36</v>
      </c>
      <c r="P18" s="11">
        <v>129</v>
      </c>
      <c r="Q18" s="14">
        <v>192.04</v>
      </c>
      <c r="R18" s="12">
        <v>-0.7429</v>
      </c>
      <c r="S18" s="12">
        <v>-0.7363</v>
      </c>
      <c r="T18" s="12"/>
      <c r="U18" s="12">
        <v>-0.7363</v>
      </c>
      <c r="V18" s="11"/>
      <c r="W18" s="13"/>
      <c r="X18" s="11"/>
      <c r="Y18" s="11"/>
      <c r="Z18" s="13"/>
      <c r="AA18" s="11"/>
      <c r="AB18" s="12"/>
      <c r="AC18" s="12"/>
      <c r="AD18" s="11"/>
      <c r="AE18" s="13"/>
      <c r="AF18" s="11"/>
      <c r="AG18" s="11"/>
      <c r="AH18" s="13"/>
      <c r="AI18" s="11"/>
      <c r="AJ18" s="12"/>
      <c r="AK18" s="12"/>
      <c r="AL18" s="11">
        <v>190</v>
      </c>
      <c r="AM18" s="13">
        <v>6533.24</v>
      </c>
      <c r="AN18" s="11">
        <v>102</v>
      </c>
      <c r="AO18" s="11">
        <v>739</v>
      </c>
      <c r="AP18" s="13">
        <v>24773.36</v>
      </c>
      <c r="AQ18" s="11">
        <v>102</v>
      </c>
      <c r="AR18" s="12">
        <v>-0.7429</v>
      </c>
      <c r="AS18" s="12">
        <v>-0.7363</v>
      </c>
      <c r="AT18" s="11"/>
      <c r="AU18" s="13"/>
      <c r="AV18" s="11"/>
      <c r="AW18" s="11"/>
      <c r="AX18" s="13"/>
      <c r="AY18" s="11"/>
      <c r="AZ18" s="12"/>
      <c r="BA18" s="12"/>
      <c r="BB18" s="11"/>
      <c r="BC18" s="13"/>
      <c r="BD18" s="11"/>
      <c r="BE18" s="11"/>
      <c r="BF18" s="13"/>
      <c r="BG18" s="11"/>
      <c r="BH18" s="12"/>
      <c r="BI18" s="12"/>
    </row>
    <row r="19">
      <c r="A19" s="10" t="s">
        <v>50</v>
      </c>
      <c r="B19" s="11">
        <v>275827</v>
      </c>
      <c r="C19" s="11">
        <f>=ROUNDDOWN(24.7436173457488,0)</f>
      </c>
      <c r="D19" s="11">
        <v>173395</v>
      </c>
      <c r="E19" s="12">
        <v>0.9842</v>
      </c>
      <c r="F19" s="11"/>
      <c r="G19" s="11">
        <f>=ROUNDDOWN({0},0)</f>
      </c>
      <c r="H19" s="11"/>
      <c r="I19" s="12"/>
      <c r="J19" s="11">
        <v>304</v>
      </c>
      <c r="K19" s="13">
        <v>6826.1</v>
      </c>
      <c r="L19" s="11">
        <v>546</v>
      </c>
      <c r="M19" s="14">
        <v>12.5</v>
      </c>
      <c r="N19" s="11">
        <v>744</v>
      </c>
      <c r="O19" s="13">
        <v>16040.24</v>
      </c>
      <c r="P19" s="11">
        <v>546</v>
      </c>
      <c r="Q19" s="14">
        <v>29.38</v>
      </c>
      <c r="R19" s="12">
        <v>-0.5914</v>
      </c>
      <c r="S19" s="12">
        <v>-0.5744</v>
      </c>
      <c r="T19" s="12"/>
      <c r="U19" s="12">
        <v>-0.5745</v>
      </c>
      <c r="V19" s="11">
        <v>301</v>
      </c>
      <c r="W19" s="13">
        <v>6757.98</v>
      </c>
      <c r="X19" s="11">
        <v>233</v>
      </c>
      <c r="Y19" s="11">
        <v>726</v>
      </c>
      <c r="Z19" s="13">
        <v>15683.64</v>
      </c>
      <c r="AA19" s="11">
        <v>233</v>
      </c>
      <c r="AB19" s="12">
        <v>-0.5854</v>
      </c>
      <c r="AC19" s="12">
        <v>-0.5691</v>
      </c>
      <c r="AD19" s="11"/>
      <c r="AE19" s="13"/>
      <c r="AF19" s="11"/>
      <c r="AG19" s="11"/>
      <c r="AH19" s="13"/>
      <c r="AI19" s="11"/>
      <c r="AJ19" s="12"/>
      <c r="AK19" s="12"/>
      <c r="AL19" s="11"/>
      <c r="AM19" s="13"/>
      <c r="AN19" s="11"/>
      <c r="AO19" s="11"/>
      <c r="AP19" s="13"/>
      <c r="AQ19" s="11"/>
      <c r="AR19" s="12"/>
      <c r="AS19" s="12"/>
      <c r="AT19" s="11">
        <v>3</v>
      </c>
      <c r="AU19" s="13">
        <v>68.12</v>
      </c>
      <c r="AV19" s="11">
        <v>108</v>
      </c>
      <c r="AW19" s="11">
        <v>18</v>
      </c>
      <c r="AX19" s="13">
        <v>356.6</v>
      </c>
      <c r="AY19" s="11">
        <v>108</v>
      </c>
      <c r="AZ19" s="12">
        <v>-0.8333</v>
      </c>
      <c r="BA19" s="12">
        <v>-0.809</v>
      </c>
      <c r="BB19" s="11"/>
      <c r="BC19" s="13"/>
      <c r="BD19" s="11"/>
      <c r="BE19" s="11"/>
      <c r="BF19" s="13"/>
      <c r="BG19" s="11"/>
      <c r="BH19" s="12"/>
      <c r="BI19" s="12"/>
    </row>
    <row r="20">
      <c r="A20" s="10" t="s">
        <v>51</v>
      </c>
      <c r="B20" s="11">
        <v>212907</v>
      </c>
      <c r="C20" s="11">
        <f>=ROUNDDOWN(45.9455318414295,0)</f>
      </c>
      <c r="D20" s="11">
        <v>53137</v>
      </c>
      <c r="E20" s="12">
        <v>0.9762</v>
      </c>
      <c r="F20" s="11"/>
      <c r="G20" s="11">
        <f>=ROUNDDOWN({0},0)</f>
      </c>
      <c r="H20" s="11"/>
      <c r="I20" s="12"/>
      <c r="J20" s="11">
        <v>28</v>
      </c>
      <c r="K20" s="13">
        <v>1224.17</v>
      </c>
      <c r="L20" s="11">
        <v>539</v>
      </c>
      <c r="M20" s="14">
        <v>2.27</v>
      </c>
      <c r="N20" s="11">
        <v>92</v>
      </c>
      <c r="O20" s="13">
        <v>4164.25</v>
      </c>
      <c r="P20" s="11">
        <v>539</v>
      </c>
      <c r="Q20" s="14">
        <v>7.73</v>
      </c>
      <c r="R20" s="12">
        <v>-0.6957</v>
      </c>
      <c r="S20" s="12">
        <v>-0.706</v>
      </c>
      <c r="T20" s="12"/>
      <c r="U20" s="12">
        <v>-0.7063</v>
      </c>
      <c r="V20" s="11">
        <v>4</v>
      </c>
      <c r="W20" s="13">
        <v>148.73</v>
      </c>
      <c r="X20" s="11">
        <v>169</v>
      </c>
      <c r="Y20" s="11">
        <v>11</v>
      </c>
      <c r="Z20" s="13">
        <v>625.92</v>
      </c>
      <c r="AA20" s="11">
        <v>169</v>
      </c>
      <c r="AB20" s="12">
        <v>-0.6364</v>
      </c>
      <c r="AC20" s="12">
        <v>-0.7624</v>
      </c>
      <c r="AD20" s="11">
        <v>12</v>
      </c>
      <c r="AE20" s="13">
        <v>550.06</v>
      </c>
      <c r="AF20" s="11">
        <v>218</v>
      </c>
      <c r="AG20" s="11">
        <v>51</v>
      </c>
      <c r="AH20" s="13">
        <v>2144.89</v>
      </c>
      <c r="AI20" s="11">
        <v>218</v>
      </c>
      <c r="AJ20" s="12">
        <v>-0.7647</v>
      </c>
      <c r="AK20" s="12">
        <v>-0.7435</v>
      </c>
      <c r="AL20" s="11">
        <v>2</v>
      </c>
      <c r="AM20" s="13">
        <v>105.63</v>
      </c>
      <c r="AN20" s="11">
        <v>12</v>
      </c>
      <c r="AO20" s="11">
        <v>5</v>
      </c>
      <c r="AP20" s="13">
        <v>298.8</v>
      </c>
      <c r="AQ20" s="11">
        <v>12</v>
      </c>
      <c r="AR20" s="12">
        <v>-0.6</v>
      </c>
      <c r="AS20" s="12">
        <v>-0.6465</v>
      </c>
      <c r="AT20" s="11">
        <v>10</v>
      </c>
      <c r="AU20" s="13">
        <v>419.75</v>
      </c>
      <c r="AV20" s="11">
        <v>140</v>
      </c>
      <c r="AW20" s="11">
        <v>25</v>
      </c>
      <c r="AX20" s="13">
        <v>1094.64</v>
      </c>
      <c r="AY20" s="11">
        <v>140</v>
      </c>
      <c r="AZ20" s="12">
        <v>-0.6</v>
      </c>
      <c r="BA20" s="12">
        <v>-0.6165</v>
      </c>
      <c r="BB20" s="11"/>
      <c r="BC20" s="13"/>
      <c r="BD20" s="11"/>
      <c r="BE20" s="11"/>
      <c r="BF20" s="13"/>
      <c r="BG20" s="11"/>
      <c r="BH20" s="12"/>
      <c r="BI20" s="12"/>
    </row>
    <row r="21">
      <c r="A21" s="19" t="s">
        <v>52</v>
      </c>
      <c r="B21" s="15"/>
      <c r="C21" s="15">
        <f>=ROUNDDOWN({0},0)</f>
      </c>
      <c r="D21" s="15"/>
      <c r="E21" s="16"/>
      <c r="F21" s="15"/>
      <c r="G21" s="15">
        <f>=ROUNDDOWN({0},0)</f>
      </c>
      <c r="H21" s="15"/>
      <c r="I21" s="16"/>
      <c r="J21" s="15">
        <v>2526</v>
      </c>
      <c r="K21" s="17">
        <v>230153.11</v>
      </c>
      <c r="L21" s="15">
        <v>6829</v>
      </c>
      <c r="M21" s="18">
        <v>33.7</v>
      </c>
      <c r="N21" s="15">
        <v>6977</v>
      </c>
      <c r="O21" s="17">
        <v>589143.33</v>
      </c>
      <c r="P21" s="15">
        <v>6829</v>
      </c>
      <c r="Q21" s="18">
        <v>86.27</v>
      </c>
      <c r="R21" s="16">
        <v>-0.638</v>
      </c>
      <c r="S21" s="16">
        <v>-0.6093</v>
      </c>
      <c r="T21" s="16"/>
      <c r="U21" s="16">
        <v>-0.6094</v>
      </c>
      <c r="V21" s="15">
        <v>1253</v>
      </c>
      <c r="W21" s="17">
        <v>137849.5</v>
      </c>
      <c r="X21" s="15">
        <v>1756</v>
      </c>
      <c r="Y21" s="15">
        <v>3026</v>
      </c>
      <c r="Z21" s="17">
        <v>303404.95</v>
      </c>
      <c r="AA21" s="15">
        <v>1756</v>
      </c>
      <c r="AB21" s="16">
        <v>-0.5859</v>
      </c>
      <c r="AC21" s="16">
        <v>-0.5457</v>
      </c>
      <c r="AD21" s="15">
        <v>315</v>
      </c>
      <c r="AE21" s="17">
        <v>31735.37</v>
      </c>
      <c r="AF21" s="15">
        <v>1464</v>
      </c>
      <c r="AG21" s="15">
        <v>774</v>
      </c>
      <c r="AH21" s="17">
        <v>78808.32</v>
      </c>
      <c r="AI21" s="15">
        <v>1464</v>
      </c>
      <c r="AJ21" s="16">
        <v>-0.593</v>
      </c>
      <c r="AK21" s="16">
        <v>-0.5973</v>
      </c>
      <c r="AL21" s="15">
        <v>661</v>
      </c>
      <c r="AM21" s="17">
        <v>30604.06</v>
      </c>
      <c r="AN21" s="15">
        <v>1024</v>
      </c>
      <c r="AO21" s="15">
        <v>2216</v>
      </c>
      <c r="AP21" s="17">
        <v>100708.31</v>
      </c>
      <c r="AQ21" s="15">
        <v>1024</v>
      </c>
      <c r="AR21" s="16">
        <v>-0.7017</v>
      </c>
      <c r="AS21" s="16">
        <v>-0.6961</v>
      </c>
      <c r="AT21" s="15">
        <v>175</v>
      </c>
      <c r="AU21" s="17">
        <v>16287.17</v>
      </c>
      <c r="AV21" s="15">
        <v>1100</v>
      </c>
      <c r="AW21" s="15">
        <v>582</v>
      </c>
      <c r="AX21" s="17">
        <v>62327.47</v>
      </c>
      <c r="AY21" s="15">
        <v>1100</v>
      </c>
      <c r="AZ21" s="16">
        <v>-0.6993</v>
      </c>
      <c r="BA21" s="16">
        <v>-0.7387</v>
      </c>
      <c r="BB21" s="15">
        <v>122</v>
      </c>
      <c r="BC21" s="17">
        <v>13677.01</v>
      </c>
      <c r="BD21" s="15">
        <v>814</v>
      </c>
      <c r="BE21" s="15">
        <v>379</v>
      </c>
      <c r="BF21" s="17">
        <v>43894.28</v>
      </c>
      <c r="BG21" s="15">
        <v>814</v>
      </c>
      <c r="BH21" s="16">
        <v>-0.6781</v>
      </c>
      <c r="BI21" s="16">
        <v>-0.6884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  <mergeCell ref="BB2:BI2"/>
    <mergeCell ref="BB3:BD3"/>
    <mergeCell ref="BE3:BG3"/>
    <mergeCell ref="BH3:BH4"/>
    <mergeCell ref="BI3:BI4"/>
  </mergeCells>
  <headerFooter/>
</worksheet>
</file>