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Closeout truck loads\2024 Q3\East\PO\"/>
    </mc:Choice>
  </mc:AlternateContent>
  <xr:revisionPtr revIDLastSave="0" documentId="13_ncr:1_{9B9582D4-48FC-438E-B8B8-69A29DEB74EF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Summary" sheetId="17" r:id="rId1"/>
    <sheet name="BLK" sheetId="9" r:id="rId2"/>
    <sheet name="LGT" sheetId="18" r:id="rId3"/>
    <sheet name="RUG" sheetId="13" r:id="rId4"/>
    <sheet name="SHET" sheetId="14" r:id="rId5"/>
  </sheets>
  <definedNames>
    <definedName name="_xlnm._FilterDatabase" localSheetId="1" hidden="1">BLK!$A$4:$Q$28</definedName>
    <definedName name="_xlnm._FilterDatabase" localSheetId="2" hidden="1">LGT!$A$4:$R$10</definedName>
    <definedName name="_xlnm._FilterDatabase" localSheetId="3" hidden="1">RUG!$A$4:$O$55</definedName>
    <definedName name="_xlnm._FilterDatabase" localSheetId="4" hidden="1">SHET!$A$4:$Q$52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4" l="1"/>
  <c r="D11" i="17" s="1"/>
  <c r="M55" i="13"/>
  <c r="D10" i="17" s="1"/>
  <c r="M10" i="18"/>
  <c r="D9" i="17" s="1"/>
  <c r="O28" i="9"/>
  <c r="D8" i="17" s="1"/>
  <c r="O5" i="14" l="1"/>
  <c r="O6" i="14"/>
  <c r="P6" i="14" s="1"/>
  <c r="O7" i="14"/>
  <c r="P7" i="14" s="1"/>
  <c r="O8" i="14"/>
  <c r="P8" i="14" s="1"/>
  <c r="O9" i="14"/>
  <c r="P9" i="14" s="1"/>
  <c r="O10" i="14"/>
  <c r="P10" i="14" s="1"/>
  <c r="O11" i="14"/>
  <c r="P11" i="14" s="1"/>
  <c r="O12" i="14"/>
  <c r="P12" i="14" s="1"/>
  <c r="O13" i="14"/>
  <c r="P13" i="14" s="1"/>
  <c r="O14" i="14"/>
  <c r="P14" i="14" s="1"/>
  <c r="O15" i="14"/>
  <c r="P15" i="14" s="1"/>
  <c r="O16" i="14"/>
  <c r="P16" i="14" s="1"/>
  <c r="O17" i="14"/>
  <c r="P17" i="14" s="1"/>
  <c r="O18" i="14"/>
  <c r="P18" i="14" s="1"/>
  <c r="O19" i="14"/>
  <c r="P19" i="14" s="1"/>
  <c r="O20" i="14"/>
  <c r="P20" i="14" s="1"/>
  <c r="O21" i="14"/>
  <c r="P21" i="14" s="1"/>
  <c r="O22" i="14"/>
  <c r="P22" i="14" s="1"/>
  <c r="O23" i="14"/>
  <c r="P23" i="14" s="1"/>
  <c r="O24" i="14"/>
  <c r="P24" i="14" s="1"/>
  <c r="O25" i="14"/>
  <c r="P25" i="14" s="1"/>
  <c r="O26" i="14"/>
  <c r="P26" i="14" s="1"/>
  <c r="O27" i="14"/>
  <c r="P27" i="14" s="1"/>
  <c r="O28" i="14"/>
  <c r="P28" i="14" s="1"/>
  <c r="O29" i="14"/>
  <c r="P29" i="14" s="1"/>
  <c r="O30" i="14"/>
  <c r="P30" i="14" s="1"/>
  <c r="O31" i="14"/>
  <c r="P31" i="14" s="1"/>
  <c r="O32" i="14"/>
  <c r="P32" i="14" s="1"/>
  <c r="O33" i="14"/>
  <c r="P33" i="14" s="1"/>
  <c r="O34" i="14"/>
  <c r="P34" i="14" s="1"/>
  <c r="O35" i="14"/>
  <c r="P35" i="14" s="1"/>
  <c r="O36" i="14"/>
  <c r="P36" i="14" s="1"/>
  <c r="O37" i="14"/>
  <c r="P37" i="14" s="1"/>
  <c r="O38" i="14"/>
  <c r="P38" i="14" s="1"/>
  <c r="O39" i="14"/>
  <c r="P39" i="14" s="1"/>
  <c r="O40" i="14"/>
  <c r="P40" i="14" s="1"/>
  <c r="O41" i="14"/>
  <c r="P41" i="14" s="1"/>
  <c r="O42" i="14"/>
  <c r="P42" i="14" s="1"/>
  <c r="O43" i="14"/>
  <c r="P43" i="14" s="1"/>
  <c r="O44" i="14"/>
  <c r="P44" i="14" s="1"/>
  <c r="O45" i="14"/>
  <c r="P45" i="14" s="1"/>
  <c r="O46" i="14"/>
  <c r="P46" i="14" s="1"/>
  <c r="O47" i="14"/>
  <c r="P47" i="14" s="1"/>
  <c r="O48" i="14"/>
  <c r="P48" i="14" s="1"/>
  <c r="O49" i="14"/>
  <c r="P49" i="14" s="1"/>
  <c r="O50" i="14"/>
  <c r="P50" i="14" s="1"/>
  <c r="O51" i="14"/>
  <c r="P51" i="14" s="1"/>
  <c r="P5" i="14" l="1"/>
  <c r="O52" i="14"/>
  <c r="P52" i="14" s="1"/>
  <c r="C11" i="17" s="1"/>
  <c r="D13" i="17"/>
  <c r="N54" i="13"/>
  <c r="O54" i="13" s="1"/>
  <c r="N53" i="13"/>
  <c r="O53" i="13" s="1"/>
  <c r="N52" i="13"/>
  <c r="O52" i="13" s="1"/>
  <c r="N51" i="13"/>
  <c r="O51" i="13" s="1"/>
  <c r="N50" i="13"/>
  <c r="O50" i="13" s="1"/>
  <c r="N49" i="13"/>
  <c r="O49" i="13" s="1"/>
  <c r="N48" i="13"/>
  <c r="O48" i="13" s="1"/>
  <c r="N47" i="13"/>
  <c r="O47" i="13" s="1"/>
  <c r="N46" i="13"/>
  <c r="O46" i="13" s="1"/>
  <c r="N45" i="13"/>
  <c r="O45" i="13" s="1"/>
  <c r="N44" i="13"/>
  <c r="O44" i="13" s="1"/>
  <c r="N43" i="13"/>
  <c r="O43" i="13" s="1"/>
  <c r="N42" i="13"/>
  <c r="O42" i="13" s="1"/>
  <c r="N41" i="13"/>
  <c r="O41" i="13" s="1"/>
  <c r="N40" i="13"/>
  <c r="O40" i="13" s="1"/>
  <c r="N39" i="13"/>
  <c r="O39" i="13" s="1"/>
  <c r="N38" i="13"/>
  <c r="O38" i="13" s="1"/>
  <c r="N37" i="13"/>
  <c r="O37" i="13" s="1"/>
  <c r="N36" i="13"/>
  <c r="O36" i="13" s="1"/>
  <c r="N35" i="13"/>
  <c r="O35" i="13" s="1"/>
  <c r="N34" i="13"/>
  <c r="O34" i="13" s="1"/>
  <c r="N33" i="13"/>
  <c r="O33" i="13" s="1"/>
  <c r="N32" i="13"/>
  <c r="O32" i="13" s="1"/>
  <c r="N31" i="13"/>
  <c r="O31" i="13" s="1"/>
  <c r="N30" i="13"/>
  <c r="O30" i="13" s="1"/>
  <c r="N29" i="13"/>
  <c r="O29" i="13" s="1"/>
  <c r="N28" i="13"/>
  <c r="O28" i="13" s="1"/>
  <c r="N27" i="13"/>
  <c r="O27" i="13" s="1"/>
  <c r="N26" i="13"/>
  <c r="O26" i="13" s="1"/>
  <c r="N25" i="13"/>
  <c r="O25" i="13" s="1"/>
  <c r="N24" i="13"/>
  <c r="O24" i="13" s="1"/>
  <c r="N23" i="13"/>
  <c r="O23" i="13" s="1"/>
  <c r="N22" i="13"/>
  <c r="O22" i="13" s="1"/>
  <c r="N21" i="13"/>
  <c r="O21" i="13" s="1"/>
  <c r="N20" i="13"/>
  <c r="O20" i="13" s="1"/>
  <c r="N19" i="13"/>
  <c r="O19" i="13" s="1"/>
  <c r="N18" i="13"/>
  <c r="O18" i="13" s="1"/>
  <c r="N17" i="13"/>
  <c r="O17" i="13" s="1"/>
  <c r="N16" i="13"/>
  <c r="O16" i="13" s="1"/>
  <c r="N15" i="13"/>
  <c r="O15" i="13" s="1"/>
  <c r="N14" i="13"/>
  <c r="O14" i="13" s="1"/>
  <c r="N13" i="13"/>
  <c r="O13" i="13" s="1"/>
  <c r="N12" i="13"/>
  <c r="O12" i="13" s="1"/>
  <c r="N11" i="13"/>
  <c r="O11" i="13" s="1"/>
  <c r="N10" i="13"/>
  <c r="O10" i="13" s="1"/>
  <c r="N9" i="13"/>
  <c r="O9" i="13" s="1"/>
  <c r="N8" i="13"/>
  <c r="O8" i="13" s="1"/>
  <c r="N7" i="13"/>
  <c r="O7" i="13" s="1"/>
  <c r="N6" i="13"/>
  <c r="O6" i="13" s="1"/>
  <c r="N5" i="13"/>
  <c r="O5" i="13" s="1"/>
  <c r="N55" i="13" l="1"/>
  <c r="O55" i="13" s="1"/>
  <c r="C10" i="17" s="1"/>
  <c r="N5" i="18" l="1"/>
  <c r="O5" i="18" s="1"/>
  <c r="N6" i="18"/>
  <c r="O6" i="18" s="1"/>
  <c r="N7" i="18"/>
  <c r="O7" i="18" s="1"/>
  <c r="N8" i="18"/>
  <c r="O8" i="18" s="1"/>
  <c r="N9" i="18"/>
  <c r="O9" i="18" s="1"/>
  <c r="N10" i="18" l="1"/>
  <c r="O10" i="18" s="1"/>
  <c r="C9" i="17" s="1"/>
  <c r="P27" i="9"/>
  <c r="Q27" i="9" s="1"/>
  <c r="P26" i="9"/>
  <c r="Q26" i="9" s="1"/>
  <c r="P25" i="9"/>
  <c r="Q25" i="9" s="1"/>
  <c r="P24" i="9"/>
  <c r="Q24" i="9" s="1"/>
  <c r="P23" i="9"/>
  <c r="Q23" i="9" s="1"/>
  <c r="P22" i="9"/>
  <c r="Q22" i="9" s="1"/>
  <c r="P21" i="9"/>
  <c r="Q21" i="9" s="1"/>
  <c r="P20" i="9"/>
  <c r="Q20" i="9" s="1"/>
  <c r="P19" i="9"/>
  <c r="Q19" i="9" s="1"/>
  <c r="P18" i="9"/>
  <c r="Q18" i="9" s="1"/>
  <c r="P17" i="9"/>
  <c r="Q17" i="9" s="1"/>
  <c r="P16" i="9"/>
  <c r="Q16" i="9" s="1"/>
  <c r="P15" i="9"/>
  <c r="Q15" i="9" s="1"/>
  <c r="P14" i="9"/>
  <c r="Q14" i="9" s="1"/>
  <c r="P13" i="9"/>
  <c r="Q13" i="9" s="1"/>
  <c r="P12" i="9"/>
  <c r="Q12" i="9" s="1"/>
  <c r="P11" i="9"/>
  <c r="Q11" i="9" s="1"/>
  <c r="P10" i="9"/>
  <c r="Q10" i="9" s="1"/>
  <c r="P9" i="9"/>
  <c r="Q9" i="9" s="1"/>
  <c r="P8" i="9"/>
  <c r="Q8" i="9" s="1"/>
  <c r="P7" i="9"/>
  <c r="Q7" i="9" s="1"/>
  <c r="P6" i="9"/>
  <c r="Q6" i="9" s="1"/>
  <c r="P5" i="9"/>
  <c r="P28" i="9" l="1"/>
  <c r="Q28" i="9" s="1"/>
  <c r="C8" i="17" s="1"/>
  <c r="Q5" i="9"/>
  <c r="C13" i="17" l="1"/>
  <c r="C15" i="17" s="1"/>
</calcChain>
</file>

<file path=xl/sharedStrings.xml><?xml version="1.0" encoding="utf-8"?>
<sst xmlns="http://schemas.openxmlformats.org/spreadsheetml/2006/main" count="848" uniqueCount="551">
  <si>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</si>
  <si>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</si>
  <si>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</si>
  <si>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</si>
  <si>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</si>
  <si>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</si>
  <si>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</si>
  <si>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</si>
  <si>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</si>
  <si>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</si>
  <si>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</si>
  <si>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</si>
  <si>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</si>
  <si>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Seafoam</t>
  </si>
  <si>
    <t>Cream</t>
  </si>
  <si>
    <t>White</t>
  </si>
  <si>
    <t>Grey</t>
  </si>
  <si>
    <t>Blue</t>
  </si>
  <si>
    <t>Full/Queen: 90x90"/20x26+2"(2)</t>
  </si>
  <si>
    <t>Blush</t>
  </si>
  <si>
    <t>BLK</t>
  </si>
  <si>
    <t>Ivory</t>
  </si>
  <si>
    <t>Gray</t>
  </si>
  <si>
    <t>Cotton 144TC|Cotton 144TC|Cotton 144TC</t>
  </si>
  <si>
    <t>SHET</t>
  </si>
  <si>
    <t>TXL Sheet Set</t>
  </si>
  <si>
    <t>Twin XL: 66x96"/20x30"/39x80"+</t>
  </si>
  <si>
    <t>Q Sheet Set</t>
  </si>
  <si>
    <t>K Sheet Set</t>
  </si>
  <si>
    <t>King: 108x102"/20x40"(2)/78x80</t>
  </si>
  <si>
    <t>CK Sheet Set</t>
  </si>
  <si>
    <t>Charcoal</t>
  </si>
  <si>
    <t>Aqua</t>
  </si>
  <si>
    <t>50x60"</t>
  </si>
  <si>
    <t>Multi</t>
  </si>
  <si>
    <t>Cal King: 108x102"/20x40"(2)/7</t>
  </si>
  <si>
    <t>Red</t>
  </si>
  <si>
    <t>King: 108x102"/78x80+16"/20x40</t>
  </si>
  <si>
    <t>Yellow</t>
  </si>
  <si>
    <t>60x72"</t>
  </si>
  <si>
    <t>Satin|Satin|Satin</t>
  </si>
  <si>
    <t>Queen: 90x102"/60x80+14"/20x30</t>
  </si>
  <si>
    <t>King: 108x102"/78x80+14"/20x40</t>
  </si>
  <si>
    <t>50x70"</t>
  </si>
  <si>
    <t>Twin: 66x90"</t>
  </si>
  <si>
    <t>SV3</t>
  </si>
  <si>
    <t>Blush Lattice</t>
  </si>
  <si>
    <t>50"W x 60"L</t>
  </si>
  <si>
    <t>Lavender</t>
  </si>
  <si>
    <t>50x60''</t>
  </si>
  <si>
    <t>Alton|Alton|Alton</t>
  </si>
  <si>
    <t>Twin: 66"W x 90"L</t>
  </si>
  <si>
    <t>King: 108"W x 90"L</t>
  </si>
  <si>
    <t>LGT</t>
  </si>
  <si>
    <t>Gold</t>
  </si>
  <si>
    <t>MP35-7066</t>
  </si>
  <si>
    <t>086569324252</t>
  </si>
  <si>
    <t>Newport/Amelia/Fielding Area R</t>
  </si>
  <si>
    <t>Cream/Blue</t>
  </si>
  <si>
    <t>RUG</t>
  </si>
  <si>
    <t>Harley|Marie|Keighley</t>
  </si>
  <si>
    <t>Harley/Marie/Keighley Area Rug</t>
  </si>
  <si>
    <t>Blue/Cream</t>
  </si>
  <si>
    <t>Riley|Cadence|Karly</t>
  </si>
  <si>
    <t>Riley/Cadence/Karly Area Rug</t>
  </si>
  <si>
    <t>Haley|Alexandria|Emily</t>
  </si>
  <si>
    <t>Haley/Alexandria/Emily Area Ru</t>
  </si>
  <si>
    <t>Grey/Cream</t>
  </si>
  <si>
    <t>Faith|Kendra|Caitlyn</t>
  </si>
  <si>
    <t>Faith/Kendra/Caitlyn Area Rug</t>
  </si>
  <si>
    <t>Blue/Red</t>
  </si>
  <si>
    <t>SD2</t>
  </si>
  <si>
    <t>BL50-0888</t>
  </si>
  <si>
    <t>675716805449</t>
  </si>
  <si>
    <t>Lexi|Zoe|Zoe</t>
  </si>
  <si>
    <t>Lexi/Zoe Throw</t>
  </si>
  <si>
    <t>50x60"+4"x2</t>
  </si>
  <si>
    <t>CS20-0246</t>
  </si>
  <si>
    <t>675716964320</t>
  </si>
  <si>
    <t>Microfiber 75GSM|Microfiber 75GSM|Microfiber 75GSM</t>
  </si>
  <si>
    <t>Twin XL: 66x100"/20x30"(2)/39x</t>
  </si>
  <si>
    <t>Berber Throw|Berber Throw|Berber Throw</t>
  </si>
  <si>
    <t>Ogee Throw</t>
  </si>
  <si>
    <t>CS50-0307</t>
  </si>
  <si>
    <t>675716979874</t>
  </si>
  <si>
    <t>Aqua Ogee</t>
  </si>
  <si>
    <t>CS50-0987</t>
  </si>
  <si>
    <t>086569082374</t>
  </si>
  <si>
    <t>LatticeThrow</t>
  </si>
  <si>
    <t>CS50-0988</t>
  </si>
  <si>
    <t>086569082381</t>
  </si>
  <si>
    <t>Grey Lattice</t>
  </si>
  <si>
    <t>CSP20-1522</t>
  </si>
  <si>
    <t>022164144116</t>
  </si>
  <si>
    <t>300TC BCI Cotton|300TC BCI Cotton|300TC BCI Cotton</t>
  </si>
  <si>
    <t>Q 300TC BCI Cotton Sheet Set</t>
  </si>
  <si>
    <t>Queen: 90x102"/60x80+16"/20x30</t>
  </si>
  <si>
    <t>MCC20-4540</t>
  </si>
  <si>
    <t>022164256765</t>
  </si>
  <si>
    <t>Black 400TC|Black 400TC|Black 400TC</t>
  </si>
  <si>
    <t>Queen: 90"x102"/20"x30"(2)/60"</t>
  </si>
  <si>
    <t>White(Bright white 11-0601 TCX)</t>
  </si>
  <si>
    <t>MCC20-4548</t>
  </si>
  <si>
    <t>022164256840</t>
  </si>
  <si>
    <t>Light Blue(Plein Air 13-4111 TCX)</t>
  </si>
  <si>
    <t>MCC20-4553</t>
  </si>
  <si>
    <t>022164256895</t>
  </si>
  <si>
    <t>King: 108"x102"/20"x40"(2)/78"</t>
  </si>
  <si>
    <t>Ivory (Coconut Milk 11-0608 TCX</t>
  </si>
  <si>
    <t>MP51N-4239</t>
  </si>
  <si>
    <t>675716909543</t>
  </si>
  <si>
    <t>Liquid Cotton|Liquid Cotton|Liquid Cotton</t>
  </si>
  <si>
    <t>K Liquid Cotton Blanket</t>
  </si>
  <si>
    <t>King: 108x90"</t>
  </si>
  <si>
    <t>MP51N-4640</t>
  </si>
  <si>
    <t>675716975708</t>
  </si>
  <si>
    <t>T Liquid Cotton Blanket</t>
  </si>
  <si>
    <t>WR13-2057</t>
  </si>
  <si>
    <t>675716986278</t>
  </si>
  <si>
    <t>Teton|Teton|Teton</t>
  </si>
  <si>
    <t>F/Q Teton/Teton Coverlet Set</t>
  </si>
  <si>
    <t>Full/Queen: 86"W x 92"L/20"W x</t>
  </si>
  <si>
    <t>SD3</t>
  </si>
  <si>
    <t>FB153-1168</t>
  </si>
  <si>
    <t>022164137958</t>
  </si>
  <si>
    <t>Livy|Livy|Livy</t>
  </si>
  <si>
    <t>Livy Ceramic Table lamp</t>
  </si>
  <si>
    <t>14.25" Dia x 23"H</t>
  </si>
  <si>
    <t>Silver Base/White Shade</t>
  </si>
  <si>
    <t>HDDS35-056</t>
  </si>
  <si>
    <t>022164257342</t>
  </si>
  <si>
    <t>Cream/Anthracite|Cream/Anthracite|Cream/Anthracite</t>
  </si>
  <si>
    <t>Rug</t>
  </si>
  <si>
    <t>6.56x9.02'200x275cm</t>
  </si>
  <si>
    <t>Cream/Anthracite</t>
  </si>
  <si>
    <t>HDDS35-057</t>
  </si>
  <si>
    <t>022164257359</t>
  </si>
  <si>
    <t>Dash|Dash|Dash</t>
  </si>
  <si>
    <t>7ft 10in x 10ft 2.4m x 3.1m</t>
  </si>
  <si>
    <t>HDDS35-058</t>
  </si>
  <si>
    <t>022164257366</t>
  </si>
  <si>
    <t>9.18x12'280x365cm</t>
  </si>
  <si>
    <t>HDDS35-062</t>
  </si>
  <si>
    <t>022164257403</t>
  </si>
  <si>
    <t>Cream/Beige/Anthracite|Cream/Beige/Anthracite|Cream/Beige/Anthracite</t>
  </si>
  <si>
    <t>Cream/Beige/Anthracite</t>
  </si>
  <si>
    <t>HDDS35-063</t>
  </si>
  <si>
    <t>022164257410</t>
  </si>
  <si>
    <t>7.87 x 10' 240x305cm</t>
  </si>
  <si>
    <t>HDDS35-064</t>
  </si>
  <si>
    <t>022164257427</t>
  </si>
  <si>
    <t>9.18x12' 280x365cm</t>
  </si>
  <si>
    <t>II153-0112</t>
  </si>
  <si>
    <t>086569999702</t>
  </si>
  <si>
    <t>Kenlyn|Kenlyn|Kenlyn</t>
  </si>
  <si>
    <t>Kenlyn Table Lamp</t>
  </si>
  <si>
    <t>13.78"Lx13.78"Wx23.43"H</t>
  </si>
  <si>
    <t>Main Color:Gold  Shade Color:White</t>
  </si>
  <si>
    <t>MCC35-2921</t>
  </si>
  <si>
    <t>733003270186</t>
  </si>
  <si>
    <t>Ogee Strie</t>
  </si>
  <si>
    <t>Ogee Strie Area Rug</t>
  </si>
  <si>
    <t>2.62 'x 3.74'</t>
  </si>
  <si>
    <t>MCC35-2922</t>
  </si>
  <si>
    <t>733003253875</t>
  </si>
  <si>
    <t>Rhapsody</t>
  </si>
  <si>
    <t>Rhapsody Area Rug</t>
  </si>
  <si>
    <t>1.64'x 2.99'</t>
  </si>
  <si>
    <t>Tan Combo</t>
  </si>
  <si>
    <t>MCC35-2929</t>
  </si>
  <si>
    <t>733003253868</t>
  </si>
  <si>
    <t>Dr Frisse</t>
  </si>
  <si>
    <t>Dr Frisse Area Rug</t>
  </si>
  <si>
    <t>2.62' x 3.74'</t>
  </si>
  <si>
    <t>Lt/Pas Blue</t>
  </si>
  <si>
    <t>MCC35-2930</t>
  </si>
  <si>
    <t>733003253813</t>
  </si>
  <si>
    <t>1.64' x 2.99'</t>
  </si>
  <si>
    <t>MCC35-2931</t>
  </si>
  <si>
    <t>733003253844</t>
  </si>
  <si>
    <t>MP35-7067</t>
  </si>
  <si>
    <t>086569324269</t>
  </si>
  <si>
    <t>Newport|Amelia|Fielding</t>
  </si>
  <si>
    <t>8' x 10'</t>
  </si>
  <si>
    <t>MP35-7555</t>
  </si>
  <si>
    <t>086569622228</t>
  </si>
  <si>
    <t>Runner:2'7"x7'</t>
  </si>
  <si>
    <t>Dakota|Mila|Hanford</t>
  </si>
  <si>
    <t>Dakota/Mila/Hanford Area Rug</t>
  </si>
  <si>
    <t>Beige/Cream</t>
  </si>
  <si>
    <t>MP35-7564</t>
  </si>
  <si>
    <t>086569623102</t>
  </si>
  <si>
    <t>Grace|Kathryn|Aimee</t>
  </si>
  <si>
    <t>Grace/Kathryn/Aimee Area Rug</t>
  </si>
  <si>
    <t>6x9'</t>
  </si>
  <si>
    <t>MP35-7583</t>
  </si>
  <si>
    <t>086569623591</t>
  </si>
  <si>
    <t>5x7'</t>
  </si>
  <si>
    <t>Cream/Grey</t>
  </si>
  <si>
    <t>II150-0121</t>
  </si>
  <si>
    <t>022164122770</t>
  </si>
  <si>
    <t>Blaire|Blaire|Blaire</t>
  </si>
  <si>
    <t>Blaire Chandelier</t>
  </si>
  <si>
    <t>32" Dia x 44.25"H (Min 8"H; Ma</t>
  </si>
  <si>
    <t>Antique Brass/Amber</t>
  </si>
  <si>
    <t>MP20-7888</t>
  </si>
  <si>
    <t>022164144222</t>
  </si>
  <si>
    <t>Linen Blend|Linen Blend|Linen Blend</t>
  </si>
  <si>
    <t>K Linen Blend Sheet Set</t>
  </si>
  <si>
    <t>MP21-7885</t>
  </si>
  <si>
    <t>022164144192</t>
  </si>
  <si>
    <t>K Linen Blend Pillowcase</t>
  </si>
  <si>
    <t>King: 20x40"(2)</t>
  </si>
  <si>
    <t>Warm Taupe</t>
  </si>
  <si>
    <t>KL20-3396</t>
  </si>
  <si>
    <t>022164197679</t>
  </si>
  <si>
    <t>1200TC Solid Cotton Rich Heiq Sheet Set</t>
  </si>
  <si>
    <t>K 1200TC Solid Cotton Rich Hei</t>
  </si>
  <si>
    <t>Chambray Blue</t>
  </si>
  <si>
    <t>SHET20-176</t>
  </si>
  <si>
    <t>675716325688</t>
  </si>
  <si>
    <t>Q Solid Satin Sheet Set</t>
  </si>
  <si>
    <t>ID10-866</t>
  </si>
  <si>
    <t>675716748289</t>
  </si>
  <si>
    <t>Avery|Ava|Ava</t>
  </si>
  <si>
    <t>F/Q Avery/Ava Comforter Mini S</t>
  </si>
  <si>
    <t>CS50-0305</t>
  </si>
  <si>
    <t>675716979850</t>
  </si>
  <si>
    <t>Grey Ogee</t>
  </si>
  <si>
    <t>MP10-1994</t>
  </si>
  <si>
    <t>675716675233</t>
  </si>
  <si>
    <t>Norfolk|Albany</t>
  </si>
  <si>
    <t>F/Q Norfolk/Albany Comforter M</t>
  </si>
  <si>
    <t>TBD</t>
  </si>
  <si>
    <t>5' x 7'</t>
  </si>
  <si>
    <t>MP35-7070</t>
  </si>
  <si>
    <t>086569324290</t>
  </si>
  <si>
    <t>MP35-8018</t>
  </si>
  <si>
    <t>022164204858</t>
  </si>
  <si>
    <t>Hannah|Reese|Jessica</t>
  </si>
  <si>
    <t>Hannah/Reese/Jessica Area Rug</t>
  </si>
  <si>
    <t>4x6'</t>
  </si>
  <si>
    <t>MP35-8021</t>
  </si>
  <si>
    <t>022164204889</t>
  </si>
  <si>
    <t>8x10'</t>
  </si>
  <si>
    <t>MP35-8047</t>
  </si>
  <si>
    <t>022164205145</t>
  </si>
  <si>
    <t>Jasmine|Audrey|Larissa</t>
  </si>
  <si>
    <t>Jasmine/Audrey/Larissa Area Ru</t>
  </si>
  <si>
    <t>3x8' RUNNER</t>
  </si>
  <si>
    <t>Orange Multi</t>
  </si>
  <si>
    <t>MP35-8024</t>
  </si>
  <si>
    <t>022164204919</t>
  </si>
  <si>
    <t>3x8'</t>
  </si>
  <si>
    <t>Light Grey/Cream</t>
  </si>
  <si>
    <t>SHET20-1192</t>
  </si>
  <si>
    <t>086569436559</t>
  </si>
  <si>
    <t>Smart Cool Microfiber|Smart Cool Microfiber|Smart Cool Microfiber</t>
  </si>
  <si>
    <t>K Smart Cool Microfiber Sheet</t>
  </si>
  <si>
    <t>BL51-0623</t>
  </si>
  <si>
    <t>675716442057</t>
  </si>
  <si>
    <t>Microlight|Microlight|Microlight</t>
  </si>
  <si>
    <t>T MicroLight Blanket</t>
  </si>
  <si>
    <t>F 300TC BCI Cotton Sheet Set</t>
  </si>
  <si>
    <t>Full: 81x96"/54x75+16"/20x30"(</t>
  </si>
  <si>
    <t>CSP20-1521</t>
  </si>
  <si>
    <t>022164144109</t>
  </si>
  <si>
    <t>CSP21-1519</t>
  </si>
  <si>
    <t>022164144086</t>
  </si>
  <si>
    <t>K 300TC BCI Cotton Pillowcase</t>
  </si>
  <si>
    <t>ID10-2100</t>
  </si>
  <si>
    <t>022164130744</t>
  </si>
  <si>
    <t>Effie AZ|Effie AZ|Effie AZ</t>
  </si>
  <si>
    <t>F/Q Effie Comforter Set</t>
  </si>
  <si>
    <t>Full/Queen:90x90"/20x26+2"(2)</t>
  </si>
  <si>
    <t>SHET20-1183</t>
  </si>
  <si>
    <t>086569423269</t>
  </si>
  <si>
    <t>Rayon from Bamboo|Rayon from Bamboo|Rayon from Bamboo</t>
  </si>
  <si>
    <t>CK Rayon From Bamboo Sheet Set</t>
  </si>
  <si>
    <t>HDDS35-048</t>
  </si>
  <si>
    <t>022164116335</t>
  </si>
  <si>
    <t>2x7'</t>
  </si>
  <si>
    <t>Light Bone</t>
  </si>
  <si>
    <t>MP35-8019</t>
  </si>
  <si>
    <t>022164204865</t>
  </si>
  <si>
    <t>MP35-8051</t>
  </si>
  <si>
    <t>022164205183</t>
  </si>
  <si>
    <t>MP35-8069</t>
  </si>
  <si>
    <t>022164205367</t>
  </si>
  <si>
    <t>Kenzie|Talia|Nikki</t>
  </si>
  <si>
    <t>Kenzie/Talia/Nikki Area Rug</t>
  </si>
  <si>
    <t>3x5' SCATTER</t>
  </si>
  <si>
    <t>MP35-8115</t>
  </si>
  <si>
    <t>022164217438</t>
  </si>
  <si>
    <t>Chadwick|Earl|Larry</t>
  </si>
  <si>
    <t>Chadwick/Chadwick/Chadwick Are</t>
  </si>
  <si>
    <t>2.6'x7.38'/80x225cm</t>
  </si>
  <si>
    <t>Black/Cream</t>
  </si>
  <si>
    <t>MP21-7895</t>
  </si>
  <si>
    <t>022164144291</t>
  </si>
  <si>
    <t>CS20-1568</t>
  </si>
  <si>
    <t>022164147667</t>
  </si>
  <si>
    <t>TXL Parisienne Sheets Set</t>
  </si>
  <si>
    <t>Parisienne Pink</t>
  </si>
  <si>
    <t>CS20-1572</t>
  </si>
  <si>
    <t>022164147704</t>
  </si>
  <si>
    <t>CK Parisienne Sheets Set</t>
  </si>
  <si>
    <t>Cal King:108x102"/20x40"(2)/72</t>
  </si>
  <si>
    <t>Tan/Tan</t>
  </si>
  <si>
    <t>HDDS35-041</t>
  </si>
  <si>
    <t>086569353252</t>
  </si>
  <si>
    <t>ACT51-0165</t>
  </si>
  <si>
    <t>ACT51-0165 Porto Area Rug</t>
  </si>
  <si>
    <t>HDDS35-047</t>
  </si>
  <si>
    <t>022164116328</t>
  </si>
  <si>
    <t>BK20-2537</t>
  </si>
  <si>
    <t>086569588142</t>
  </si>
  <si>
    <t>At the Farm Truck with Dog</t>
  </si>
  <si>
    <t>T/TXL  At the Farm Truck with</t>
  </si>
  <si>
    <t>Twin/Twin XL : 66x96/39x80+12"</t>
  </si>
  <si>
    <t>BK20-2538</t>
  </si>
  <si>
    <t>086569588173</t>
  </si>
  <si>
    <t>F  At the Farm Truck with Dog</t>
  </si>
  <si>
    <t>Full: 86x97"/20x32"(2)/54x75"+</t>
  </si>
  <si>
    <t>BK20-2578</t>
  </si>
  <si>
    <t>086569590251</t>
  </si>
  <si>
    <t>North Pole Snow Globes</t>
  </si>
  <si>
    <t>F  North Pole Snow Globes</t>
  </si>
  <si>
    <t>BK20-2795</t>
  </si>
  <si>
    <t>086569603524</t>
  </si>
  <si>
    <t>Snow Flakes</t>
  </si>
  <si>
    <t>Q  Snow Flakes Sheet Sets</t>
  </si>
  <si>
    <t>Queen: 92x100"/20x32"(2)/60x80</t>
  </si>
  <si>
    <t>BK20-2867</t>
  </si>
  <si>
    <t>086569685308</t>
  </si>
  <si>
    <t>Reorder Beagle</t>
  </si>
  <si>
    <t>TXL Reorder Beagle Sheet Sets</t>
  </si>
  <si>
    <t>Twin/Twin XL: 66x96"/20x32"(1)</t>
  </si>
  <si>
    <t>BK20-3274</t>
  </si>
  <si>
    <t>022164178074</t>
  </si>
  <si>
    <t>Christmas Wishes Truck w/Tree F</t>
  </si>
  <si>
    <t>Christmas Wishes Truck w/Tree</t>
  </si>
  <si>
    <t>Full: 86x97"/54x75+14"/20x32"(</t>
  </si>
  <si>
    <t>BK20-3360</t>
  </si>
  <si>
    <t>022164186499</t>
  </si>
  <si>
    <t>Vintage Christmas Plaid K</t>
  </si>
  <si>
    <t>K Vintage Christmas Plaid</t>
  </si>
  <si>
    <t>King: 110x102"/78x80+14"/20x40</t>
  </si>
  <si>
    <t>RW</t>
  </si>
  <si>
    <t>MP35-8031</t>
  </si>
  <si>
    <t>022164204988</t>
  </si>
  <si>
    <t>Frances|Molly|Sarah</t>
  </si>
  <si>
    <t>Frances/Molly/Sarah Area Rug</t>
  </si>
  <si>
    <t>GP35-0004</t>
  </si>
  <si>
    <t>086569352842</t>
  </si>
  <si>
    <t>Darya|Maya|Siesta</t>
  </si>
  <si>
    <t>Large Moroccan Printed Rug</t>
  </si>
  <si>
    <t>5.25ft x 7ft</t>
  </si>
  <si>
    <t>Gray/White</t>
  </si>
  <si>
    <t>MCC58-1417</t>
  </si>
  <si>
    <t>732996957968</t>
  </si>
  <si>
    <t>CC Wrap</t>
  </si>
  <si>
    <t>CC Wrap  Blanket</t>
  </si>
  <si>
    <t>Garnet Plaid</t>
  </si>
  <si>
    <t>BK20-2469</t>
  </si>
  <si>
    <t>086569486868</t>
  </si>
  <si>
    <t>Americana Bandana Dogs</t>
  </si>
  <si>
    <t>F Americana Bandana Dogs Sheet</t>
  </si>
  <si>
    <t>HDW35-002</t>
  </si>
  <si>
    <t>086569342379</t>
  </si>
  <si>
    <t>Multiple</t>
  </si>
  <si>
    <t>Multiple Rug</t>
  </si>
  <si>
    <t>Black/Ivory</t>
  </si>
  <si>
    <t>MCC50-2902</t>
  </si>
  <si>
    <t>733003476434</t>
  </si>
  <si>
    <t>MS Sable Fur Throw</t>
  </si>
  <si>
    <t>Leopard</t>
  </si>
  <si>
    <t>MCG50-1880</t>
  </si>
  <si>
    <t>732999879830</t>
  </si>
  <si>
    <t>Print plush throw</t>
  </si>
  <si>
    <t>Make Up</t>
  </si>
  <si>
    <t>MCG50-1982</t>
  </si>
  <si>
    <t>732999837595</t>
  </si>
  <si>
    <t>MS Solid Sable Fur to Velvet Throw</t>
  </si>
  <si>
    <t>MS Solid Sable Fur to Velvet T</t>
  </si>
  <si>
    <t>Ivory Cloud</t>
  </si>
  <si>
    <t>GP35-0007</t>
  </si>
  <si>
    <t>086569352880</t>
  </si>
  <si>
    <t>Azure|Cove|Amelia</t>
  </si>
  <si>
    <t>Moroccan Tile Printed Rug</t>
  </si>
  <si>
    <t>Aqua/White</t>
  </si>
  <si>
    <t>HDDS35-030</t>
  </si>
  <si>
    <t>086569348975</t>
  </si>
  <si>
    <t>DH-19-01013(BEIGE)</t>
  </si>
  <si>
    <t>DH-19-01013 Milford Beige Scat</t>
  </si>
  <si>
    <t>2x3'</t>
  </si>
  <si>
    <t>HDW35-013</t>
  </si>
  <si>
    <t>086569531094</t>
  </si>
  <si>
    <t>Averie</t>
  </si>
  <si>
    <t>Allure Area Rug</t>
  </si>
  <si>
    <t>7'10" x 10'</t>
  </si>
  <si>
    <t>DC51-0040</t>
  </si>
  <si>
    <t>086569244956</t>
  </si>
  <si>
    <t>EE FBA weighted blanket</t>
  </si>
  <si>
    <t>Embossed Weighted Blanket</t>
  </si>
  <si>
    <t>80x87''/30lbs</t>
  </si>
  <si>
    <t>Navy/Grey</t>
  </si>
  <si>
    <t>AMFBA21-0014</t>
  </si>
  <si>
    <t>086569258793</t>
  </si>
  <si>
    <t>None</t>
  </si>
  <si>
    <t>Q Pillowcase</t>
  </si>
  <si>
    <t>Queen: 20x30"</t>
  </si>
  <si>
    <t>MCC51-3690</t>
  </si>
  <si>
    <t>762120328807</t>
  </si>
  <si>
    <t>Rainbow beach blanket</t>
  </si>
  <si>
    <t>HDDS35-012</t>
  </si>
  <si>
    <t>086569348753</t>
  </si>
  <si>
    <t>BBHY617A</t>
  </si>
  <si>
    <t>BBHY617A  Terni Scatter</t>
  </si>
  <si>
    <t>DC51-0029</t>
  </si>
  <si>
    <t>086569244840</t>
  </si>
  <si>
    <t>Solid Weighted Blanket</t>
  </si>
  <si>
    <t>48x72''/12lbs</t>
  </si>
  <si>
    <t>YZ8044409622-67</t>
  </si>
  <si>
    <t>086569359018</t>
  </si>
  <si>
    <t>Hearts</t>
  </si>
  <si>
    <t>T Hearts Sheets</t>
  </si>
  <si>
    <t>Twin: 66x96"/20x32"/38x74+12"</t>
  </si>
  <si>
    <t>YZ8044409622-70</t>
  </si>
  <si>
    <t>086569359056</t>
  </si>
  <si>
    <t>Unicorn</t>
  </si>
  <si>
    <t>T Unicorn Sheets</t>
  </si>
  <si>
    <t>MP35-7241</t>
  </si>
  <si>
    <t>086569418951</t>
  </si>
  <si>
    <t>Sterling|Ethereal|Imperial</t>
  </si>
  <si>
    <t>Sterling Navy/Ethereal Navy/Im</t>
  </si>
  <si>
    <t>2'7"x7'</t>
  </si>
  <si>
    <t>MCH20-4509</t>
  </si>
  <si>
    <t>022164256772</t>
  </si>
  <si>
    <t>Cal King: 108"x102"/20"x40"(2)</t>
  </si>
  <si>
    <t>Light Grey(Antarctica 13-4104 TCX)</t>
  </si>
  <si>
    <t>MCH20-4514</t>
  </si>
  <si>
    <t>022164256826</t>
  </si>
  <si>
    <t>MCH20-4521</t>
  </si>
  <si>
    <t>MCH20-4522</t>
  </si>
  <si>
    <t>022164256901</t>
  </si>
  <si>
    <t>Seafoam(Misty Blue 13-4405 TCX)</t>
  </si>
  <si>
    <t>MCH20-4524</t>
  </si>
  <si>
    <t>022164256925</t>
  </si>
  <si>
    <t>MCH20-4525</t>
  </si>
  <si>
    <t>022164256932</t>
  </si>
  <si>
    <t>MCH20-4512</t>
  </si>
  <si>
    <t>022164256802</t>
  </si>
  <si>
    <t>MCH20-4513</t>
  </si>
  <si>
    <t>022164256819</t>
  </si>
  <si>
    <t>MCH20-4516</t>
  </si>
  <si>
    <t>MCH20-4517</t>
  </si>
  <si>
    <t>022164256857</t>
  </si>
  <si>
    <t>ID10-2099</t>
  </si>
  <si>
    <t>022164130737</t>
  </si>
  <si>
    <t>T/TXL Effie Comforter Set</t>
  </si>
  <si>
    <t>Twin/Twin XL:68x90"/20x26+2"</t>
  </si>
  <si>
    <t>ID10-2101</t>
  </si>
  <si>
    <t>022164130751</t>
  </si>
  <si>
    <t>K/CK Effie Comforter Set</t>
  </si>
  <si>
    <t>King/Cal King:104x90"/20x36+2"</t>
  </si>
  <si>
    <t>Embroidered Microfiber|Embroidered Microfiber|Embroidered Microfiber</t>
  </si>
  <si>
    <t>Taupe Geo</t>
  </si>
  <si>
    <t>MP20-8178</t>
  </si>
  <si>
    <t>022164229271</t>
  </si>
  <si>
    <t>K Embroidered Microfiber</t>
  </si>
  <si>
    <t>HDDS35-053</t>
  </si>
  <si>
    <t>022164257311</t>
  </si>
  <si>
    <t>1.97x2.95' 60x90cm</t>
  </si>
  <si>
    <t>HDDS35-054</t>
  </si>
  <si>
    <t>022164257328</t>
  </si>
  <si>
    <t>1.97x7' 60x213cm</t>
  </si>
  <si>
    <t>HDDS35-055</t>
  </si>
  <si>
    <t>022164257335</t>
  </si>
  <si>
    <t>5.25x7'160x213cm</t>
  </si>
  <si>
    <t>HDDS35-059</t>
  </si>
  <si>
    <t>022164257373</t>
  </si>
  <si>
    <t>1.97x2.95'60x90cm</t>
  </si>
  <si>
    <t>HDDS35-060</t>
  </si>
  <si>
    <t>022164257380</t>
  </si>
  <si>
    <t>1.97x7'60x213cm</t>
  </si>
  <si>
    <t>HDDS35-061</t>
  </si>
  <si>
    <t>022164257397</t>
  </si>
  <si>
    <t>5.25x7' 160x213cm</t>
  </si>
  <si>
    <t>II150-0119</t>
  </si>
  <si>
    <t>022164122756</t>
  </si>
  <si>
    <t>Milo|Milo|Milo</t>
  </si>
  <si>
    <t>Milo Chandelier</t>
  </si>
  <si>
    <t>29"W x 29"D x 32"H</t>
  </si>
  <si>
    <t>Antique Brass</t>
  </si>
  <si>
    <t>II150-0131</t>
  </si>
  <si>
    <t>022164200317</t>
  </si>
  <si>
    <t>Gardham|Gardham|Gardham</t>
  </si>
  <si>
    <t>Gardham 8LT-Chandelier</t>
  </si>
  <si>
    <t>31" Dia x 21"H-57"H</t>
  </si>
  <si>
    <t>Main: Polished Nickel + Matte Black</t>
  </si>
  <si>
    <t>MP35-7558</t>
  </si>
  <si>
    <t>086569622365</t>
  </si>
  <si>
    <t>MP35-7568</t>
  </si>
  <si>
    <t>086569623249</t>
  </si>
  <si>
    <t>Camdyn|Ellie|Wendy</t>
  </si>
  <si>
    <t>Camdyn/Ellie/Wendy Area Rug</t>
  </si>
  <si>
    <t>Scatter: 2'x3'</t>
  </si>
  <si>
    <t>MP35-7572</t>
  </si>
  <si>
    <t>086569623485</t>
  </si>
  <si>
    <t>MP35-7577</t>
  </si>
  <si>
    <t>086569623539</t>
  </si>
  <si>
    <t>MP35-7590</t>
  </si>
  <si>
    <t>086569623744</t>
  </si>
  <si>
    <t>Runner: 2'7"x6'10"</t>
  </si>
  <si>
    <t>Sophie|Sophie|Sophie</t>
  </si>
  <si>
    <t>Sophia/Sophia/Sophia Area Rug</t>
  </si>
  <si>
    <t>MP35-8040</t>
  </si>
  <si>
    <t>022164205077</t>
  </si>
  <si>
    <t>MP35-8042</t>
  </si>
  <si>
    <t>022164205091</t>
  </si>
  <si>
    <t>MP35-8046</t>
  </si>
  <si>
    <t>022164205138</t>
  </si>
  <si>
    <t>MP51N-4642</t>
  </si>
  <si>
    <t>675716975722</t>
  </si>
  <si>
    <t>CSP20-1516</t>
  </si>
  <si>
    <t>022164144055</t>
  </si>
  <si>
    <t>CSP20-1517</t>
  </si>
  <si>
    <t>022164144062</t>
  </si>
  <si>
    <t>K 300TC BCI Cotton Sheet Set</t>
  </si>
  <si>
    <t>CSP20-1523</t>
  </si>
  <si>
    <t>022164144123</t>
  </si>
  <si>
    <t>MP13-7639</t>
  </si>
  <si>
    <t>086569635679</t>
  </si>
  <si>
    <t>Aster|Elsa|Bylur</t>
  </si>
  <si>
    <t>F/Q Aster/Elsa/Bylur Coverlet</t>
  </si>
  <si>
    <t>Full/Queen:90x86"/20x26"(2)</t>
  </si>
  <si>
    <t>CBM</t>
  </si>
  <si>
    <t>CBFT</t>
  </si>
  <si>
    <t>Grand Total</t>
  </si>
  <si>
    <t>Sum of AV Qty</t>
  </si>
  <si>
    <t>qty-unit</t>
  </si>
  <si>
    <t>Truck load</t>
  </si>
  <si>
    <t>Truck Sale List</t>
  </si>
  <si>
    <t>Sum of CBFT</t>
  </si>
  <si>
    <t xml:space="preserve">Truck 9 </t>
  </si>
  <si>
    <t>Please ship this after the first 8, it will ship to the below address using PO number 43009875</t>
  </si>
  <si>
    <t>SJL Company, Inc.</t>
  </si>
  <si>
    <t>2279 Center Square Rd</t>
  </si>
  <si>
    <t>Swedesboro, NJ 08085</t>
  </si>
  <si>
    <t>from customer: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</si>
</sst>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4" fillId="0" borderId="0">
      <alignment vertical="top"/>
    </xf>
  </cellStyleXfs>
  <cellXfs count="29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top"/>
    </xf>
    <xf numFmtId="2" fontId="0" fillId="0" borderId="0" xfId="0" applyNumberFormat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2" fontId="3" fillId="2" borderId="0" xfId="0" applyNumberFormat="1" applyFont="1" applyFill="1"/>
    <xf numFmtId="0" fontId="0" fillId="3" borderId="0" xfId="0" applyFill="1"/>
    <xf numFmtId="4" fontId="0" fillId="3" borderId="0" xfId="0" applyNumberFormat="1" applyFill="1"/>
    <xf numFmtId="3" fontId="0" fillId="3" borderId="0" xfId="0" applyNumberFormat="1" applyFill="1"/>
    <xf numFmtId="2" fontId="6" fillId="2" borderId="0" xfId="0" applyNumberFormat="1" applyFont="1" applyFill="1"/>
    <xf numFmtId="2" fontId="5" fillId="2" borderId="1" xfId="2" applyNumberFormat="1" applyFont="1" applyFill="1" applyBorder="1" applyAlignment="1">
      <alignment horizontal="center" vertical="top"/>
    </xf>
    <xf numFmtId="2" fontId="5" fillId="2" borderId="1" xfId="2" applyNumberFormat="1" applyFont="1" applyFill="1" applyBorder="1" applyAlignment="1">
      <alignment horizontal="center" vertical="center"/>
    </xf>
    <xf numFmtId="0" fontId="7" fillId="0" borderId="0" xfId="0" applyFont="1"/>
    <xf numFmtId="43" fontId="7" fillId="0" borderId="0" xfId="0" applyNumberFormat="1" applyFont="1"/>
    <xf numFmtId="1" fontId="7" fillId="0" borderId="0" xfId="0" applyNumberFormat="1" applyFont="1"/>
    <xf numFmtId="164" fontId="7" fillId="0" borderId="0" xfId="0" applyNumberFormat="1" applyFont="1"/>
    <xf numFmtId="0" fontId="7" fillId="0" borderId="3" xfId="0" applyFont="1" applyBorder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43" fontId="10" fillId="0" borderId="0" xfId="0" applyNumberFormat="1" applyFont="1" applyAlignment="1">
      <alignment vertical="top"/>
    </xf>
    <xf numFmtId="43" fontId="11" fillId="0" borderId="0" xfId="0" applyNumberFormat="1" applyFont="1" applyAlignment="1">
      <alignment vertical="top"/>
    </xf>
    <xf numFmtId="1" fontId="11" fillId="0" borderId="0" xfId="0" applyNumberFormat="1" applyFont="1" applyAlignment="1">
      <alignment vertical="top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E8" sqref="E8"/>
    </sheetView>
  </sheetViews>
  <sheetFormatPr defaultColWidth="8.6640625" defaultRowHeight="13.8" x14ac:dyDescent="0.3"/>
  <cols>
    <col min="1" max="1" width="7.6640625" style="19" customWidth="1"/>
    <col min="2" max="2" width="8.6640625" style="19"/>
    <col min="3" max="3" width="11.44140625" style="19" bestFit="1" customWidth="1"/>
    <col min="4" max="4" width="9.44140625" style="19" bestFit="1" customWidth="1"/>
    <col min="5" max="5" width="13.44140625" style="19" bestFit="1" customWidth="1"/>
    <col min="6" max="16384" width="8.6640625" style="19"/>
  </cols>
  <sheetData>
    <row r="1" spans="2:6" ht="14.4" x14ac:dyDescent="0.3">
      <c r="E1" s="19" t="s">
        <v>550</v>
      </c>
      <c r="F1" s="28" t="s">
        <v>545</v>
      </c>
    </row>
    <row r="2" spans="2:6" ht="14.4" x14ac:dyDescent="0.3">
      <c r="F2" s="28" t="s">
        <v>546</v>
      </c>
    </row>
    <row r="3" spans="2:6" ht="14.4" x14ac:dyDescent="0.3">
      <c r="F3" s="28" t="s">
        <v>547</v>
      </c>
    </row>
    <row r="4" spans="2:6" ht="14.4" x14ac:dyDescent="0.3">
      <c r="F4" s="28" t="s">
        <v>548</v>
      </c>
    </row>
    <row r="5" spans="2:6" ht="14.4" x14ac:dyDescent="0.3">
      <c r="F5" s="28" t="s">
        <v>549</v>
      </c>
    </row>
    <row r="6" spans="2:6" ht="14.4" x14ac:dyDescent="0.3">
      <c r="B6" s="27" t="s">
        <v>543</v>
      </c>
      <c r="C6" s="27"/>
      <c r="D6" s="27"/>
    </row>
    <row r="7" spans="2:6" ht="14.4" x14ac:dyDescent="0.3">
      <c r="B7" s="25" t="s">
        <v>12</v>
      </c>
      <c r="C7" s="25" t="s">
        <v>544</v>
      </c>
      <c r="D7" s="26" t="s">
        <v>541</v>
      </c>
    </row>
    <row r="8" spans="2:6" ht="14.4" x14ac:dyDescent="0.3">
      <c r="B8" s="14" t="s">
        <v>20</v>
      </c>
      <c r="C8" s="15">
        <f>BLK!Q28</f>
        <v>844.73511406003604</v>
      </c>
      <c r="D8" s="16">
        <f>BLK!O28</f>
        <v>1380</v>
      </c>
    </row>
    <row r="9" spans="2:6" ht="14.4" x14ac:dyDescent="0.3">
      <c r="B9" s="14" t="s">
        <v>53</v>
      </c>
      <c r="C9" s="15">
        <f>LGT!O10</f>
        <v>405.93912945463092</v>
      </c>
      <c r="D9" s="16">
        <f>LGT!M10</f>
        <v>180</v>
      </c>
    </row>
    <row r="10" spans="2:6" ht="14.4" x14ac:dyDescent="0.3">
      <c r="B10" s="14" t="s">
        <v>59</v>
      </c>
      <c r="C10" s="15">
        <f>RUG!O55</f>
        <v>564.38952327279333</v>
      </c>
      <c r="D10" s="16">
        <f>RUG!M55</f>
        <v>1644</v>
      </c>
    </row>
    <row r="11" spans="2:6" ht="14.4" x14ac:dyDescent="0.3">
      <c r="B11" s="14" t="s">
        <v>24</v>
      </c>
      <c r="C11" s="15">
        <f>SHET!P52</f>
        <v>827.04598820341641</v>
      </c>
      <c r="D11" s="16">
        <f>SHET!N52</f>
        <v>2925</v>
      </c>
    </row>
    <row r="12" spans="2:6" ht="15" thickBot="1" x14ac:dyDescent="0.35">
      <c r="B12" s="18"/>
      <c r="C12" s="18"/>
      <c r="D12" s="18"/>
    </row>
    <row r="13" spans="2:6" ht="14.4" thickTop="1" x14ac:dyDescent="0.3">
      <c r="B13" s="20"/>
      <c r="C13" s="23">
        <f>SUM(C8:C12)</f>
        <v>2642.1097549908768</v>
      </c>
      <c r="D13" s="24">
        <f>SUM(D8:D12)</f>
        <v>6129</v>
      </c>
    </row>
    <row r="14" spans="2:6" ht="14.4" x14ac:dyDescent="0.3">
      <c r="B14" s="14"/>
      <c r="C14" s="15"/>
      <c r="D14" s="17"/>
    </row>
    <row r="15" spans="2:6" x14ac:dyDescent="0.3">
      <c r="B15" s="21" t="s">
        <v>542</v>
      </c>
      <c r="C15" s="22">
        <f>C13/2500</f>
        <v>1.0568439019963507</v>
      </c>
    </row>
  </sheetData>
  <mergeCells count="1"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topLeftCell="D1" zoomScaleNormal="100" workbookViewId="0">
      <pane ySplit="4" topLeftCell="A10" activePane="bottomLeft" state="frozen"/>
      <selection activeCell="F1" sqref="F1"/>
      <selection pane="bottomLeft" activeCell="Q28" sqref="Q28"/>
    </sheetView>
  </sheetViews>
  <sheetFormatPr defaultColWidth="8.6640625" defaultRowHeight="13.2" x14ac:dyDescent="0.25"/>
  <cols>
    <col min="1" max="1" width="14" customWidth="1"/>
    <col min="2" max="2" width="15" customWidth="1"/>
    <col min="3" max="4" width="31.44140625" customWidth="1"/>
    <col min="5" max="5" width="12" customWidth="1"/>
    <col min="6" max="6" width="15" customWidth="1"/>
    <col min="7" max="7" width="8.109375" customWidth="1"/>
    <col min="8" max="8" width="7" customWidth="1"/>
    <col min="9" max="9" width="8.6640625" customWidth="1"/>
    <col min="10" max="10" width="8.109375" customWidth="1"/>
    <col min="11" max="11" width="9.109375" customWidth="1"/>
    <col min="12" max="14" width="6.44140625" customWidth="1"/>
    <col min="15" max="15" width="9" customWidth="1"/>
    <col min="16" max="16" width="10" bestFit="1" customWidth="1"/>
    <col min="17" max="17" width="11.6640625" customWidth="1"/>
  </cols>
  <sheetData>
    <row r="1" spans="1:17" x14ac:dyDescent="0.25">
      <c r="A1" t="s">
        <v>12</v>
      </c>
      <c r="B1" t="s">
        <v>20</v>
      </c>
    </row>
    <row r="3" spans="1:17" x14ac:dyDescent="0.25">
      <c r="A3" t="s">
        <v>540</v>
      </c>
      <c r="L3" t="s">
        <v>6</v>
      </c>
    </row>
    <row r="4" spans="1:17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71</v>
      </c>
      <c r="M4" t="s">
        <v>122</v>
      </c>
      <c r="N4" t="s">
        <v>45</v>
      </c>
      <c r="O4" t="s">
        <v>539</v>
      </c>
      <c r="P4" s="1" t="s">
        <v>537</v>
      </c>
      <c r="Q4" s="2" t="s">
        <v>538</v>
      </c>
    </row>
    <row r="5" spans="1:17" x14ac:dyDescent="0.25">
      <c r="A5" t="s">
        <v>72</v>
      </c>
      <c r="B5" t="s">
        <v>73</v>
      </c>
      <c r="C5" t="s">
        <v>74</v>
      </c>
      <c r="D5" t="s">
        <v>75</v>
      </c>
      <c r="E5" t="s">
        <v>76</v>
      </c>
      <c r="F5" t="s">
        <v>17</v>
      </c>
      <c r="G5" s="5">
        <v>16.329999999999998</v>
      </c>
      <c r="H5" s="6">
        <v>1</v>
      </c>
      <c r="I5" s="5">
        <v>14.960599999999999</v>
      </c>
      <c r="J5" s="5">
        <v>12.992100000000001</v>
      </c>
      <c r="K5" s="5">
        <v>3.3464999999999998</v>
      </c>
      <c r="L5">
        <v>96</v>
      </c>
      <c r="O5">
        <v>96</v>
      </c>
      <c r="P5" s="3">
        <f>(O5/H5)*I5*J5*K5*0.0254*0.0254*0.0254</f>
        <v>1.0232731491351239</v>
      </c>
      <c r="Q5" s="3">
        <f>P5*35.3147</f>
        <v>36.136584279762161</v>
      </c>
    </row>
    <row r="6" spans="1:17" x14ac:dyDescent="0.25">
      <c r="A6" t="s">
        <v>259</v>
      </c>
      <c r="B6" t="s">
        <v>260</v>
      </c>
      <c r="C6" t="s">
        <v>261</v>
      </c>
      <c r="D6" t="s">
        <v>262</v>
      </c>
      <c r="E6" t="s">
        <v>44</v>
      </c>
      <c r="F6" t="s">
        <v>48</v>
      </c>
      <c r="G6" s="5">
        <v>12.42</v>
      </c>
      <c r="H6" s="6">
        <v>1</v>
      </c>
      <c r="I6" s="5">
        <v>13.3858</v>
      </c>
      <c r="J6" s="5">
        <v>6.6928999999999998</v>
      </c>
      <c r="K6" s="5">
        <v>6.6928999999999998</v>
      </c>
      <c r="L6">
        <v>1</v>
      </c>
      <c r="O6">
        <v>1</v>
      </c>
      <c r="P6" s="3">
        <f t="shared" ref="P6:P20" si="0">(O6/H6)*I6*J6*K6*0.0254*0.0254*0.0254</f>
        <v>9.8259410441179119E-3</v>
      </c>
      <c r="Q6" s="3">
        <f t="shared" ref="Q6:Q20" si="1">P6*35.3147</f>
        <v>0.34700016019071084</v>
      </c>
    </row>
    <row r="7" spans="1:17" s="8" customFormat="1" x14ac:dyDescent="0.25">
      <c r="A7" s="8" t="s">
        <v>226</v>
      </c>
      <c r="B7" s="8" t="s">
        <v>227</v>
      </c>
      <c r="C7" s="8" t="s">
        <v>81</v>
      </c>
      <c r="D7" s="8" t="s">
        <v>82</v>
      </c>
      <c r="E7" s="8" t="s">
        <v>47</v>
      </c>
      <c r="F7" s="8" t="s">
        <v>228</v>
      </c>
      <c r="G7" s="9">
        <v>12.37</v>
      </c>
      <c r="H7" s="10">
        <v>4</v>
      </c>
      <c r="I7" s="5">
        <v>15.16</v>
      </c>
      <c r="J7" s="5">
        <v>12.204700000000001</v>
      </c>
      <c r="K7" s="5">
        <v>15.747999999999999</v>
      </c>
      <c r="L7">
        <v>3</v>
      </c>
      <c r="M7"/>
      <c r="N7"/>
      <c r="O7" s="8">
        <v>3</v>
      </c>
      <c r="P7" s="3">
        <f t="shared" si="0"/>
        <v>3.5810808756335251E-2</v>
      </c>
      <c r="Q7" s="3">
        <f t="shared" si="1"/>
        <v>1.2646479679873526</v>
      </c>
    </row>
    <row r="8" spans="1:17" s="8" customFormat="1" x14ac:dyDescent="0.25">
      <c r="A8" s="8" t="s">
        <v>83</v>
      </c>
      <c r="B8" s="8" t="s">
        <v>84</v>
      </c>
      <c r="C8" s="8" t="s">
        <v>81</v>
      </c>
      <c r="D8" s="8" t="s">
        <v>82</v>
      </c>
      <c r="E8" s="8" t="s">
        <v>47</v>
      </c>
      <c r="F8" s="8" t="s">
        <v>85</v>
      </c>
      <c r="G8" s="9">
        <v>12.37</v>
      </c>
      <c r="H8" s="10">
        <v>4</v>
      </c>
      <c r="I8" s="5">
        <v>15.16</v>
      </c>
      <c r="J8" s="5">
        <v>12.204700000000001</v>
      </c>
      <c r="K8" s="5">
        <v>15.747999999999999</v>
      </c>
      <c r="L8">
        <v>35</v>
      </c>
      <c r="M8"/>
      <c r="N8"/>
      <c r="O8" s="8">
        <v>35</v>
      </c>
      <c r="P8" s="3">
        <f t="shared" si="0"/>
        <v>0.41779276882391114</v>
      </c>
      <c r="Q8" s="3">
        <f t="shared" si="1"/>
        <v>14.754226293185775</v>
      </c>
    </row>
    <row r="9" spans="1:17" s="8" customFormat="1" x14ac:dyDescent="0.25">
      <c r="A9" s="8" t="s">
        <v>86</v>
      </c>
      <c r="B9" s="8" t="s">
        <v>87</v>
      </c>
      <c r="C9" s="8" t="s">
        <v>81</v>
      </c>
      <c r="D9" s="8" t="s">
        <v>88</v>
      </c>
      <c r="E9" s="8" t="s">
        <v>33</v>
      </c>
      <c r="F9" s="8" t="s">
        <v>46</v>
      </c>
      <c r="G9" s="9">
        <v>12.37</v>
      </c>
      <c r="H9" s="10">
        <v>4</v>
      </c>
      <c r="I9" s="5">
        <v>15.16</v>
      </c>
      <c r="J9" s="5">
        <v>12.204700000000001</v>
      </c>
      <c r="K9" s="5">
        <v>15.747999999999999</v>
      </c>
      <c r="L9">
        <v>377</v>
      </c>
      <c r="M9"/>
      <c r="N9"/>
      <c r="O9" s="8">
        <v>377</v>
      </c>
      <c r="P9" s="3">
        <f t="shared" si="0"/>
        <v>4.5002249670461287</v>
      </c>
      <c r="Q9" s="3">
        <f t="shared" si="1"/>
        <v>158.92409464374393</v>
      </c>
    </row>
    <row r="10" spans="1:17" s="8" customFormat="1" x14ac:dyDescent="0.25">
      <c r="A10" s="8" t="s">
        <v>89</v>
      </c>
      <c r="B10" s="8" t="s">
        <v>90</v>
      </c>
      <c r="C10" s="8" t="s">
        <v>81</v>
      </c>
      <c r="D10" s="8" t="s">
        <v>88</v>
      </c>
      <c r="E10" s="8" t="s">
        <v>33</v>
      </c>
      <c r="F10" s="8" t="s">
        <v>91</v>
      </c>
      <c r="G10" s="9">
        <v>12.37</v>
      </c>
      <c r="H10" s="10">
        <v>4</v>
      </c>
      <c r="I10" s="5">
        <v>15.16</v>
      </c>
      <c r="J10" s="5">
        <v>12.204700000000001</v>
      </c>
      <c r="K10" s="5">
        <v>15.747999999999999</v>
      </c>
      <c r="L10">
        <v>251</v>
      </c>
      <c r="M10"/>
      <c r="N10"/>
      <c r="O10" s="8">
        <v>251</v>
      </c>
      <c r="P10" s="3">
        <f t="shared" si="0"/>
        <v>2.9961709992800483</v>
      </c>
      <c r="Q10" s="3">
        <f t="shared" si="1"/>
        <v>105.80887998827512</v>
      </c>
    </row>
    <row r="11" spans="1:17" x14ac:dyDescent="0.25">
      <c r="A11" t="s">
        <v>419</v>
      </c>
      <c r="B11" t="s">
        <v>420</v>
      </c>
      <c r="C11" t="s">
        <v>403</v>
      </c>
      <c r="D11" t="s">
        <v>421</v>
      </c>
      <c r="E11" t="s">
        <v>422</v>
      </c>
      <c r="F11" t="s">
        <v>308</v>
      </c>
      <c r="G11" s="5">
        <v>99.99</v>
      </c>
      <c r="H11" s="6">
        <v>2</v>
      </c>
      <c r="I11" s="5">
        <v>17.72</v>
      </c>
      <c r="J11" s="5">
        <v>14.17</v>
      </c>
      <c r="K11" s="5">
        <v>11.42</v>
      </c>
      <c r="M11">
        <v>2</v>
      </c>
      <c r="O11">
        <v>2</v>
      </c>
      <c r="P11" s="3">
        <f t="shared" si="0"/>
        <v>4.698949975190931E-2</v>
      </c>
      <c r="Q11" s="3">
        <f t="shared" si="1"/>
        <v>1.6594200868887519</v>
      </c>
    </row>
    <row r="12" spans="1:17" x14ac:dyDescent="0.25">
      <c r="A12" t="s">
        <v>401</v>
      </c>
      <c r="B12" t="s">
        <v>402</v>
      </c>
      <c r="C12" t="s">
        <v>403</v>
      </c>
      <c r="D12" t="s">
        <v>404</v>
      </c>
      <c r="E12" t="s">
        <v>405</v>
      </c>
      <c r="F12" t="s">
        <v>406</v>
      </c>
      <c r="G12" s="5">
        <v>169.99</v>
      </c>
      <c r="H12" s="6">
        <v>1</v>
      </c>
      <c r="I12" s="5">
        <v>19.29</v>
      </c>
      <c r="J12" s="5">
        <v>15.35</v>
      </c>
      <c r="K12" s="5">
        <v>8.86</v>
      </c>
      <c r="M12">
        <v>2</v>
      </c>
      <c r="O12">
        <v>2</v>
      </c>
      <c r="P12" s="3">
        <f t="shared" si="0"/>
        <v>8.5981590573249098E-2</v>
      </c>
      <c r="Q12" s="3">
        <f t="shared" si="1"/>
        <v>3.0364140766171199</v>
      </c>
    </row>
    <row r="13" spans="1:17" ht="15" customHeight="1" x14ac:dyDescent="0.25">
      <c r="A13" t="s">
        <v>458</v>
      </c>
      <c r="B13" t="s">
        <v>459</v>
      </c>
      <c r="C13" t="s">
        <v>272</v>
      </c>
      <c r="D13" t="s">
        <v>460</v>
      </c>
      <c r="E13" t="s">
        <v>461</v>
      </c>
      <c r="F13" t="s">
        <v>16</v>
      </c>
      <c r="G13" s="5">
        <v>28.99</v>
      </c>
      <c r="H13" s="6">
        <v>1</v>
      </c>
      <c r="I13" s="5">
        <v>15.747999999999999</v>
      </c>
      <c r="J13" s="5">
        <v>9.4488000000000003</v>
      </c>
      <c r="K13" s="5">
        <v>8.6614000000000004</v>
      </c>
      <c r="L13">
        <v>223</v>
      </c>
      <c r="O13">
        <v>223</v>
      </c>
      <c r="P13" s="3">
        <f t="shared" si="0"/>
        <v>4.7097317414965163</v>
      </c>
      <c r="Q13" s="3">
        <f t="shared" si="1"/>
        <v>166.32276353142703</v>
      </c>
    </row>
    <row r="14" spans="1:17" x14ac:dyDescent="0.25">
      <c r="A14" t="s">
        <v>270</v>
      </c>
      <c r="B14" t="s">
        <v>271</v>
      </c>
      <c r="C14" t="s">
        <v>272</v>
      </c>
      <c r="D14" t="s">
        <v>273</v>
      </c>
      <c r="E14" t="s">
        <v>274</v>
      </c>
      <c r="F14" t="s">
        <v>16</v>
      </c>
      <c r="G14" s="5">
        <v>37.69</v>
      </c>
      <c r="H14" s="6">
        <v>1</v>
      </c>
      <c r="I14" s="5">
        <v>15.747999999999999</v>
      </c>
      <c r="J14" s="5">
        <v>10.2362</v>
      </c>
      <c r="K14" s="5">
        <v>9.4488000000000003</v>
      </c>
      <c r="L14">
        <v>146</v>
      </c>
      <c r="O14">
        <v>146</v>
      </c>
      <c r="P14" s="3">
        <f t="shared" si="0"/>
        <v>3.6441381350837303</v>
      </c>
      <c r="Q14" s="3">
        <f t="shared" si="1"/>
        <v>128.69164499904142</v>
      </c>
    </row>
    <row r="15" spans="1:17" x14ac:dyDescent="0.25">
      <c r="A15" t="s">
        <v>462</v>
      </c>
      <c r="B15" t="s">
        <v>463</v>
      </c>
      <c r="C15" t="s">
        <v>272</v>
      </c>
      <c r="D15" t="s">
        <v>464</v>
      </c>
      <c r="E15" t="s">
        <v>465</v>
      </c>
      <c r="F15" t="s">
        <v>16</v>
      </c>
      <c r="G15" s="5">
        <v>43.49</v>
      </c>
      <c r="H15" s="6">
        <v>1</v>
      </c>
      <c r="I15" s="5">
        <v>15.747999999999999</v>
      </c>
      <c r="J15" s="5">
        <v>11.0236</v>
      </c>
      <c r="K15" s="5">
        <v>10.2362</v>
      </c>
      <c r="L15">
        <v>160</v>
      </c>
      <c r="O15">
        <v>160</v>
      </c>
      <c r="P15" s="3">
        <f t="shared" si="0"/>
        <v>4.65917204485591</v>
      </c>
      <c r="Q15" s="3">
        <f t="shared" si="1"/>
        <v>164.53726301247301</v>
      </c>
    </row>
    <row r="16" spans="1:17" x14ac:dyDescent="0.25">
      <c r="A16" t="s">
        <v>222</v>
      </c>
      <c r="B16" t="s">
        <v>223</v>
      </c>
      <c r="C16" t="s">
        <v>224</v>
      </c>
      <c r="D16" t="s">
        <v>225</v>
      </c>
      <c r="E16" t="s">
        <v>18</v>
      </c>
      <c r="F16" t="s">
        <v>32</v>
      </c>
      <c r="G16" s="5">
        <v>25.08</v>
      </c>
      <c r="H16" s="6">
        <v>1</v>
      </c>
      <c r="I16" s="5">
        <v>22.440899999999999</v>
      </c>
      <c r="J16" s="5">
        <v>20.866099999999999</v>
      </c>
      <c r="K16" s="5">
        <v>6.8898000000000001</v>
      </c>
      <c r="L16">
        <v>1</v>
      </c>
      <c r="O16">
        <v>1</v>
      </c>
      <c r="P16" s="3">
        <f t="shared" si="0"/>
        <v>5.2867566461099733E-2</v>
      </c>
      <c r="Q16" s="3">
        <f t="shared" si="1"/>
        <v>1.8670022493037988</v>
      </c>
    </row>
    <row r="17" spans="1:17" x14ac:dyDescent="0.25">
      <c r="A17" t="s">
        <v>373</v>
      </c>
      <c r="B17" t="s">
        <v>374</v>
      </c>
      <c r="C17" t="s">
        <v>375</v>
      </c>
      <c r="D17" t="s">
        <v>375</v>
      </c>
      <c r="E17" t="s">
        <v>33</v>
      </c>
      <c r="F17" t="s">
        <v>376</v>
      </c>
      <c r="G17" s="5">
        <v>19.399999999999999</v>
      </c>
      <c r="H17" s="6">
        <v>4</v>
      </c>
      <c r="I17" s="5">
        <v>15.35</v>
      </c>
      <c r="J17" s="5">
        <v>13.78</v>
      </c>
      <c r="K17" s="5">
        <v>20.87</v>
      </c>
      <c r="M17">
        <v>16</v>
      </c>
      <c r="O17">
        <v>16</v>
      </c>
      <c r="P17" s="3">
        <f t="shared" si="0"/>
        <v>0.28936179354364255</v>
      </c>
      <c r="Q17" s="3">
        <f t="shared" si="1"/>
        <v>10.218724930455675</v>
      </c>
    </row>
    <row r="18" spans="1:17" x14ac:dyDescent="0.25">
      <c r="A18" t="s">
        <v>412</v>
      </c>
      <c r="B18" t="s">
        <v>413</v>
      </c>
      <c r="C18" t="s">
        <v>414</v>
      </c>
      <c r="D18" t="s">
        <v>414</v>
      </c>
      <c r="E18" t="s">
        <v>39</v>
      </c>
      <c r="F18" t="s">
        <v>34</v>
      </c>
      <c r="G18" s="5">
        <v>10.62</v>
      </c>
      <c r="H18" s="6">
        <v>3</v>
      </c>
      <c r="I18" s="5">
        <v>20.4724</v>
      </c>
      <c r="J18" s="5">
        <v>16.535399999999999</v>
      </c>
      <c r="K18" s="5">
        <v>7.0865999999999998</v>
      </c>
      <c r="M18">
        <v>1</v>
      </c>
      <c r="O18">
        <v>1</v>
      </c>
      <c r="P18" s="3">
        <f t="shared" si="0"/>
        <v>1.3103921376157247E-2</v>
      </c>
      <c r="Q18" s="3">
        <f t="shared" si="1"/>
        <v>0.46276105222258035</v>
      </c>
    </row>
    <row r="19" spans="1:17" x14ac:dyDescent="0.25">
      <c r="A19" t="s">
        <v>359</v>
      </c>
      <c r="B19" t="s">
        <v>360</v>
      </c>
      <c r="C19" t="s">
        <v>361</v>
      </c>
      <c r="D19" t="s">
        <v>362</v>
      </c>
      <c r="E19" t="s">
        <v>43</v>
      </c>
      <c r="F19" t="s">
        <v>363</v>
      </c>
      <c r="G19" s="5">
        <v>8.3000000000000007</v>
      </c>
      <c r="H19" s="6">
        <v>4</v>
      </c>
      <c r="I19" s="5">
        <v>19.881900000000002</v>
      </c>
      <c r="J19" s="5">
        <v>12.992100000000001</v>
      </c>
      <c r="K19" s="5">
        <v>15.3543</v>
      </c>
      <c r="M19">
        <v>12</v>
      </c>
      <c r="O19">
        <v>12</v>
      </c>
      <c r="P19" s="3">
        <f t="shared" si="0"/>
        <v>0.19497982046437842</v>
      </c>
      <c r="Q19" s="3">
        <f t="shared" si="1"/>
        <v>6.885653865753385</v>
      </c>
    </row>
    <row r="20" spans="1:17" x14ac:dyDescent="0.25">
      <c r="A20" t="s">
        <v>377</v>
      </c>
      <c r="B20" t="s">
        <v>378</v>
      </c>
      <c r="C20" t="s">
        <v>379</v>
      </c>
      <c r="D20" t="s">
        <v>379</v>
      </c>
      <c r="E20" t="s">
        <v>49</v>
      </c>
      <c r="F20" t="s">
        <v>380</v>
      </c>
      <c r="G20" s="5">
        <v>6.15</v>
      </c>
      <c r="H20" s="6">
        <v>4</v>
      </c>
      <c r="I20" s="5">
        <v>14.960599999999999</v>
      </c>
      <c r="J20" s="5">
        <v>12.992100000000001</v>
      </c>
      <c r="K20" s="5">
        <v>14.1732</v>
      </c>
      <c r="M20">
        <v>8</v>
      </c>
      <c r="O20">
        <v>8</v>
      </c>
      <c r="P20" s="3">
        <f t="shared" si="0"/>
        <v>9.0287458273083446E-2</v>
      </c>
      <c r="Q20" s="3">
        <f t="shared" si="1"/>
        <v>3.1884745026764603</v>
      </c>
    </row>
    <row r="21" spans="1:17" x14ac:dyDescent="0.25">
      <c r="A21" t="s">
        <v>381</v>
      </c>
      <c r="B21" t="s">
        <v>382</v>
      </c>
      <c r="C21" t="s">
        <v>383</v>
      </c>
      <c r="D21" t="s">
        <v>384</v>
      </c>
      <c r="E21" t="s">
        <v>33</v>
      </c>
      <c r="F21" t="s">
        <v>385</v>
      </c>
      <c r="G21" s="5">
        <v>18.43</v>
      </c>
      <c r="H21" s="6">
        <v>4</v>
      </c>
      <c r="I21" s="5">
        <v>15.3543</v>
      </c>
      <c r="J21" s="5">
        <v>13.779500000000001</v>
      </c>
      <c r="K21" s="5">
        <v>24.803100000000001</v>
      </c>
      <c r="M21">
        <v>4</v>
      </c>
      <c r="O21">
        <v>4</v>
      </c>
      <c r="P21" s="3">
        <f t="shared" ref="P21:P26" si="2">(O21/H21)*I21*J21*K21*0.0254*0.0254*0.0254</f>
        <v>8.5994484031031923E-2</v>
      </c>
      <c r="Q21" s="3">
        <f t="shared" ref="Q21:Q26" si="3">P21*35.3147</f>
        <v>3.036869405210683</v>
      </c>
    </row>
    <row r="22" spans="1:17" x14ac:dyDescent="0.25">
      <c r="A22" t="s">
        <v>229</v>
      </c>
      <c r="B22" t="s">
        <v>230</v>
      </c>
      <c r="C22" t="s">
        <v>231</v>
      </c>
      <c r="D22" t="s">
        <v>232</v>
      </c>
      <c r="E22" t="s">
        <v>18</v>
      </c>
      <c r="F22" t="s">
        <v>21</v>
      </c>
      <c r="G22" s="5">
        <v>55</v>
      </c>
      <c r="H22" s="6">
        <v>1</v>
      </c>
      <c r="I22" s="5">
        <v>19.29</v>
      </c>
      <c r="J22" s="5">
        <v>11.81</v>
      </c>
      <c r="K22" s="5">
        <v>11.81</v>
      </c>
      <c r="L22">
        <v>6</v>
      </c>
      <c r="O22">
        <v>6</v>
      </c>
      <c r="P22" s="3">
        <f t="shared" si="2"/>
        <v>0.26453578116970206</v>
      </c>
      <c r="Q22" s="3">
        <f t="shared" si="3"/>
        <v>9.3420017512736777</v>
      </c>
    </row>
    <row r="23" spans="1:17" x14ac:dyDescent="0.25">
      <c r="A23" t="s">
        <v>532</v>
      </c>
      <c r="B23" t="s">
        <v>533</v>
      </c>
      <c r="C23" t="s">
        <v>534</v>
      </c>
      <c r="D23" t="s">
        <v>535</v>
      </c>
      <c r="E23" t="s">
        <v>536</v>
      </c>
      <c r="F23" t="s">
        <v>21</v>
      </c>
      <c r="G23" s="5">
        <v>45.9</v>
      </c>
      <c r="H23" s="6">
        <v>1</v>
      </c>
      <c r="I23" s="5">
        <v>22.83</v>
      </c>
      <c r="J23" s="5">
        <v>20.87</v>
      </c>
      <c r="K23" s="5">
        <v>7.87</v>
      </c>
      <c r="L23">
        <v>4</v>
      </c>
      <c r="O23">
        <v>4</v>
      </c>
      <c r="P23" s="3">
        <f t="shared" si="2"/>
        <v>0.24579001387911806</v>
      </c>
      <c r="Q23" s="3">
        <f t="shared" si="3"/>
        <v>8.6800006031368913</v>
      </c>
    </row>
    <row r="24" spans="1:17" x14ac:dyDescent="0.25">
      <c r="A24" t="s">
        <v>109</v>
      </c>
      <c r="B24" t="s">
        <v>110</v>
      </c>
      <c r="C24" t="s">
        <v>111</v>
      </c>
      <c r="D24" t="s">
        <v>112</v>
      </c>
      <c r="E24" t="s">
        <v>113</v>
      </c>
      <c r="F24" t="s">
        <v>38</v>
      </c>
      <c r="G24" s="5">
        <v>31.85</v>
      </c>
      <c r="H24" s="6">
        <v>1</v>
      </c>
      <c r="I24" s="5">
        <v>14.960599999999999</v>
      </c>
      <c r="J24" s="5">
        <v>11.417299999999999</v>
      </c>
      <c r="K24" s="5">
        <v>3.9369999999999998</v>
      </c>
      <c r="L24">
        <v>2</v>
      </c>
      <c r="O24">
        <v>2</v>
      </c>
      <c r="P24" s="3">
        <f t="shared" si="2"/>
        <v>2.2039867760264474E-2</v>
      </c>
      <c r="Q24" s="3">
        <f t="shared" si="3"/>
        <v>0.77833131799341182</v>
      </c>
    </row>
    <row r="25" spans="1:17" x14ac:dyDescent="0.25">
      <c r="A25" t="s">
        <v>114</v>
      </c>
      <c r="B25" t="s">
        <v>115</v>
      </c>
      <c r="C25" t="s">
        <v>111</v>
      </c>
      <c r="D25" t="s">
        <v>116</v>
      </c>
      <c r="E25" t="s">
        <v>51</v>
      </c>
      <c r="F25" t="s">
        <v>19</v>
      </c>
      <c r="G25" s="5">
        <v>21.15</v>
      </c>
      <c r="H25" s="6">
        <v>1</v>
      </c>
      <c r="I25" s="5">
        <v>14.960599999999999</v>
      </c>
      <c r="J25" s="5">
        <v>11.417299999999999</v>
      </c>
      <c r="K25" s="5">
        <v>2.5590999999999999</v>
      </c>
      <c r="L25">
        <v>2</v>
      </c>
      <c r="O25">
        <v>2</v>
      </c>
      <c r="P25" s="3">
        <f t="shared" si="2"/>
        <v>1.4326193951052274E-2</v>
      </c>
      <c r="Q25" s="3">
        <f t="shared" si="3"/>
        <v>0.50592524152322582</v>
      </c>
    </row>
    <row r="26" spans="1:17" x14ac:dyDescent="0.25">
      <c r="A26" t="s">
        <v>523</v>
      </c>
      <c r="B26" t="s">
        <v>524</v>
      </c>
      <c r="C26" t="s">
        <v>111</v>
      </c>
      <c r="D26" t="s">
        <v>112</v>
      </c>
      <c r="E26" t="s">
        <v>52</v>
      </c>
      <c r="F26" t="s">
        <v>19</v>
      </c>
      <c r="G26" s="5">
        <v>31.85</v>
      </c>
      <c r="H26" s="6">
        <v>1</v>
      </c>
      <c r="I26" s="5">
        <v>14.960599999999999</v>
      </c>
      <c r="J26" s="5">
        <v>11.417299999999999</v>
      </c>
      <c r="K26" s="5">
        <v>3.9369999999999998</v>
      </c>
      <c r="L26">
        <v>20</v>
      </c>
      <c r="O26">
        <v>20</v>
      </c>
      <c r="P26" s="3">
        <f t="shared" si="2"/>
        <v>0.22039867760264475</v>
      </c>
      <c r="Q26" s="3">
        <f t="shared" si="3"/>
        <v>7.7833131799341189</v>
      </c>
    </row>
    <row r="27" spans="1:17" x14ac:dyDescent="0.25">
      <c r="A27" t="s">
        <v>117</v>
      </c>
      <c r="B27" t="s">
        <v>118</v>
      </c>
      <c r="C27" t="s">
        <v>119</v>
      </c>
      <c r="D27" t="s">
        <v>120</v>
      </c>
      <c r="E27" t="s">
        <v>121</v>
      </c>
      <c r="F27" t="s">
        <v>21</v>
      </c>
      <c r="G27" s="5">
        <v>42.75</v>
      </c>
      <c r="H27" s="6">
        <v>1</v>
      </c>
      <c r="I27" s="5">
        <v>18.307099999999998</v>
      </c>
      <c r="J27" s="5">
        <v>15.3543</v>
      </c>
      <c r="K27" s="5">
        <v>8.0709</v>
      </c>
      <c r="L27">
        <v>8</v>
      </c>
      <c r="O27">
        <v>8</v>
      </c>
      <c r="P27" s="3">
        <f t="shared" ref="P27" si="4">(O27/H27)*I27*J27*K27*0.0254*0.0254*0.0254</f>
        <v>0.29741487032198188</v>
      </c>
      <c r="Q27" s="3">
        <f t="shared" ref="Q27:Q28" si="5">P27*35.3147</f>
        <v>10.503116920959695</v>
      </c>
    </row>
    <row r="28" spans="1:17" x14ac:dyDescent="0.25">
      <c r="A28" t="s">
        <v>539</v>
      </c>
      <c r="O28">
        <f>SUM(O5:O27)</f>
        <v>1380</v>
      </c>
      <c r="P28" s="7">
        <f>SUM(P5:P27)</f>
        <v>23.920212094681137</v>
      </c>
      <c r="Q28" s="7">
        <f t="shared" si="5"/>
        <v>844.73511406003604</v>
      </c>
    </row>
  </sheetData>
  <autoFilter ref="A4:Q28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zoomScale="85" zoomScaleNormal="85" workbookViewId="0">
      <pane ySplit="4" topLeftCell="A5" activePane="bottomLeft" state="frozen"/>
      <selection pane="bottomLeft" activeCell="J21" sqref="J21"/>
    </sheetView>
  </sheetViews>
  <sheetFormatPr defaultColWidth="9" defaultRowHeight="13.2" x14ac:dyDescent="0.25"/>
  <cols>
    <col min="1" max="1" width="13.6640625" customWidth="1"/>
    <col min="2" max="2" width="14.6640625" customWidth="1"/>
    <col min="3" max="3" width="11.44140625" customWidth="1"/>
    <col min="4" max="4" width="4.44140625" customWidth="1"/>
    <col min="5" max="5" width="5" customWidth="1"/>
    <col min="6" max="6" width="4.44140625" customWidth="1"/>
    <col min="7" max="7" width="9.109375" customWidth="1"/>
    <col min="8" max="8" width="9.33203125" customWidth="1"/>
    <col min="9" max="10" width="10.44140625" customWidth="1"/>
    <col min="11" max="11" width="9.109375" customWidth="1"/>
    <col min="12" max="12" width="6.44140625" customWidth="1"/>
    <col min="13" max="13" width="8.6640625" customWidth="1"/>
    <col min="14" max="14" width="11.6640625" customWidth="1"/>
    <col min="15" max="15" width="10.109375" bestFit="1" customWidth="1"/>
    <col min="16" max="16" width="11.6640625" customWidth="1"/>
    <col min="17" max="17" width="7" customWidth="1"/>
    <col min="18" max="18" width="11.6640625" customWidth="1"/>
  </cols>
  <sheetData>
    <row r="1" spans="1:15" x14ac:dyDescent="0.25">
      <c r="A1" t="s">
        <v>12</v>
      </c>
      <c r="B1" t="s">
        <v>53</v>
      </c>
    </row>
    <row r="3" spans="1:15" x14ac:dyDescent="0.25">
      <c r="A3" t="s">
        <v>540</v>
      </c>
      <c r="L3" t="s">
        <v>6</v>
      </c>
    </row>
    <row r="4" spans="1:1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122</v>
      </c>
      <c r="M4" t="s">
        <v>539</v>
      </c>
      <c r="N4" s="13" t="s">
        <v>537</v>
      </c>
      <c r="O4" s="12" t="s">
        <v>538</v>
      </c>
    </row>
    <row r="5" spans="1:15" ht="49.2" customHeight="1" x14ac:dyDescent="0.25">
      <c r="A5" t="s">
        <v>123</v>
      </c>
      <c r="B5" t="s">
        <v>124</v>
      </c>
      <c r="C5" t="s">
        <v>125</v>
      </c>
      <c r="D5" t="s">
        <v>126</v>
      </c>
      <c r="E5" t="s">
        <v>127</v>
      </c>
      <c r="F5" t="s">
        <v>128</v>
      </c>
      <c r="G5" s="5">
        <v>56.1</v>
      </c>
      <c r="H5" s="6">
        <v>1</v>
      </c>
      <c r="I5" s="5">
        <v>15.6</v>
      </c>
      <c r="J5" s="5">
        <v>15.6</v>
      </c>
      <c r="K5" s="5">
        <v>14.2</v>
      </c>
      <c r="L5">
        <v>10</v>
      </c>
      <c r="M5">
        <v>10</v>
      </c>
      <c r="N5" s="3">
        <f t="shared" ref="N5:N9" si="0">(M5/H5)*K5*I5*J5*0.0254*0.0254*0.0254</f>
        <v>0.56628973709567987</v>
      </c>
      <c r="O5" s="3">
        <f t="shared" ref="O5:O10" si="1">N5*35.3147</f>
        <v>19.998352178612809</v>
      </c>
    </row>
    <row r="6" spans="1:15" ht="49.2" customHeight="1" x14ac:dyDescent="0.25">
      <c r="A6" t="s">
        <v>489</v>
      </c>
      <c r="B6" t="s">
        <v>490</v>
      </c>
      <c r="C6" t="s">
        <v>491</v>
      </c>
      <c r="D6" t="s">
        <v>492</v>
      </c>
      <c r="E6" t="s">
        <v>493</v>
      </c>
      <c r="F6" t="s">
        <v>494</v>
      </c>
      <c r="G6" s="5">
        <v>76.64</v>
      </c>
      <c r="H6" s="6">
        <v>1</v>
      </c>
      <c r="I6" s="5">
        <v>24.8</v>
      </c>
      <c r="J6" s="5">
        <v>13.78</v>
      </c>
      <c r="K6" s="5">
        <v>17.32</v>
      </c>
      <c r="L6">
        <v>55</v>
      </c>
      <c r="M6">
        <v>55</v>
      </c>
      <c r="N6" s="3">
        <f t="shared" si="0"/>
        <v>5.3347322297142004</v>
      </c>
      <c r="O6" s="3">
        <f t="shared" si="1"/>
        <v>188.39446827268807</v>
      </c>
    </row>
    <row r="7" spans="1:15" ht="49.2" customHeight="1" x14ac:dyDescent="0.25">
      <c r="A7" t="s">
        <v>199</v>
      </c>
      <c r="B7" t="s">
        <v>200</v>
      </c>
      <c r="C7" t="s">
        <v>201</v>
      </c>
      <c r="D7" t="s">
        <v>202</v>
      </c>
      <c r="E7" t="s">
        <v>203</v>
      </c>
      <c r="F7" t="s">
        <v>204</v>
      </c>
      <c r="G7" s="5">
        <v>103.68</v>
      </c>
      <c r="H7" s="6">
        <v>1</v>
      </c>
      <c r="I7" s="5">
        <v>29.92</v>
      </c>
      <c r="J7" s="5">
        <v>29.92</v>
      </c>
      <c r="K7" s="5">
        <v>7.48</v>
      </c>
      <c r="L7">
        <v>15</v>
      </c>
      <c r="M7">
        <v>15</v>
      </c>
      <c r="N7" s="3">
        <f t="shared" si="0"/>
        <v>1.6459520727550774</v>
      </c>
      <c r="O7" s="3">
        <f t="shared" si="1"/>
        <v>58.126303663723732</v>
      </c>
    </row>
    <row r="8" spans="1:15" ht="49.2" customHeight="1" x14ac:dyDescent="0.25">
      <c r="A8" t="s">
        <v>495</v>
      </c>
      <c r="B8" t="s">
        <v>496</v>
      </c>
      <c r="C8" t="s">
        <v>497</v>
      </c>
      <c r="D8" t="s">
        <v>498</v>
      </c>
      <c r="E8" t="s">
        <v>499</v>
      </c>
      <c r="F8" t="s">
        <v>500</v>
      </c>
      <c r="G8" s="5">
        <v>87.4</v>
      </c>
      <c r="H8" s="6">
        <v>1</v>
      </c>
      <c r="I8" s="5">
        <v>33</v>
      </c>
      <c r="J8" s="5">
        <v>4.75</v>
      </c>
      <c r="K8" s="5">
        <v>15</v>
      </c>
      <c r="L8">
        <v>97</v>
      </c>
      <c r="M8">
        <v>97</v>
      </c>
      <c r="N8" s="3">
        <f t="shared" si="0"/>
        <v>3.7374181703100002</v>
      </c>
      <c r="O8" s="3">
        <f t="shared" si="1"/>
        <v>131.98580145904657</v>
      </c>
    </row>
    <row r="9" spans="1:15" ht="49.2" customHeight="1" x14ac:dyDescent="0.25">
      <c r="A9" t="s">
        <v>152</v>
      </c>
      <c r="B9" t="s">
        <v>153</v>
      </c>
      <c r="C9" t="s">
        <v>154</v>
      </c>
      <c r="D9" t="s">
        <v>155</v>
      </c>
      <c r="E9" t="s">
        <v>156</v>
      </c>
      <c r="F9" t="s">
        <v>157</v>
      </c>
      <c r="G9" s="5">
        <v>44.98</v>
      </c>
      <c r="H9" s="6">
        <v>1</v>
      </c>
      <c r="I9" s="5">
        <v>18.899999999999999</v>
      </c>
      <c r="J9" s="5">
        <v>15.35</v>
      </c>
      <c r="K9" s="5">
        <v>14.76</v>
      </c>
      <c r="L9">
        <v>3</v>
      </c>
      <c r="M9">
        <v>3</v>
      </c>
      <c r="N9" s="3">
        <f t="shared" si="0"/>
        <v>0.21051301244410076</v>
      </c>
      <c r="O9" s="3">
        <f t="shared" si="1"/>
        <v>7.4342038805596857</v>
      </c>
    </row>
    <row r="10" spans="1:15" x14ac:dyDescent="0.25">
      <c r="A10" t="s">
        <v>539</v>
      </c>
      <c r="M10">
        <f>SUM(M5:M9)</f>
        <v>180</v>
      </c>
      <c r="N10" s="11">
        <f>SUM(N5:N9)</f>
        <v>11.49490522231906</v>
      </c>
      <c r="O10" s="11">
        <f t="shared" si="1"/>
        <v>405.93912945463092</v>
      </c>
    </row>
  </sheetData>
  <autoFilter ref="A4:R10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C1" zoomScaleNormal="100" workbookViewId="0">
      <pane ySplit="4" topLeftCell="A38" activePane="bottomLeft" state="frozen"/>
      <selection pane="bottomLeft" activeCell="P1" sqref="P1:T1048576"/>
    </sheetView>
  </sheetViews>
  <sheetFormatPr defaultColWidth="8.6640625" defaultRowHeight="13.2" x14ac:dyDescent="0.25"/>
  <cols>
    <col min="1" max="1" width="17.109375" customWidth="1"/>
    <col min="2" max="2" width="17" bestFit="1" customWidth="1"/>
    <col min="3" max="3" width="15.6640625" customWidth="1"/>
    <col min="4" max="4" width="4.44140625" bestFit="1" customWidth="1"/>
    <col min="5" max="5" width="19.44140625" customWidth="1"/>
    <col min="6" max="6" width="4.44140625" bestFit="1" customWidth="1"/>
    <col min="7" max="7" width="14.44140625" bestFit="1" customWidth="1"/>
    <col min="8" max="8" width="14.109375" bestFit="1" customWidth="1"/>
    <col min="9" max="9" width="14.44140625" bestFit="1" customWidth="1"/>
    <col min="10" max="10" width="14.109375" bestFit="1" customWidth="1"/>
    <col min="11" max="11" width="9.109375" customWidth="1"/>
    <col min="12" max="12" width="6.44140625" customWidth="1"/>
    <col min="13" max="15" width="11.6640625" customWidth="1"/>
  </cols>
  <sheetData>
    <row r="1" spans="1:15" x14ac:dyDescent="0.25">
      <c r="A1" t="s">
        <v>12</v>
      </c>
      <c r="B1" t="s">
        <v>59</v>
      </c>
    </row>
    <row r="3" spans="1:15" x14ac:dyDescent="0.25">
      <c r="A3" t="s">
        <v>540</v>
      </c>
      <c r="L3" t="s">
        <v>6</v>
      </c>
    </row>
    <row r="4" spans="1:1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122</v>
      </c>
      <c r="M4" t="s">
        <v>539</v>
      </c>
      <c r="N4" s="1" t="s">
        <v>537</v>
      </c>
      <c r="O4" s="2" t="s">
        <v>538</v>
      </c>
    </row>
    <row r="5" spans="1:15" x14ac:dyDescent="0.25">
      <c r="A5" t="s">
        <v>353</v>
      </c>
      <c r="B5" t="s">
        <v>354</v>
      </c>
      <c r="C5" t="s">
        <v>355</v>
      </c>
      <c r="D5" t="s">
        <v>356</v>
      </c>
      <c r="E5" t="s">
        <v>357</v>
      </c>
      <c r="F5" t="s">
        <v>358</v>
      </c>
      <c r="G5" s="5">
        <v>42.83</v>
      </c>
      <c r="H5" s="6">
        <v>1</v>
      </c>
      <c r="I5" s="5">
        <v>62.99</v>
      </c>
      <c r="J5" s="5">
        <v>4.72</v>
      </c>
      <c r="K5" s="5">
        <v>4.72</v>
      </c>
      <c r="L5">
        <v>1</v>
      </c>
      <c r="M5">
        <v>1</v>
      </c>
      <c r="N5" s="3">
        <f t="shared" ref="N5:N39" si="0">(M5/H5)*I5*K5*J5*0.0254*0.0254*0.0254</f>
        <v>2.2996235921242617E-2</v>
      </c>
      <c r="O5" s="3">
        <f t="shared" ref="O5:O39" si="1">N5*35.3147</f>
        <v>0.81210517268790672</v>
      </c>
    </row>
    <row r="6" spans="1:15" x14ac:dyDescent="0.25">
      <c r="A6" t="s">
        <v>386</v>
      </c>
      <c r="B6" t="s">
        <v>387</v>
      </c>
      <c r="C6" t="s">
        <v>388</v>
      </c>
      <c r="D6" t="s">
        <v>389</v>
      </c>
      <c r="E6" t="s">
        <v>357</v>
      </c>
      <c r="F6" t="s">
        <v>390</v>
      </c>
      <c r="G6" s="5">
        <v>42.83</v>
      </c>
      <c r="H6" s="6">
        <v>1</v>
      </c>
      <c r="I6" s="5">
        <v>62.99</v>
      </c>
      <c r="J6" s="5">
        <v>4.72</v>
      </c>
      <c r="K6" s="5">
        <v>4.72</v>
      </c>
      <c r="L6">
        <v>1</v>
      </c>
      <c r="M6">
        <v>1</v>
      </c>
      <c r="N6" s="3">
        <f t="shared" si="0"/>
        <v>2.2996235921242617E-2</v>
      </c>
      <c r="O6" s="3">
        <f t="shared" si="1"/>
        <v>0.81210517268790672</v>
      </c>
    </row>
    <row r="7" spans="1:15" x14ac:dyDescent="0.25">
      <c r="A7" t="s">
        <v>415</v>
      </c>
      <c r="B7" t="s">
        <v>416</v>
      </c>
      <c r="C7" t="s">
        <v>417</v>
      </c>
      <c r="D7" t="s">
        <v>418</v>
      </c>
      <c r="E7" t="s">
        <v>395</v>
      </c>
      <c r="F7" t="s">
        <v>233</v>
      </c>
      <c r="G7" s="5">
        <v>15.1</v>
      </c>
      <c r="H7" s="6">
        <v>1</v>
      </c>
      <c r="I7" s="5">
        <v>23.62</v>
      </c>
      <c r="J7" s="5">
        <v>4.33</v>
      </c>
      <c r="K7" s="5">
        <v>4.33</v>
      </c>
      <c r="L7">
        <v>1</v>
      </c>
      <c r="M7">
        <v>1</v>
      </c>
      <c r="N7" s="3">
        <f t="shared" si="0"/>
        <v>7.2569952003031521E-3</v>
      </c>
      <c r="O7" s="3">
        <f t="shared" si="1"/>
        <v>0.25627860840014571</v>
      </c>
    </row>
    <row r="8" spans="1:15" x14ac:dyDescent="0.25">
      <c r="A8" t="s">
        <v>391</v>
      </c>
      <c r="B8" t="s">
        <v>392</v>
      </c>
      <c r="C8" t="s">
        <v>393</v>
      </c>
      <c r="D8" t="s">
        <v>394</v>
      </c>
      <c r="E8" t="s">
        <v>395</v>
      </c>
      <c r="F8" t="s">
        <v>233</v>
      </c>
      <c r="G8" s="5">
        <v>16.14</v>
      </c>
      <c r="H8" s="6">
        <v>1</v>
      </c>
      <c r="I8" s="5">
        <v>24.41</v>
      </c>
      <c r="J8" s="5">
        <v>5.12</v>
      </c>
      <c r="K8" s="5">
        <v>5.12</v>
      </c>
      <c r="L8">
        <v>1</v>
      </c>
      <c r="M8">
        <v>1</v>
      </c>
      <c r="N8" s="3">
        <f t="shared" si="0"/>
        <v>1.0485975803232255E-2</v>
      </c>
      <c r="O8" s="3">
        <f t="shared" si="1"/>
        <v>0.37030908969840615</v>
      </c>
    </row>
    <row r="9" spans="1:15" x14ac:dyDescent="0.25">
      <c r="A9" t="s">
        <v>309</v>
      </c>
      <c r="B9" t="s">
        <v>310</v>
      </c>
      <c r="C9" t="s">
        <v>311</v>
      </c>
      <c r="D9" t="s">
        <v>312</v>
      </c>
      <c r="E9" t="s">
        <v>244</v>
      </c>
      <c r="F9" t="s">
        <v>233</v>
      </c>
      <c r="G9" s="5">
        <v>163.26</v>
      </c>
      <c r="H9" s="6">
        <v>1</v>
      </c>
      <c r="I9" s="5">
        <v>94.49</v>
      </c>
      <c r="J9" s="5">
        <v>9.84</v>
      </c>
      <c r="K9" s="5">
        <v>9.84</v>
      </c>
      <c r="L9">
        <v>1</v>
      </c>
      <c r="M9">
        <v>1</v>
      </c>
      <c r="N9" s="3">
        <f t="shared" si="0"/>
        <v>0.14992608335858837</v>
      </c>
      <c r="O9" s="3">
        <f t="shared" si="1"/>
        <v>5.2945946559835413</v>
      </c>
    </row>
    <row r="10" spans="1:15" x14ac:dyDescent="0.25">
      <c r="A10" t="s">
        <v>313</v>
      </c>
      <c r="B10" t="s">
        <v>314</v>
      </c>
      <c r="C10" t="s">
        <v>50</v>
      </c>
      <c r="D10" t="s">
        <v>132</v>
      </c>
      <c r="E10" t="s">
        <v>197</v>
      </c>
      <c r="F10" t="s">
        <v>282</v>
      </c>
      <c r="G10" s="5">
        <v>70.81</v>
      </c>
      <c r="H10" s="6">
        <v>1</v>
      </c>
      <c r="I10" s="5">
        <v>62.99</v>
      </c>
      <c r="J10" s="5">
        <v>5.12</v>
      </c>
      <c r="K10" s="5">
        <v>5.12</v>
      </c>
      <c r="L10">
        <v>5</v>
      </c>
      <c r="M10">
        <v>5</v>
      </c>
      <c r="N10" s="3">
        <f t="shared" si="0"/>
        <v>0.13529529206177787</v>
      </c>
      <c r="O10" s="3">
        <f t="shared" si="1"/>
        <v>4.7779126505740672</v>
      </c>
    </row>
    <row r="11" spans="1:15" x14ac:dyDescent="0.25">
      <c r="A11" t="s">
        <v>279</v>
      </c>
      <c r="B11" t="s">
        <v>280</v>
      </c>
      <c r="C11" t="s">
        <v>50</v>
      </c>
      <c r="D11" t="s">
        <v>132</v>
      </c>
      <c r="E11" t="s">
        <v>281</v>
      </c>
      <c r="F11" t="s">
        <v>282</v>
      </c>
      <c r="G11" s="5">
        <v>34</v>
      </c>
      <c r="H11" s="6">
        <v>1</v>
      </c>
      <c r="I11" s="5">
        <v>23.62</v>
      </c>
      <c r="J11" s="5">
        <v>5.12</v>
      </c>
      <c r="K11" s="5">
        <v>5.12</v>
      </c>
      <c r="L11">
        <v>3</v>
      </c>
      <c r="M11">
        <v>3</v>
      </c>
      <c r="N11" s="3">
        <f t="shared" si="0"/>
        <v>3.0439829799960572E-2</v>
      </c>
      <c r="O11" s="3">
        <f t="shared" si="1"/>
        <v>1.0749734574366676</v>
      </c>
    </row>
    <row r="12" spans="1:15" x14ac:dyDescent="0.25">
      <c r="A12" t="s">
        <v>471</v>
      </c>
      <c r="B12" t="s">
        <v>472</v>
      </c>
      <c r="C12" t="s">
        <v>131</v>
      </c>
      <c r="D12" t="s">
        <v>132</v>
      </c>
      <c r="E12" t="s">
        <v>473</v>
      </c>
      <c r="F12" t="s">
        <v>134</v>
      </c>
      <c r="G12" s="5">
        <v>8.4</v>
      </c>
      <c r="H12" s="6">
        <v>1</v>
      </c>
      <c r="I12" s="5">
        <v>0.24</v>
      </c>
      <c r="J12" s="5">
        <v>0.35</v>
      </c>
      <c r="K12" s="5">
        <v>0.35</v>
      </c>
      <c r="L12">
        <v>186</v>
      </c>
      <c r="M12">
        <v>186</v>
      </c>
      <c r="N12" s="3">
        <f t="shared" si="0"/>
        <v>8.961102077759997E-5</v>
      </c>
      <c r="O12" s="3">
        <f t="shared" si="1"/>
        <v>3.1645863154547097E-3</v>
      </c>
    </row>
    <row r="13" spans="1:15" x14ac:dyDescent="0.25">
      <c r="A13" t="s">
        <v>474</v>
      </c>
      <c r="B13" t="s">
        <v>475</v>
      </c>
      <c r="C13" t="s">
        <v>131</v>
      </c>
      <c r="D13" t="s">
        <v>132</v>
      </c>
      <c r="E13" t="s">
        <v>476</v>
      </c>
      <c r="F13" t="s">
        <v>134</v>
      </c>
      <c r="G13" s="5">
        <v>16.8</v>
      </c>
      <c r="H13" s="6">
        <v>1</v>
      </c>
      <c r="I13" s="5">
        <v>0.24</v>
      </c>
      <c r="J13" s="5">
        <v>0.84</v>
      </c>
      <c r="K13" s="5">
        <v>0.84</v>
      </c>
      <c r="L13">
        <v>142</v>
      </c>
      <c r="M13">
        <v>142</v>
      </c>
      <c r="N13" s="3">
        <f t="shared" si="0"/>
        <v>3.9405723717427188E-4</v>
      </c>
      <c r="O13" s="3">
        <f t="shared" si="1"/>
        <v>1.391601311363826E-2</v>
      </c>
    </row>
    <row r="14" spans="1:15" x14ac:dyDescent="0.25">
      <c r="A14" t="s">
        <v>477</v>
      </c>
      <c r="B14" t="s">
        <v>478</v>
      </c>
      <c r="C14" t="s">
        <v>131</v>
      </c>
      <c r="D14" t="s">
        <v>132</v>
      </c>
      <c r="E14" t="s">
        <v>479</v>
      </c>
      <c r="F14" t="s">
        <v>134</v>
      </c>
      <c r="G14" s="5">
        <v>41.96</v>
      </c>
      <c r="H14" s="6">
        <v>1</v>
      </c>
      <c r="I14" s="5">
        <v>0.63</v>
      </c>
      <c r="J14" s="5">
        <v>0.84</v>
      </c>
      <c r="K14" s="5">
        <v>0.84</v>
      </c>
      <c r="L14">
        <v>84</v>
      </c>
      <c r="M14">
        <v>84</v>
      </c>
      <c r="N14" s="3">
        <f t="shared" si="0"/>
        <v>6.1189873800652789E-4</v>
      </c>
      <c r="O14" s="3">
        <f t="shared" si="1"/>
        <v>2.1609020363079132E-2</v>
      </c>
    </row>
    <row r="15" spans="1:15" x14ac:dyDescent="0.25">
      <c r="A15" t="s">
        <v>129</v>
      </c>
      <c r="B15" t="s">
        <v>130</v>
      </c>
      <c r="C15" t="s">
        <v>131</v>
      </c>
      <c r="D15" t="s">
        <v>132</v>
      </c>
      <c r="E15" t="s">
        <v>133</v>
      </c>
      <c r="F15" t="s">
        <v>134</v>
      </c>
      <c r="G15" s="5">
        <v>68.25</v>
      </c>
      <c r="H15" s="6">
        <v>1</v>
      </c>
      <c r="I15" s="5">
        <v>78.739999999999995</v>
      </c>
      <c r="J15" s="5">
        <v>5.12</v>
      </c>
      <c r="K15" s="5">
        <v>5.12</v>
      </c>
      <c r="L15">
        <v>17</v>
      </c>
      <c r="M15">
        <v>17</v>
      </c>
      <c r="N15" s="3">
        <f t="shared" si="0"/>
        <v>0.5750232482872033</v>
      </c>
      <c r="O15" s="3">
        <f t="shared" si="1"/>
        <v>20.306773506288099</v>
      </c>
    </row>
    <row r="16" spans="1:15" x14ac:dyDescent="0.25">
      <c r="A16" t="s">
        <v>135</v>
      </c>
      <c r="B16" t="s">
        <v>136</v>
      </c>
      <c r="C16" t="s">
        <v>137</v>
      </c>
      <c r="D16" t="s">
        <v>132</v>
      </c>
      <c r="E16" t="s">
        <v>138</v>
      </c>
      <c r="F16" t="s">
        <v>134</v>
      </c>
      <c r="G16" s="5">
        <v>88.11</v>
      </c>
      <c r="H16" s="6">
        <v>1</v>
      </c>
      <c r="I16" s="5">
        <v>94.48</v>
      </c>
      <c r="J16" s="5">
        <v>5.9</v>
      </c>
      <c r="K16" s="5">
        <v>5.9</v>
      </c>
      <c r="L16">
        <v>24</v>
      </c>
      <c r="M16">
        <v>24</v>
      </c>
      <c r="N16" s="3">
        <f t="shared" si="0"/>
        <v>1.2934698185261568</v>
      </c>
      <c r="O16" s="3">
        <f t="shared" si="1"/>
        <v>45.678498600305673</v>
      </c>
    </row>
    <row r="17" spans="1:15" x14ac:dyDescent="0.25">
      <c r="A17" t="s">
        <v>139</v>
      </c>
      <c r="B17" t="s">
        <v>140</v>
      </c>
      <c r="C17" t="s">
        <v>131</v>
      </c>
      <c r="D17" t="s">
        <v>132</v>
      </c>
      <c r="E17" t="s">
        <v>141</v>
      </c>
      <c r="F17" t="s">
        <v>134</v>
      </c>
      <c r="G17" s="5">
        <v>130.07</v>
      </c>
      <c r="H17" s="6">
        <v>1</v>
      </c>
      <c r="I17" s="5">
        <v>107</v>
      </c>
      <c r="J17" s="5">
        <v>8</v>
      </c>
      <c r="K17" s="5">
        <v>8</v>
      </c>
      <c r="L17">
        <v>16</v>
      </c>
      <c r="M17">
        <v>16</v>
      </c>
      <c r="N17" s="3">
        <f t="shared" si="0"/>
        <v>1.795497828352</v>
      </c>
      <c r="O17" s="3">
        <f t="shared" si="1"/>
        <v>63.407467158902378</v>
      </c>
    </row>
    <row r="18" spans="1:15" x14ac:dyDescent="0.25">
      <c r="A18" t="s">
        <v>480</v>
      </c>
      <c r="B18" t="s">
        <v>481</v>
      </c>
      <c r="C18" t="s">
        <v>144</v>
      </c>
      <c r="D18" t="s">
        <v>132</v>
      </c>
      <c r="E18" t="s">
        <v>482</v>
      </c>
      <c r="F18" t="s">
        <v>145</v>
      </c>
      <c r="G18" s="5">
        <v>8.4</v>
      </c>
      <c r="H18" s="6">
        <v>1</v>
      </c>
      <c r="I18" s="5">
        <v>0.24</v>
      </c>
      <c r="J18" s="5">
        <v>0.35</v>
      </c>
      <c r="K18" s="5">
        <v>0.35</v>
      </c>
      <c r="L18">
        <v>197</v>
      </c>
      <c r="M18">
        <v>197</v>
      </c>
      <c r="N18" s="3">
        <f t="shared" si="0"/>
        <v>9.4910597275199972E-5</v>
      </c>
      <c r="O18" s="3">
        <f t="shared" si="1"/>
        <v>3.3517392695945046E-3</v>
      </c>
    </row>
    <row r="19" spans="1:15" x14ac:dyDescent="0.25">
      <c r="A19" t="s">
        <v>483</v>
      </c>
      <c r="B19" t="s">
        <v>484</v>
      </c>
      <c r="C19" t="s">
        <v>144</v>
      </c>
      <c r="D19" t="s">
        <v>132</v>
      </c>
      <c r="E19" t="s">
        <v>485</v>
      </c>
      <c r="F19" t="s">
        <v>145</v>
      </c>
      <c r="G19" s="5">
        <v>16.8</v>
      </c>
      <c r="H19" s="6">
        <v>1</v>
      </c>
      <c r="I19" s="5">
        <v>0.24</v>
      </c>
      <c r="J19" s="5">
        <v>0.84</v>
      </c>
      <c r="K19" s="5">
        <v>0.84</v>
      </c>
      <c r="L19">
        <v>144</v>
      </c>
      <c r="M19">
        <v>144</v>
      </c>
      <c r="N19" s="3">
        <f t="shared" si="0"/>
        <v>3.9960733910630397E-4</v>
      </c>
      <c r="O19" s="3">
        <f t="shared" si="1"/>
        <v>1.4112013298337394E-2</v>
      </c>
    </row>
    <row r="20" spans="1:15" x14ac:dyDescent="0.25">
      <c r="A20" t="s">
        <v>486</v>
      </c>
      <c r="B20" t="s">
        <v>487</v>
      </c>
      <c r="C20" t="s">
        <v>144</v>
      </c>
      <c r="D20" t="s">
        <v>132</v>
      </c>
      <c r="E20" t="s">
        <v>488</v>
      </c>
      <c r="F20" t="s">
        <v>145</v>
      </c>
      <c r="G20" s="5">
        <v>41.96</v>
      </c>
      <c r="H20" s="6">
        <v>1</v>
      </c>
      <c r="I20" s="5">
        <v>62.2</v>
      </c>
      <c r="J20" s="5">
        <v>3.2</v>
      </c>
      <c r="K20" s="5">
        <v>3.2</v>
      </c>
      <c r="L20">
        <v>81</v>
      </c>
      <c r="M20">
        <v>81</v>
      </c>
      <c r="N20" s="3">
        <f t="shared" si="0"/>
        <v>0.84542777185075191</v>
      </c>
      <c r="O20" s="3">
        <f t="shared" si="1"/>
        <v>29.856028134577752</v>
      </c>
    </row>
    <row r="21" spans="1:15" x14ac:dyDescent="0.25">
      <c r="A21" t="s">
        <v>142</v>
      </c>
      <c r="B21" t="s">
        <v>143</v>
      </c>
      <c r="C21" t="s">
        <v>144</v>
      </c>
      <c r="D21" t="s">
        <v>132</v>
      </c>
      <c r="E21" t="s">
        <v>133</v>
      </c>
      <c r="F21" t="s">
        <v>145</v>
      </c>
      <c r="G21" s="5">
        <v>68.25</v>
      </c>
      <c r="H21" s="6">
        <v>1</v>
      </c>
      <c r="I21" s="5">
        <v>78.739999999999995</v>
      </c>
      <c r="J21" s="5">
        <v>5.12</v>
      </c>
      <c r="K21" s="5">
        <v>5.12</v>
      </c>
      <c r="L21">
        <v>25</v>
      </c>
      <c r="M21">
        <v>25</v>
      </c>
      <c r="N21" s="3">
        <f t="shared" si="0"/>
        <v>0.84562242395176945</v>
      </c>
      <c r="O21" s="3">
        <f t="shared" si="1"/>
        <v>29.862902215129555</v>
      </c>
    </row>
    <row r="22" spans="1:15" x14ac:dyDescent="0.25">
      <c r="A22" t="s">
        <v>146</v>
      </c>
      <c r="B22" t="s">
        <v>147</v>
      </c>
      <c r="C22" t="s">
        <v>144</v>
      </c>
      <c r="D22" t="s">
        <v>132</v>
      </c>
      <c r="E22" t="s">
        <v>148</v>
      </c>
      <c r="F22" t="s">
        <v>145</v>
      </c>
      <c r="G22" s="5">
        <v>88.11</v>
      </c>
      <c r="H22" s="6">
        <v>1</v>
      </c>
      <c r="I22" s="5">
        <v>0.94</v>
      </c>
      <c r="J22" s="5">
        <v>1.2</v>
      </c>
      <c r="K22" s="5">
        <v>1.2</v>
      </c>
      <c r="L22">
        <v>26</v>
      </c>
      <c r="M22">
        <v>26</v>
      </c>
      <c r="N22" s="3">
        <f t="shared" si="0"/>
        <v>5.767197755903998E-4</v>
      </c>
      <c r="O22" s="3">
        <f t="shared" si="1"/>
        <v>2.0366685859042295E-2</v>
      </c>
    </row>
    <row r="23" spans="1:15" x14ac:dyDescent="0.25">
      <c r="A23" t="s">
        <v>149</v>
      </c>
      <c r="B23" t="s">
        <v>150</v>
      </c>
      <c r="C23" t="s">
        <v>144</v>
      </c>
      <c r="D23" t="s">
        <v>132</v>
      </c>
      <c r="E23" t="s">
        <v>151</v>
      </c>
      <c r="F23" t="s">
        <v>145</v>
      </c>
      <c r="G23" s="5">
        <v>130.07</v>
      </c>
      <c r="H23" s="6">
        <v>1</v>
      </c>
      <c r="I23" s="5">
        <v>107</v>
      </c>
      <c r="J23" s="5">
        <v>8</v>
      </c>
      <c r="K23" s="5">
        <v>8</v>
      </c>
      <c r="L23">
        <v>15</v>
      </c>
      <c r="M23">
        <v>15</v>
      </c>
      <c r="N23" s="3">
        <f t="shared" si="0"/>
        <v>1.6832792140799997</v>
      </c>
      <c r="O23" s="3">
        <f t="shared" si="1"/>
        <v>59.444500461470966</v>
      </c>
    </row>
    <row r="24" spans="1:15" x14ac:dyDescent="0.25">
      <c r="A24" t="s">
        <v>368</v>
      </c>
      <c r="B24" t="s">
        <v>369</v>
      </c>
      <c r="C24" t="s">
        <v>370</v>
      </c>
      <c r="D24" t="s">
        <v>371</v>
      </c>
      <c r="E24" t="s">
        <v>197</v>
      </c>
      <c r="F24" t="s">
        <v>372</v>
      </c>
      <c r="G24" s="5">
        <v>79.97</v>
      </c>
      <c r="H24" s="6">
        <v>1</v>
      </c>
      <c r="I24" s="5">
        <v>60.63</v>
      </c>
      <c r="J24" s="5">
        <v>6.69</v>
      </c>
      <c r="K24" s="5">
        <v>6.69</v>
      </c>
      <c r="L24">
        <v>6</v>
      </c>
      <c r="M24">
        <v>6</v>
      </c>
      <c r="N24" s="3">
        <f t="shared" si="0"/>
        <v>0.26680391869638576</v>
      </c>
      <c r="O24" s="3">
        <f t="shared" si="1"/>
        <v>9.4221003475872553</v>
      </c>
    </row>
    <row r="25" spans="1:15" x14ac:dyDescent="0.25">
      <c r="A25" t="s">
        <v>396</v>
      </c>
      <c r="B25" t="s">
        <v>397</v>
      </c>
      <c r="C25" t="s">
        <v>398</v>
      </c>
      <c r="D25" t="s">
        <v>399</v>
      </c>
      <c r="E25" t="s">
        <v>400</v>
      </c>
      <c r="F25" t="s">
        <v>198</v>
      </c>
      <c r="G25" s="5">
        <v>90.97</v>
      </c>
      <c r="H25" s="6">
        <v>1</v>
      </c>
      <c r="I25" s="5">
        <v>94.49</v>
      </c>
      <c r="J25" s="5">
        <v>6.69</v>
      </c>
      <c r="K25" s="5">
        <v>6.69</v>
      </c>
      <c r="L25">
        <v>1</v>
      </c>
      <c r="M25">
        <v>1</v>
      </c>
      <c r="N25" s="3">
        <f t="shared" si="0"/>
        <v>6.9300957385291906E-2</v>
      </c>
      <c r="O25" s="3">
        <f t="shared" si="1"/>
        <v>2.4473425197743683</v>
      </c>
    </row>
    <row r="26" spans="1:15" x14ac:dyDescent="0.25">
      <c r="A26" t="s">
        <v>158</v>
      </c>
      <c r="B26" t="s">
        <v>159</v>
      </c>
      <c r="C26" t="s">
        <v>160</v>
      </c>
      <c r="D26" t="s">
        <v>161</v>
      </c>
      <c r="E26" t="s">
        <v>162</v>
      </c>
      <c r="F26" t="s">
        <v>16</v>
      </c>
      <c r="G26" s="5">
        <v>10.75</v>
      </c>
      <c r="H26" s="6">
        <v>3</v>
      </c>
      <c r="I26" s="5">
        <v>22.834599999999998</v>
      </c>
      <c r="J26" s="5">
        <v>31.5</v>
      </c>
      <c r="K26" s="5">
        <v>3.5394000000000001</v>
      </c>
      <c r="L26">
        <v>2</v>
      </c>
      <c r="M26">
        <v>2</v>
      </c>
      <c r="N26" s="3">
        <f t="shared" si="0"/>
        <v>2.7812722297164149E-2</v>
      </c>
      <c r="O26" s="3">
        <f t="shared" si="1"/>
        <v>0.98219794410766281</v>
      </c>
    </row>
    <row r="27" spans="1:15" x14ac:dyDescent="0.25">
      <c r="A27" t="s">
        <v>163</v>
      </c>
      <c r="B27" t="s">
        <v>164</v>
      </c>
      <c r="C27" t="s">
        <v>165</v>
      </c>
      <c r="D27" t="s">
        <v>166</v>
      </c>
      <c r="E27" t="s">
        <v>167</v>
      </c>
      <c r="F27" t="s">
        <v>168</v>
      </c>
      <c r="G27" s="5">
        <v>6.09</v>
      </c>
      <c r="H27" s="6">
        <v>3</v>
      </c>
      <c r="I27" s="5">
        <v>18.110199999999999</v>
      </c>
      <c r="J27" s="5">
        <v>19.689</v>
      </c>
      <c r="K27" s="5">
        <v>2.3582999999999998</v>
      </c>
      <c r="L27">
        <v>6</v>
      </c>
      <c r="M27">
        <v>6</v>
      </c>
      <c r="N27" s="3">
        <f t="shared" si="0"/>
        <v>2.7559866020850348E-2</v>
      </c>
      <c r="O27" s="3">
        <f t="shared" si="1"/>
        <v>0.97326840056652386</v>
      </c>
    </row>
    <row r="28" spans="1:15" x14ac:dyDescent="0.25">
      <c r="A28" t="s">
        <v>169</v>
      </c>
      <c r="B28" t="s">
        <v>170</v>
      </c>
      <c r="C28" t="s">
        <v>171</v>
      </c>
      <c r="D28" t="s">
        <v>172</v>
      </c>
      <c r="E28" t="s">
        <v>173</v>
      </c>
      <c r="F28" t="s">
        <v>174</v>
      </c>
      <c r="G28" s="5">
        <v>10.75</v>
      </c>
      <c r="H28" s="6">
        <v>3</v>
      </c>
      <c r="I28" s="5">
        <v>22.834599999999998</v>
      </c>
      <c r="J28" s="5">
        <v>31.5</v>
      </c>
      <c r="K28" s="5">
        <v>3.5394000000000001</v>
      </c>
      <c r="L28">
        <v>6</v>
      </c>
      <c r="M28">
        <v>6</v>
      </c>
      <c r="N28" s="3">
        <f t="shared" si="0"/>
        <v>8.3438166891492443E-2</v>
      </c>
      <c r="O28" s="3">
        <f t="shared" si="1"/>
        <v>2.9465938323229883</v>
      </c>
    </row>
    <row r="29" spans="1:15" x14ac:dyDescent="0.25">
      <c r="A29" t="s">
        <v>175</v>
      </c>
      <c r="B29" t="s">
        <v>176</v>
      </c>
      <c r="C29" t="s">
        <v>171</v>
      </c>
      <c r="D29" t="s">
        <v>172</v>
      </c>
      <c r="E29" t="s">
        <v>177</v>
      </c>
      <c r="F29" t="s">
        <v>16</v>
      </c>
      <c r="G29" s="5">
        <v>6.08</v>
      </c>
      <c r="H29" s="6">
        <v>3</v>
      </c>
      <c r="I29" s="5">
        <v>18.110199999999999</v>
      </c>
      <c r="J29" s="5">
        <v>19.689</v>
      </c>
      <c r="K29" s="5">
        <v>2.3582999999999998</v>
      </c>
      <c r="L29">
        <v>2</v>
      </c>
      <c r="M29">
        <v>2</v>
      </c>
      <c r="N29" s="3">
        <f t="shared" si="0"/>
        <v>9.1866220069501178E-3</v>
      </c>
      <c r="O29" s="3">
        <f t="shared" si="1"/>
        <v>0.32442280018884134</v>
      </c>
    </row>
    <row r="30" spans="1:15" x14ac:dyDescent="0.25">
      <c r="A30" t="s">
        <v>178</v>
      </c>
      <c r="B30" t="s">
        <v>179</v>
      </c>
      <c r="C30" t="s">
        <v>171</v>
      </c>
      <c r="D30" t="s">
        <v>172</v>
      </c>
      <c r="E30" t="s">
        <v>173</v>
      </c>
      <c r="F30" t="s">
        <v>16</v>
      </c>
      <c r="G30" s="5">
        <v>10.75</v>
      </c>
      <c r="H30" s="6">
        <v>3</v>
      </c>
      <c r="I30" s="5">
        <v>22.834599999999998</v>
      </c>
      <c r="J30" s="5">
        <v>31.5</v>
      </c>
      <c r="K30" s="5">
        <v>3.5394000000000001</v>
      </c>
      <c r="L30">
        <v>1</v>
      </c>
      <c r="M30">
        <v>1</v>
      </c>
      <c r="N30" s="3">
        <f t="shared" si="0"/>
        <v>1.3906361148582074E-2</v>
      </c>
      <c r="O30" s="3">
        <f t="shared" si="1"/>
        <v>0.49109897205383141</v>
      </c>
    </row>
    <row r="31" spans="1:15" x14ac:dyDescent="0.25">
      <c r="A31" t="s">
        <v>55</v>
      </c>
      <c r="B31" t="s">
        <v>56</v>
      </c>
      <c r="C31" t="s">
        <v>182</v>
      </c>
      <c r="D31" t="s">
        <v>57</v>
      </c>
      <c r="E31" t="s">
        <v>234</v>
      </c>
      <c r="F31" t="s">
        <v>58</v>
      </c>
      <c r="G31" s="5">
        <v>57.32</v>
      </c>
      <c r="H31" s="6">
        <v>1</v>
      </c>
      <c r="I31" s="5">
        <v>62.99</v>
      </c>
      <c r="J31" s="5">
        <v>5.51</v>
      </c>
      <c r="K31" s="5">
        <v>5.51</v>
      </c>
      <c r="L31">
        <v>4</v>
      </c>
      <c r="M31">
        <v>4</v>
      </c>
      <c r="N31" s="3">
        <f t="shared" si="0"/>
        <v>0.12535335072402293</v>
      </c>
      <c r="O31" s="3">
        <f t="shared" si="1"/>
        <v>4.4268159748136524</v>
      </c>
    </row>
    <row r="32" spans="1:15" x14ac:dyDescent="0.25">
      <c r="A32" t="s">
        <v>180</v>
      </c>
      <c r="B32" t="s">
        <v>181</v>
      </c>
      <c r="C32" t="s">
        <v>182</v>
      </c>
      <c r="D32" t="s">
        <v>57</v>
      </c>
      <c r="E32" t="s">
        <v>183</v>
      </c>
      <c r="F32" t="s">
        <v>58</v>
      </c>
      <c r="G32" s="5">
        <v>124.04</v>
      </c>
      <c r="H32" s="6">
        <v>1</v>
      </c>
      <c r="I32" s="5">
        <v>94.49</v>
      </c>
      <c r="J32" s="5">
        <v>7.0906000000000002</v>
      </c>
      <c r="K32" s="5">
        <v>7.0906000000000002</v>
      </c>
      <c r="L32">
        <v>1</v>
      </c>
      <c r="M32">
        <v>1</v>
      </c>
      <c r="N32" s="3">
        <f t="shared" si="0"/>
        <v>7.7848988035896113E-2</v>
      </c>
      <c r="O32" s="3">
        <f t="shared" si="1"/>
        <v>2.7492136577912607</v>
      </c>
    </row>
    <row r="33" spans="1:15" x14ac:dyDescent="0.25">
      <c r="A33" t="s">
        <v>235</v>
      </c>
      <c r="B33" t="s">
        <v>236</v>
      </c>
      <c r="C33" t="s">
        <v>187</v>
      </c>
      <c r="D33" t="s">
        <v>188</v>
      </c>
      <c r="E33" t="s">
        <v>234</v>
      </c>
      <c r="F33" t="s">
        <v>189</v>
      </c>
      <c r="G33" s="5">
        <v>50.36</v>
      </c>
      <c r="H33" s="6">
        <v>1</v>
      </c>
      <c r="I33" s="5">
        <v>62.99</v>
      </c>
      <c r="J33" s="5">
        <v>5.12</v>
      </c>
      <c r="K33" s="5">
        <v>5.12</v>
      </c>
      <c r="L33">
        <v>38</v>
      </c>
      <c r="M33">
        <v>38</v>
      </c>
      <c r="N33" s="3">
        <f t="shared" si="0"/>
        <v>1.0282442196695121</v>
      </c>
      <c r="O33" s="3">
        <f t="shared" si="1"/>
        <v>36.312136144362917</v>
      </c>
    </row>
    <row r="34" spans="1:15" x14ac:dyDescent="0.25">
      <c r="A34" t="s">
        <v>432</v>
      </c>
      <c r="B34" t="s">
        <v>433</v>
      </c>
      <c r="C34" t="s">
        <v>434</v>
      </c>
      <c r="D34" t="s">
        <v>435</v>
      </c>
      <c r="E34" t="s">
        <v>436</v>
      </c>
      <c r="F34" t="s">
        <v>17</v>
      </c>
      <c r="G34" s="5">
        <v>49.5</v>
      </c>
      <c r="H34" s="6">
        <v>1</v>
      </c>
      <c r="I34" s="5">
        <v>31.49606</v>
      </c>
      <c r="J34" s="5">
        <v>7.8740199999999998</v>
      </c>
      <c r="K34" s="5">
        <v>7.8740199999999998</v>
      </c>
      <c r="L34">
        <v>1</v>
      </c>
      <c r="M34">
        <v>1</v>
      </c>
      <c r="N34" s="3">
        <f t="shared" si="0"/>
        <v>3.2000031520006043E-2</v>
      </c>
      <c r="O34" s="3">
        <f t="shared" si="1"/>
        <v>1.1300715131195576</v>
      </c>
    </row>
    <row r="35" spans="1:15" x14ac:dyDescent="0.25">
      <c r="A35" t="s">
        <v>184</v>
      </c>
      <c r="B35" t="s">
        <v>185</v>
      </c>
      <c r="C35" t="s">
        <v>182</v>
      </c>
      <c r="D35" t="s">
        <v>57</v>
      </c>
      <c r="E35" t="s">
        <v>186</v>
      </c>
      <c r="F35" t="s">
        <v>34</v>
      </c>
      <c r="G35" s="5">
        <v>32.799999999999997</v>
      </c>
      <c r="H35" s="6">
        <v>1</v>
      </c>
      <c r="I35" s="5">
        <v>31.5</v>
      </c>
      <c r="J35" s="5">
        <v>5.51</v>
      </c>
      <c r="K35" s="5">
        <v>5.51</v>
      </c>
      <c r="L35">
        <v>1</v>
      </c>
      <c r="M35">
        <v>1</v>
      </c>
      <c r="N35" s="3">
        <f t="shared" si="0"/>
        <v>1.5671656405011596E-2</v>
      </c>
      <c r="O35" s="3">
        <f t="shared" si="1"/>
        <v>0.55343984444606309</v>
      </c>
    </row>
    <row r="36" spans="1:15" x14ac:dyDescent="0.25">
      <c r="A36" t="s">
        <v>501</v>
      </c>
      <c r="B36" t="s">
        <v>502</v>
      </c>
      <c r="C36" t="s">
        <v>187</v>
      </c>
      <c r="D36" t="s">
        <v>188</v>
      </c>
      <c r="E36" t="s">
        <v>197</v>
      </c>
      <c r="F36" t="s">
        <v>62</v>
      </c>
      <c r="G36" s="5">
        <v>50.36</v>
      </c>
      <c r="H36" s="6">
        <v>1</v>
      </c>
      <c r="I36" s="5">
        <v>62.99</v>
      </c>
      <c r="J36" s="5">
        <v>5.12</v>
      </c>
      <c r="K36" s="5">
        <v>5.12</v>
      </c>
      <c r="L36">
        <v>36</v>
      </c>
      <c r="M36">
        <v>36</v>
      </c>
      <c r="N36" s="3">
        <f t="shared" si="0"/>
        <v>0.97412610284480083</v>
      </c>
      <c r="O36" s="3">
        <f t="shared" si="1"/>
        <v>34.400971084133289</v>
      </c>
    </row>
    <row r="37" spans="1:15" x14ac:dyDescent="0.25">
      <c r="A37" t="s">
        <v>190</v>
      </c>
      <c r="B37" t="s">
        <v>191</v>
      </c>
      <c r="C37" t="s">
        <v>192</v>
      </c>
      <c r="D37" t="s">
        <v>193</v>
      </c>
      <c r="E37" t="s">
        <v>194</v>
      </c>
      <c r="F37" t="s">
        <v>17</v>
      </c>
      <c r="G37" s="5">
        <v>94.67</v>
      </c>
      <c r="H37" s="6">
        <v>1</v>
      </c>
      <c r="I37" s="5">
        <v>78.739999999999995</v>
      </c>
      <c r="J37" s="5">
        <v>6.69</v>
      </c>
      <c r="K37" s="5">
        <v>6.69</v>
      </c>
      <c r="L37">
        <v>12</v>
      </c>
      <c r="M37">
        <v>12</v>
      </c>
      <c r="N37" s="3">
        <f t="shared" si="0"/>
        <v>0.69299490543141706</v>
      </c>
      <c r="O37" s="3">
        <f t="shared" si="1"/>
        <v>24.472907186838867</v>
      </c>
    </row>
    <row r="38" spans="1:15" x14ac:dyDescent="0.25">
      <c r="A38" t="s">
        <v>503</v>
      </c>
      <c r="B38" t="s">
        <v>504</v>
      </c>
      <c r="C38" t="s">
        <v>505</v>
      </c>
      <c r="D38" t="s">
        <v>506</v>
      </c>
      <c r="E38" t="s">
        <v>507</v>
      </c>
      <c r="F38" t="s">
        <v>14</v>
      </c>
      <c r="G38" s="5">
        <v>23.53</v>
      </c>
      <c r="H38" s="6">
        <v>1</v>
      </c>
      <c r="I38" s="5">
        <v>31.5</v>
      </c>
      <c r="J38" s="5">
        <v>3.15</v>
      </c>
      <c r="K38" s="5">
        <v>3.15</v>
      </c>
      <c r="L38">
        <v>156</v>
      </c>
      <c r="M38">
        <v>156</v>
      </c>
      <c r="N38" s="3">
        <f t="shared" si="0"/>
        <v>0.79901955744155984</v>
      </c>
      <c r="O38" s="3">
        <f t="shared" si="1"/>
        <v>28.217135965181456</v>
      </c>
    </row>
    <row r="39" spans="1:15" x14ac:dyDescent="0.25">
      <c r="A39" t="s">
        <v>508</v>
      </c>
      <c r="B39" t="s">
        <v>509</v>
      </c>
      <c r="C39" t="s">
        <v>505</v>
      </c>
      <c r="D39" t="s">
        <v>506</v>
      </c>
      <c r="E39" t="s">
        <v>507</v>
      </c>
      <c r="F39" t="s">
        <v>16</v>
      </c>
      <c r="G39" s="5">
        <v>23.53</v>
      </c>
      <c r="H39" s="6">
        <v>1</v>
      </c>
      <c r="I39" s="5">
        <v>31.5</v>
      </c>
      <c r="J39" s="5">
        <v>3.15</v>
      </c>
      <c r="K39" s="5">
        <v>3.15</v>
      </c>
      <c r="L39">
        <v>156</v>
      </c>
      <c r="M39">
        <v>156</v>
      </c>
      <c r="N39" s="3">
        <f t="shared" si="0"/>
        <v>0.79901955744155984</v>
      </c>
      <c r="O39" s="3">
        <f t="shared" si="1"/>
        <v>28.217135965181456</v>
      </c>
    </row>
    <row r="40" spans="1:15" x14ac:dyDescent="0.25">
      <c r="A40" t="s">
        <v>510</v>
      </c>
      <c r="B40" t="s">
        <v>511</v>
      </c>
      <c r="C40" t="s">
        <v>239</v>
      </c>
      <c r="D40" t="s">
        <v>240</v>
      </c>
      <c r="E40" t="s">
        <v>241</v>
      </c>
      <c r="F40" t="s">
        <v>62</v>
      </c>
      <c r="G40" s="5">
        <v>32.659999999999997</v>
      </c>
      <c r="H40" s="6">
        <v>1</v>
      </c>
      <c r="I40" s="5">
        <v>47.24</v>
      </c>
      <c r="J40" s="5">
        <v>4.33</v>
      </c>
      <c r="K40" s="5">
        <v>4.33</v>
      </c>
      <c r="L40">
        <v>48</v>
      </c>
      <c r="M40">
        <v>48</v>
      </c>
      <c r="N40" s="3">
        <f t="shared" ref="N40:N54" si="2">(M40/H40)*I40*K40*J40*0.0254*0.0254*0.0254</f>
        <v>0.69667153922910252</v>
      </c>
      <c r="O40" s="3">
        <f t="shared" ref="O40:O55" si="3">N40*35.3147</f>
        <v>24.602746406413988</v>
      </c>
    </row>
    <row r="41" spans="1:15" x14ac:dyDescent="0.25">
      <c r="A41" t="s">
        <v>195</v>
      </c>
      <c r="B41" t="s">
        <v>196</v>
      </c>
      <c r="C41" t="s">
        <v>60</v>
      </c>
      <c r="D41" t="s">
        <v>61</v>
      </c>
      <c r="E41" t="s">
        <v>197</v>
      </c>
      <c r="F41" t="s">
        <v>62</v>
      </c>
      <c r="G41" s="5">
        <v>49.11</v>
      </c>
      <c r="H41" s="6">
        <v>1</v>
      </c>
      <c r="I41" s="5">
        <v>62.99</v>
      </c>
      <c r="J41" s="5">
        <v>5.12</v>
      </c>
      <c r="K41" s="5">
        <v>5.12</v>
      </c>
      <c r="L41">
        <v>17</v>
      </c>
      <c r="M41">
        <v>17</v>
      </c>
      <c r="N41" s="3">
        <f t="shared" si="2"/>
        <v>0.46000399301004485</v>
      </c>
      <c r="O41" s="3">
        <f t="shared" si="3"/>
        <v>16.244903011951831</v>
      </c>
    </row>
    <row r="42" spans="1:15" x14ac:dyDescent="0.25">
      <c r="A42" t="s">
        <v>512</v>
      </c>
      <c r="B42" t="s">
        <v>513</v>
      </c>
      <c r="C42" t="s">
        <v>65</v>
      </c>
      <c r="D42" t="s">
        <v>66</v>
      </c>
      <c r="E42" t="s">
        <v>514</v>
      </c>
      <c r="F42" t="s">
        <v>67</v>
      </c>
      <c r="G42" s="5">
        <v>37.65</v>
      </c>
      <c r="H42" s="6">
        <v>1</v>
      </c>
      <c r="I42" s="5">
        <v>31.5</v>
      </c>
      <c r="J42" s="5">
        <v>5.12</v>
      </c>
      <c r="K42" s="5">
        <v>5.12</v>
      </c>
      <c r="L42">
        <v>43</v>
      </c>
      <c r="M42">
        <v>43</v>
      </c>
      <c r="N42" s="3">
        <f t="shared" si="2"/>
        <v>0.58186211493150719</v>
      </c>
      <c r="O42" s="3">
        <f t="shared" si="3"/>
        <v>20.548286030171699</v>
      </c>
    </row>
    <row r="43" spans="1:15" x14ac:dyDescent="0.25">
      <c r="A43" t="s">
        <v>237</v>
      </c>
      <c r="B43" t="s">
        <v>238</v>
      </c>
      <c r="C43" t="s">
        <v>239</v>
      </c>
      <c r="D43" t="s">
        <v>240</v>
      </c>
      <c r="E43" t="s">
        <v>241</v>
      </c>
      <c r="F43" t="s">
        <v>31</v>
      </c>
      <c r="G43" s="5">
        <v>32.659999999999997</v>
      </c>
      <c r="H43" s="6">
        <v>1</v>
      </c>
      <c r="I43" s="5">
        <v>47.24</v>
      </c>
      <c r="J43" s="5">
        <v>4.33</v>
      </c>
      <c r="K43" s="5">
        <v>4.33</v>
      </c>
      <c r="L43">
        <v>24</v>
      </c>
      <c r="M43">
        <v>24</v>
      </c>
      <c r="N43" s="3">
        <f t="shared" si="2"/>
        <v>0.34833576961455126</v>
      </c>
      <c r="O43" s="3">
        <f t="shared" si="3"/>
        <v>12.301373203206994</v>
      </c>
    </row>
    <row r="44" spans="1:15" x14ac:dyDescent="0.25">
      <c r="A44" t="s">
        <v>283</v>
      </c>
      <c r="B44" t="s">
        <v>284</v>
      </c>
      <c r="C44" t="s">
        <v>239</v>
      </c>
      <c r="D44" t="s">
        <v>240</v>
      </c>
      <c r="E44" t="s">
        <v>253</v>
      </c>
      <c r="F44" t="s">
        <v>31</v>
      </c>
      <c r="G44" s="5">
        <v>26.33</v>
      </c>
      <c r="H44" s="6">
        <v>1</v>
      </c>
      <c r="I44" s="5">
        <v>31.5</v>
      </c>
      <c r="J44" s="5">
        <v>4.33</v>
      </c>
      <c r="K44" s="5">
        <v>4.33</v>
      </c>
      <c r="L44">
        <v>1</v>
      </c>
      <c r="M44">
        <v>1</v>
      </c>
      <c r="N44" s="3">
        <f t="shared" si="2"/>
        <v>9.6780418632324006E-3</v>
      </c>
      <c r="O44" s="3">
        <f t="shared" si="3"/>
        <v>0.34177714498749329</v>
      </c>
    </row>
    <row r="45" spans="1:15" x14ac:dyDescent="0.25">
      <c r="A45" t="s">
        <v>242</v>
      </c>
      <c r="B45" t="s">
        <v>243</v>
      </c>
      <c r="C45" t="s">
        <v>239</v>
      </c>
      <c r="D45" t="s">
        <v>240</v>
      </c>
      <c r="E45" t="s">
        <v>194</v>
      </c>
      <c r="F45" t="s">
        <v>31</v>
      </c>
      <c r="G45" s="5">
        <v>71.5</v>
      </c>
      <c r="H45" s="6">
        <v>1</v>
      </c>
      <c r="I45" s="5">
        <v>78.739999999999995</v>
      </c>
      <c r="J45" s="5">
        <v>5.12</v>
      </c>
      <c r="K45" s="5">
        <v>5.12</v>
      </c>
      <c r="L45">
        <v>8</v>
      </c>
      <c r="M45">
        <v>8</v>
      </c>
      <c r="N45" s="3">
        <f t="shared" si="2"/>
        <v>0.27059917566456626</v>
      </c>
      <c r="O45" s="3">
        <f t="shared" si="3"/>
        <v>9.5561287088414595</v>
      </c>
    </row>
    <row r="46" spans="1:15" x14ac:dyDescent="0.25">
      <c r="A46" t="s">
        <v>251</v>
      </c>
      <c r="B46" t="s">
        <v>252</v>
      </c>
      <c r="C46" t="s">
        <v>239</v>
      </c>
      <c r="D46" t="s">
        <v>240</v>
      </c>
      <c r="E46" t="s">
        <v>253</v>
      </c>
      <c r="F46" t="s">
        <v>254</v>
      </c>
      <c r="G46" s="5">
        <v>26.33</v>
      </c>
      <c r="H46" s="6">
        <v>1</v>
      </c>
      <c r="I46" s="5">
        <v>31.5</v>
      </c>
      <c r="J46" s="5">
        <v>2.76</v>
      </c>
      <c r="K46" s="5">
        <v>2.76</v>
      </c>
      <c r="L46">
        <v>4</v>
      </c>
      <c r="M46">
        <v>4</v>
      </c>
      <c r="N46" s="3">
        <f t="shared" si="2"/>
        <v>1.5728592439526394E-2</v>
      </c>
      <c r="O46" s="3">
        <f t="shared" si="3"/>
        <v>0.55545052342414281</v>
      </c>
    </row>
    <row r="47" spans="1:15" x14ac:dyDescent="0.25">
      <c r="A47" t="s">
        <v>349</v>
      </c>
      <c r="B47" t="s">
        <v>350</v>
      </c>
      <c r="C47" t="s">
        <v>351</v>
      </c>
      <c r="D47" t="s">
        <v>352</v>
      </c>
      <c r="E47" t="s">
        <v>244</v>
      </c>
      <c r="F47" t="s">
        <v>17</v>
      </c>
      <c r="G47" s="5">
        <v>103.08</v>
      </c>
      <c r="H47" s="6">
        <v>1</v>
      </c>
      <c r="I47" s="5">
        <v>94.49</v>
      </c>
      <c r="J47" s="5">
        <v>5.91</v>
      </c>
      <c r="K47" s="5">
        <v>5.91</v>
      </c>
      <c r="L47">
        <v>2</v>
      </c>
      <c r="M47">
        <v>2</v>
      </c>
      <c r="N47" s="3">
        <f t="shared" si="2"/>
        <v>0.1081662955283956</v>
      </c>
      <c r="O47" s="3">
        <f t="shared" si="3"/>
        <v>3.8198602766966325</v>
      </c>
    </row>
    <row r="48" spans="1:15" x14ac:dyDescent="0.25">
      <c r="A48" t="s">
        <v>517</v>
      </c>
      <c r="B48" t="s">
        <v>518</v>
      </c>
      <c r="C48" t="s">
        <v>515</v>
      </c>
      <c r="D48" t="s">
        <v>516</v>
      </c>
      <c r="E48" t="s">
        <v>291</v>
      </c>
      <c r="F48" t="s">
        <v>14</v>
      </c>
      <c r="G48" s="5">
        <v>29</v>
      </c>
      <c r="H48" s="6">
        <v>1</v>
      </c>
      <c r="I48" s="5">
        <v>63.39</v>
      </c>
      <c r="J48" s="5">
        <v>2.36</v>
      </c>
      <c r="K48" s="5">
        <v>2.36</v>
      </c>
      <c r="L48">
        <v>44</v>
      </c>
      <c r="M48">
        <v>44</v>
      </c>
      <c r="N48" s="3">
        <f t="shared" si="2"/>
        <v>0.25456493642678624</v>
      </c>
      <c r="O48" s="3">
        <f t="shared" si="3"/>
        <v>8.989884360431029</v>
      </c>
    </row>
    <row r="49" spans="1:15" x14ac:dyDescent="0.25">
      <c r="A49" t="s">
        <v>519</v>
      </c>
      <c r="B49" t="s">
        <v>520</v>
      </c>
      <c r="C49" t="s">
        <v>63</v>
      </c>
      <c r="D49" t="s">
        <v>64</v>
      </c>
      <c r="E49" t="s">
        <v>249</v>
      </c>
      <c r="F49" t="s">
        <v>17</v>
      </c>
      <c r="G49" s="5">
        <v>37.57</v>
      </c>
      <c r="H49" s="6">
        <v>1</v>
      </c>
      <c r="I49" s="5">
        <v>31.5</v>
      </c>
      <c r="J49" s="5">
        <v>5.91</v>
      </c>
      <c r="K49" s="5">
        <v>5.91</v>
      </c>
      <c r="L49">
        <v>2</v>
      </c>
      <c r="M49">
        <v>2</v>
      </c>
      <c r="N49" s="3">
        <f t="shared" si="2"/>
        <v>3.6059247636199193E-2</v>
      </c>
      <c r="O49" s="3">
        <f t="shared" si="3"/>
        <v>1.2734215124980837</v>
      </c>
    </row>
    <row r="50" spans="1:15" x14ac:dyDescent="0.25">
      <c r="A50" t="s">
        <v>521</v>
      </c>
      <c r="B50" t="s">
        <v>522</v>
      </c>
      <c r="C50" t="s">
        <v>247</v>
      </c>
      <c r="D50" t="s">
        <v>248</v>
      </c>
      <c r="E50" t="s">
        <v>291</v>
      </c>
      <c r="F50" t="s">
        <v>250</v>
      </c>
      <c r="G50" s="5">
        <v>25.5</v>
      </c>
      <c r="H50" s="6">
        <v>1</v>
      </c>
      <c r="I50" s="5">
        <v>31.49606</v>
      </c>
      <c r="J50" s="5">
        <v>5.5118099999999997</v>
      </c>
      <c r="K50" s="5">
        <v>5.5118099999999997</v>
      </c>
      <c r="L50">
        <v>30</v>
      </c>
      <c r="M50">
        <v>30</v>
      </c>
      <c r="N50" s="3">
        <f t="shared" si="2"/>
        <v>0.47039978059203269</v>
      </c>
      <c r="O50" s="3">
        <f t="shared" si="3"/>
        <v>16.612027131673457</v>
      </c>
    </row>
    <row r="51" spans="1:15" x14ac:dyDescent="0.25">
      <c r="A51" t="s">
        <v>245</v>
      </c>
      <c r="B51" t="s">
        <v>246</v>
      </c>
      <c r="C51" t="s">
        <v>247</v>
      </c>
      <c r="D51" t="s">
        <v>248</v>
      </c>
      <c r="E51" t="s">
        <v>249</v>
      </c>
      <c r="F51" t="s">
        <v>250</v>
      </c>
      <c r="G51" s="5">
        <v>37</v>
      </c>
      <c r="H51" s="6">
        <v>1</v>
      </c>
      <c r="I51" s="5">
        <v>31.49606</v>
      </c>
      <c r="J51" s="5">
        <v>6.2992100000000004</v>
      </c>
      <c r="K51" s="5">
        <v>6.2992100000000004</v>
      </c>
      <c r="L51">
        <v>10</v>
      </c>
      <c r="M51">
        <v>10</v>
      </c>
      <c r="N51" s="3">
        <f t="shared" si="2"/>
        <v>0.20479981158405089</v>
      </c>
      <c r="O51" s="3">
        <f t="shared" si="3"/>
        <v>7.2324439061472825</v>
      </c>
    </row>
    <row r="52" spans="1:15" x14ac:dyDescent="0.25">
      <c r="A52" t="s">
        <v>285</v>
      </c>
      <c r="B52" t="s">
        <v>286</v>
      </c>
      <c r="C52" t="s">
        <v>68</v>
      </c>
      <c r="D52" t="s">
        <v>69</v>
      </c>
      <c r="E52" t="s">
        <v>249</v>
      </c>
      <c r="F52" t="s">
        <v>70</v>
      </c>
      <c r="G52" s="5">
        <v>37</v>
      </c>
      <c r="H52" s="6">
        <v>1</v>
      </c>
      <c r="I52" s="5">
        <v>31.49606</v>
      </c>
      <c r="J52" s="5">
        <v>6.2992100000000004</v>
      </c>
      <c r="K52" s="5">
        <v>6.2992100000000004</v>
      </c>
      <c r="L52">
        <v>1</v>
      </c>
      <c r="M52">
        <v>1</v>
      </c>
      <c r="N52" s="3">
        <f t="shared" si="2"/>
        <v>2.0479981158405089E-2</v>
      </c>
      <c r="O52" s="3">
        <f t="shared" si="3"/>
        <v>0.72324439061472823</v>
      </c>
    </row>
    <row r="53" spans="1:15" x14ac:dyDescent="0.25">
      <c r="A53" t="s">
        <v>287</v>
      </c>
      <c r="B53" t="s">
        <v>288</v>
      </c>
      <c r="C53" t="s">
        <v>289</v>
      </c>
      <c r="D53" t="s">
        <v>290</v>
      </c>
      <c r="E53" t="s">
        <v>291</v>
      </c>
      <c r="F53" t="s">
        <v>67</v>
      </c>
      <c r="G53" s="5">
        <v>22</v>
      </c>
      <c r="H53" s="6">
        <v>1</v>
      </c>
      <c r="I53" s="5">
        <v>31.5</v>
      </c>
      <c r="J53" s="5">
        <v>2.36</v>
      </c>
      <c r="K53" s="5">
        <v>2.36</v>
      </c>
      <c r="L53">
        <v>1</v>
      </c>
      <c r="M53">
        <v>1</v>
      </c>
      <c r="N53" s="3">
        <f t="shared" si="2"/>
        <v>2.8749858371135994E-3</v>
      </c>
      <c r="O53" s="3">
        <f t="shared" si="3"/>
        <v>0.10152926234191563</v>
      </c>
    </row>
    <row r="54" spans="1:15" x14ac:dyDescent="0.25">
      <c r="A54" t="s">
        <v>292</v>
      </c>
      <c r="B54" t="s">
        <v>293</v>
      </c>
      <c r="C54" t="s">
        <v>294</v>
      </c>
      <c r="D54" t="s">
        <v>295</v>
      </c>
      <c r="E54" t="s">
        <v>296</v>
      </c>
      <c r="F54" t="s">
        <v>297</v>
      </c>
      <c r="G54" s="5">
        <v>28</v>
      </c>
      <c r="H54" s="6">
        <v>1</v>
      </c>
      <c r="I54" s="5">
        <v>31.5</v>
      </c>
      <c r="J54" s="5">
        <v>2.76</v>
      </c>
      <c r="K54" s="5">
        <v>2.76</v>
      </c>
      <c r="L54">
        <v>10</v>
      </c>
      <c r="M54">
        <v>10</v>
      </c>
      <c r="N54" s="3">
        <f t="shared" si="2"/>
        <v>3.9321481098815995E-2</v>
      </c>
      <c r="O54" s="3">
        <f t="shared" si="3"/>
        <v>1.3886263085603574</v>
      </c>
    </row>
    <row r="55" spans="1:15" x14ac:dyDescent="0.25">
      <c r="A55" t="s">
        <v>539</v>
      </c>
      <c r="M55">
        <f>SUM(M5:M54)</f>
        <v>1644</v>
      </c>
      <c r="N55" s="7">
        <f>SUM(N5:N54)</f>
        <v>15.981716488396993</v>
      </c>
      <c r="O55" s="7">
        <f t="shared" si="3"/>
        <v>564.38952327279333</v>
      </c>
    </row>
  </sheetData>
  <autoFilter ref="A4:O5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zoomScaleNormal="100" workbookViewId="0">
      <pane ySplit="4" topLeftCell="A5" activePane="bottomLeft" state="frozen"/>
      <selection pane="bottomLeft" activeCell="A43" sqref="A43:XFD43"/>
    </sheetView>
  </sheetViews>
  <sheetFormatPr defaultColWidth="8.6640625" defaultRowHeight="13.2" x14ac:dyDescent="0.25"/>
  <cols>
    <col min="1" max="1" width="16.33203125" customWidth="1"/>
    <col min="2" max="2" width="17" bestFit="1" customWidth="1"/>
    <col min="3" max="3" width="33" customWidth="1"/>
    <col min="4" max="4" width="21.6640625" customWidth="1"/>
    <col min="5" max="5" width="5" bestFit="1" customWidth="1"/>
    <col min="6" max="6" width="4.44140625" bestFit="1" customWidth="1"/>
    <col min="7" max="7" width="7.44140625" bestFit="1" customWidth="1"/>
    <col min="8" max="8" width="12.44140625" bestFit="1" customWidth="1"/>
    <col min="9" max="9" width="8.6640625" bestFit="1" customWidth="1"/>
    <col min="10" max="10" width="8.109375" bestFit="1" customWidth="1"/>
    <col min="11" max="11" width="9.109375" customWidth="1"/>
    <col min="12" max="13" width="6.44140625" customWidth="1"/>
    <col min="14" max="16" width="11.6640625" customWidth="1"/>
    <col min="17" max="17" width="11.6640625" bestFit="1" customWidth="1"/>
  </cols>
  <sheetData>
    <row r="1" spans="1:16" x14ac:dyDescent="0.25">
      <c r="A1" s="4" t="s">
        <v>12</v>
      </c>
      <c r="B1" t="s">
        <v>24</v>
      </c>
    </row>
    <row r="3" spans="1:16" x14ac:dyDescent="0.25">
      <c r="A3" s="4" t="s">
        <v>540</v>
      </c>
      <c r="L3" s="4" t="s">
        <v>6</v>
      </c>
    </row>
    <row r="4" spans="1:16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t="s">
        <v>71</v>
      </c>
      <c r="M4" t="s">
        <v>122</v>
      </c>
      <c r="N4" t="s">
        <v>539</v>
      </c>
      <c r="O4" s="1" t="s">
        <v>537</v>
      </c>
      <c r="P4" s="2" t="s">
        <v>538</v>
      </c>
    </row>
    <row r="5" spans="1:16" x14ac:dyDescent="0.25">
      <c r="A5" t="s">
        <v>407</v>
      </c>
      <c r="B5" t="s">
        <v>408</v>
      </c>
      <c r="C5" t="s">
        <v>409</v>
      </c>
      <c r="D5" t="s">
        <v>410</v>
      </c>
      <c r="E5" t="s">
        <v>411</v>
      </c>
      <c r="F5" t="s">
        <v>16</v>
      </c>
      <c r="G5" s="5">
        <v>25.99</v>
      </c>
      <c r="H5" s="6">
        <v>40</v>
      </c>
      <c r="I5" s="5">
        <v>15.747999999999999</v>
      </c>
      <c r="J5" s="5">
        <v>11.0236</v>
      </c>
      <c r="K5" s="5">
        <v>8.2676999999999996</v>
      </c>
      <c r="M5">
        <v>9</v>
      </c>
      <c r="N5">
        <v>9</v>
      </c>
      <c r="O5" s="3">
        <f>(N5/H5)*J5*I5*K5*0.0254*0.0254*0.0254</f>
        <v>5.291968248063504E-3</v>
      </c>
      <c r="P5" s="3">
        <f>O5*35.3147</f>
        <v>0.18688427108988823</v>
      </c>
    </row>
    <row r="6" spans="1:16" x14ac:dyDescent="0.25">
      <c r="A6" t="s">
        <v>364</v>
      </c>
      <c r="B6" t="s">
        <v>365</v>
      </c>
      <c r="C6" t="s">
        <v>366</v>
      </c>
      <c r="D6" t="s">
        <v>367</v>
      </c>
      <c r="E6" t="s">
        <v>323</v>
      </c>
      <c r="F6" t="s">
        <v>17</v>
      </c>
      <c r="G6" s="5">
        <v>9.75</v>
      </c>
      <c r="H6" s="6">
        <v>3</v>
      </c>
      <c r="I6" s="5">
        <v>11.811</v>
      </c>
      <c r="J6" s="5">
        <v>9.8424999999999994</v>
      </c>
      <c r="K6" s="5">
        <v>10.629899999999999</v>
      </c>
      <c r="M6">
        <v>1</v>
      </c>
      <c r="N6">
        <v>1</v>
      </c>
      <c r="O6" s="3">
        <f t="shared" ref="O6:O28" si="0">(N6/H6)*J6*I6*K6*0.0254*0.0254*0.0254</f>
        <v>6.7499595000809981E-3</v>
      </c>
      <c r="P6" s="3">
        <f t="shared" ref="P6:P28" si="1">O6*35.3147</f>
        <v>0.23837279475751044</v>
      </c>
    </row>
    <row r="7" spans="1:16" x14ac:dyDescent="0.25">
      <c r="A7" t="s">
        <v>315</v>
      </c>
      <c r="B7" t="s">
        <v>316</v>
      </c>
      <c r="C7" t="s">
        <v>317</v>
      </c>
      <c r="D7" t="s">
        <v>318</v>
      </c>
      <c r="E7" t="s">
        <v>319</v>
      </c>
      <c r="F7" t="s">
        <v>36</v>
      </c>
      <c r="G7" s="5">
        <v>8.01</v>
      </c>
      <c r="H7" s="6">
        <v>3</v>
      </c>
      <c r="I7" s="5">
        <v>11.811</v>
      </c>
      <c r="J7" s="5">
        <v>9.8424999999999994</v>
      </c>
      <c r="K7" s="5">
        <v>9.4488000000000003</v>
      </c>
      <c r="M7">
        <v>3</v>
      </c>
      <c r="N7">
        <v>3</v>
      </c>
      <c r="O7" s="3">
        <f t="shared" si="0"/>
        <v>1.7999892000215997E-2</v>
      </c>
      <c r="P7" s="3">
        <f t="shared" si="1"/>
        <v>0.63566078602002796</v>
      </c>
    </row>
    <row r="8" spans="1:16" x14ac:dyDescent="0.25">
      <c r="A8" t="s">
        <v>320</v>
      </c>
      <c r="B8" t="s">
        <v>321</v>
      </c>
      <c r="C8" t="s">
        <v>317</v>
      </c>
      <c r="D8" t="s">
        <v>322</v>
      </c>
      <c r="E8" t="s">
        <v>323</v>
      </c>
      <c r="F8" t="s">
        <v>36</v>
      </c>
      <c r="G8" s="5">
        <v>10.14</v>
      </c>
      <c r="H8" s="6">
        <v>3</v>
      </c>
      <c r="I8" s="5">
        <v>11.811</v>
      </c>
      <c r="J8" s="5">
        <v>9.8424999999999994</v>
      </c>
      <c r="K8" s="5">
        <v>10.629899999999999</v>
      </c>
      <c r="M8">
        <v>3</v>
      </c>
      <c r="N8">
        <v>3</v>
      </c>
      <c r="O8" s="3">
        <f t="shared" si="0"/>
        <v>2.0249878500242992E-2</v>
      </c>
      <c r="P8" s="3">
        <f t="shared" si="1"/>
        <v>0.71511838427253127</v>
      </c>
    </row>
    <row r="9" spans="1:16" x14ac:dyDescent="0.25">
      <c r="A9" t="s">
        <v>324</v>
      </c>
      <c r="B9" t="s">
        <v>325</v>
      </c>
      <c r="C9" t="s">
        <v>326</v>
      </c>
      <c r="D9" t="s">
        <v>327</v>
      </c>
      <c r="E9" t="s">
        <v>323</v>
      </c>
      <c r="F9" t="s">
        <v>34</v>
      </c>
      <c r="G9" s="5">
        <v>10.14</v>
      </c>
      <c r="H9" s="6">
        <v>3</v>
      </c>
      <c r="I9" s="5">
        <v>11.811</v>
      </c>
      <c r="J9" s="5">
        <v>9.8424999999999994</v>
      </c>
      <c r="K9" s="5">
        <v>10.629899999999999</v>
      </c>
      <c r="M9">
        <v>3</v>
      </c>
      <c r="N9">
        <v>3</v>
      </c>
      <c r="O9" s="3">
        <f t="shared" si="0"/>
        <v>2.0249878500242992E-2</v>
      </c>
      <c r="P9" s="3">
        <f t="shared" si="1"/>
        <v>0.71511838427253127</v>
      </c>
    </row>
    <row r="10" spans="1:16" x14ac:dyDescent="0.25">
      <c r="A10" t="s">
        <v>328</v>
      </c>
      <c r="B10" t="s">
        <v>329</v>
      </c>
      <c r="C10" t="s">
        <v>330</v>
      </c>
      <c r="D10" t="s">
        <v>331</v>
      </c>
      <c r="E10" t="s">
        <v>332</v>
      </c>
      <c r="F10" t="s">
        <v>17</v>
      </c>
      <c r="G10" s="5">
        <v>17.16</v>
      </c>
      <c r="H10" s="6">
        <v>3</v>
      </c>
      <c r="I10" s="5">
        <v>12.75</v>
      </c>
      <c r="J10" s="5">
        <v>9.75</v>
      </c>
      <c r="K10" s="5">
        <v>21.5</v>
      </c>
      <c r="M10">
        <v>3</v>
      </c>
      <c r="N10">
        <v>3</v>
      </c>
      <c r="O10" s="3">
        <f t="shared" si="0"/>
        <v>4.3798013210249995E-2</v>
      </c>
      <c r="P10" s="3">
        <f t="shared" si="1"/>
        <v>1.5467136971160156</v>
      </c>
    </row>
    <row r="11" spans="1:16" x14ac:dyDescent="0.25">
      <c r="A11" t="s">
        <v>333</v>
      </c>
      <c r="B11" t="s">
        <v>334</v>
      </c>
      <c r="C11" t="s">
        <v>335</v>
      </c>
      <c r="D11" t="s">
        <v>336</v>
      </c>
      <c r="E11" t="s">
        <v>337</v>
      </c>
      <c r="F11" t="s">
        <v>16</v>
      </c>
      <c r="G11" s="5">
        <v>12.43</v>
      </c>
      <c r="H11" s="6">
        <v>3</v>
      </c>
      <c r="I11" s="5">
        <v>12.99213</v>
      </c>
      <c r="J11" s="5">
        <v>9.8425200000000004</v>
      </c>
      <c r="K11" s="5">
        <v>16.535430000000002</v>
      </c>
      <c r="M11">
        <v>3</v>
      </c>
      <c r="N11">
        <v>3</v>
      </c>
      <c r="O11" s="3">
        <f t="shared" si="0"/>
        <v>3.4650005383798151E-2</v>
      </c>
      <c r="P11" s="3">
        <f t="shared" si="1"/>
        <v>1.2236545451272167</v>
      </c>
    </row>
    <row r="12" spans="1:16" x14ac:dyDescent="0.25">
      <c r="A12" t="s">
        <v>338</v>
      </c>
      <c r="B12" t="s">
        <v>339</v>
      </c>
      <c r="C12" t="s">
        <v>340</v>
      </c>
      <c r="D12" t="s">
        <v>341</v>
      </c>
      <c r="E12" t="s">
        <v>342</v>
      </c>
      <c r="F12" t="s">
        <v>15</v>
      </c>
      <c r="G12" s="5">
        <v>21.31</v>
      </c>
      <c r="H12" s="6">
        <v>3</v>
      </c>
      <c r="I12" s="5">
        <v>12</v>
      </c>
      <c r="J12" s="5">
        <v>10</v>
      </c>
      <c r="K12" s="5">
        <v>19.5</v>
      </c>
      <c r="M12">
        <v>2</v>
      </c>
      <c r="N12">
        <v>2</v>
      </c>
      <c r="O12" s="3">
        <f t="shared" si="0"/>
        <v>2.5563819839999995E-2</v>
      </c>
      <c r="P12" s="3">
        <f t="shared" si="1"/>
        <v>0.90277862850364787</v>
      </c>
    </row>
    <row r="13" spans="1:16" x14ac:dyDescent="0.25">
      <c r="A13" t="s">
        <v>343</v>
      </c>
      <c r="B13" t="s">
        <v>344</v>
      </c>
      <c r="C13" t="s">
        <v>345</v>
      </c>
      <c r="D13" t="s">
        <v>346</v>
      </c>
      <c r="E13" t="s">
        <v>347</v>
      </c>
      <c r="F13" t="s">
        <v>348</v>
      </c>
      <c r="G13" s="5">
        <v>27.23</v>
      </c>
      <c r="H13" s="6">
        <v>3</v>
      </c>
      <c r="I13" s="5">
        <v>12</v>
      </c>
      <c r="J13" s="5">
        <v>10</v>
      </c>
      <c r="K13" s="5">
        <v>24</v>
      </c>
      <c r="M13">
        <v>6</v>
      </c>
      <c r="N13">
        <v>6</v>
      </c>
      <c r="O13" s="3">
        <f t="shared" si="0"/>
        <v>9.4389488639999991E-2</v>
      </c>
      <c r="P13" s="3">
        <f t="shared" si="1"/>
        <v>3.3333364744750078</v>
      </c>
    </row>
    <row r="14" spans="1:16" x14ac:dyDescent="0.25">
      <c r="A14" t="s">
        <v>77</v>
      </c>
      <c r="B14" t="s">
        <v>78</v>
      </c>
      <c r="C14" t="s">
        <v>79</v>
      </c>
      <c r="D14" t="s">
        <v>25</v>
      </c>
      <c r="E14" t="s">
        <v>80</v>
      </c>
      <c r="F14" t="s">
        <v>15</v>
      </c>
      <c r="G14" s="5">
        <v>12.14</v>
      </c>
      <c r="H14" s="6">
        <v>4</v>
      </c>
      <c r="I14" s="5">
        <v>15.747999999999999</v>
      </c>
      <c r="J14" s="5">
        <v>12.6</v>
      </c>
      <c r="K14" s="5">
        <v>7.2835000000000001</v>
      </c>
      <c r="L14">
        <v>6</v>
      </c>
      <c r="N14">
        <v>6</v>
      </c>
      <c r="O14" s="3">
        <f t="shared" si="0"/>
        <v>3.5524541772374345E-2</v>
      </c>
      <c r="P14" s="3">
        <f t="shared" si="1"/>
        <v>1.2545385353288683</v>
      </c>
    </row>
    <row r="15" spans="1:16" x14ac:dyDescent="0.25">
      <c r="A15" t="s">
        <v>300</v>
      </c>
      <c r="B15" t="s">
        <v>301</v>
      </c>
      <c r="C15" t="s">
        <v>23</v>
      </c>
      <c r="D15" t="s">
        <v>302</v>
      </c>
      <c r="E15" t="s">
        <v>26</v>
      </c>
      <c r="F15" t="s">
        <v>303</v>
      </c>
      <c r="G15" s="5">
        <v>15.83</v>
      </c>
      <c r="H15" s="6">
        <v>4</v>
      </c>
      <c r="I15" s="5">
        <v>11.5</v>
      </c>
      <c r="J15" s="5">
        <v>9.5</v>
      </c>
      <c r="K15" s="5">
        <v>9.5</v>
      </c>
      <c r="L15">
        <v>3</v>
      </c>
      <c r="N15">
        <v>3</v>
      </c>
      <c r="O15" s="3">
        <f t="shared" si="0"/>
        <v>1.2755793036749997E-2</v>
      </c>
      <c r="P15" s="3">
        <f t="shared" si="1"/>
        <v>0.45046700435491516</v>
      </c>
    </row>
    <row r="16" spans="1:16" x14ac:dyDescent="0.25">
      <c r="A16" t="s">
        <v>304</v>
      </c>
      <c r="B16" t="s">
        <v>305</v>
      </c>
      <c r="C16" t="s">
        <v>23</v>
      </c>
      <c r="D16" t="s">
        <v>306</v>
      </c>
      <c r="E16" t="s">
        <v>307</v>
      </c>
      <c r="F16" t="s">
        <v>303</v>
      </c>
      <c r="G16" s="5">
        <v>23.75</v>
      </c>
      <c r="H16" s="6">
        <v>4</v>
      </c>
      <c r="I16" s="5">
        <v>11.5</v>
      </c>
      <c r="J16" s="5">
        <v>9.5</v>
      </c>
      <c r="K16" s="5">
        <v>14.5</v>
      </c>
      <c r="L16">
        <v>1</v>
      </c>
      <c r="N16">
        <v>1</v>
      </c>
      <c r="O16" s="3">
        <f t="shared" si="0"/>
        <v>6.4897894397499987E-3</v>
      </c>
      <c r="P16" s="3">
        <f t="shared" si="1"/>
        <v>0.22918496712793929</v>
      </c>
    </row>
    <row r="17" spans="1:16" x14ac:dyDescent="0.25">
      <c r="A17" t="s">
        <v>525</v>
      </c>
      <c r="B17" t="s">
        <v>526</v>
      </c>
      <c r="C17" t="s">
        <v>94</v>
      </c>
      <c r="D17" t="s">
        <v>95</v>
      </c>
      <c r="E17" t="s">
        <v>96</v>
      </c>
      <c r="F17" t="s">
        <v>16</v>
      </c>
      <c r="G17" s="5">
        <v>35</v>
      </c>
      <c r="H17" s="6">
        <v>6</v>
      </c>
      <c r="I17" s="5">
        <v>11.81</v>
      </c>
      <c r="J17" s="5">
        <v>19.690000000000001</v>
      </c>
      <c r="K17" s="5">
        <v>11.81</v>
      </c>
      <c r="L17">
        <v>1</v>
      </c>
      <c r="N17">
        <v>1</v>
      </c>
      <c r="O17" s="3">
        <f t="shared" si="0"/>
        <v>7.5005897287475304E-3</v>
      </c>
      <c r="P17" s="3">
        <f t="shared" si="1"/>
        <v>0.2648810760938004</v>
      </c>
    </row>
    <row r="18" spans="1:16" x14ac:dyDescent="0.25">
      <c r="A18" t="s">
        <v>527</v>
      </c>
      <c r="B18" t="s">
        <v>528</v>
      </c>
      <c r="C18" t="s">
        <v>94</v>
      </c>
      <c r="D18" t="s">
        <v>529</v>
      </c>
      <c r="E18" t="s">
        <v>37</v>
      </c>
      <c r="F18" t="s">
        <v>16</v>
      </c>
      <c r="G18" s="5">
        <v>40</v>
      </c>
      <c r="H18" s="6">
        <v>6</v>
      </c>
      <c r="I18" s="5">
        <v>11.81</v>
      </c>
      <c r="J18" s="5">
        <v>19.690000000000001</v>
      </c>
      <c r="K18" s="5">
        <v>13.39</v>
      </c>
      <c r="L18">
        <v>7</v>
      </c>
      <c r="N18">
        <v>7</v>
      </c>
      <c r="O18" s="3">
        <f t="shared" si="0"/>
        <v>5.9528389100381551E-2</v>
      </c>
      <c r="P18" s="3">
        <f t="shared" si="1"/>
        <v>2.1022272025632445</v>
      </c>
    </row>
    <row r="19" spans="1:16" x14ac:dyDescent="0.25">
      <c r="A19" t="s">
        <v>265</v>
      </c>
      <c r="B19" t="s">
        <v>266</v>
      </c>
      <c r="C19" t="s">
        <v>94</v>
      </c>
      <c r="D19" t="s">
        <v>263</v>
      </c>
      <c r="E19" t="s">
        <v>264</v>
      </c>
      <c r="F19" t="s">
        <v>13</v>
      </c>
      <c r="G19" s="5">
        <v>32</v>
      </c>
      <c r="H19" s="6">
        <v>6</v>
      </c>
      <c r="I19" s="5">
        <v>11.81</v>
      </c>
      <c r="J19" s="5">
        <v>19.690000000000001</v>
      </c>
      <c r="K19" s="5">
        <v>11.42</v>
      </c>
      <c r="L19">
        <v>9</v>
      </c>
      <c r="N19">
        <v>9</v>
      </c>
      <c r="O19" s="3">
        <f t="shared" si="0"/>
        <v>6.5276089104205862E-2</v>
      </c>
      <c r="P19" s="3">
        <f t="shared" si="1"/>
        <v>2.305205503888299</v>
      </c>
    </row>
    <row r="20" spans="1:16" x14ac:dyDescent="0.25">
      <c r="A20" t="s">
        <v>92</v>
      </c>
      <c r="B20" t="s">
        <v>93</v>
      </c>
      <c r="C20" t="s">
        <v>94</v>
      </c>
      <c r="D20" t="s">
        <v>95</v>
      </c>
      <c r="E20" t="s">
        <v>96</v>
      </c>
      <c r="F20" t="s">
        <v>13</v>
      </c>
      <c r="G20" s="5">
        <v>35</v>
      </c>
      <c r="H20" s="6">
        <v>6</v>
      </c>
      <c r="I20" s="5">
        <v>11.81</v>
      </c>
      <c r="J20" s="5">
        <v>19.690000000000001</v>
      </c>
      <c r="K20" s="5">
        <v>11.81</v>
      </c>
      <c r="L20">
        <v>14</v>
      </c>
      <c r="N20">
        <v>14</v>
      </c>
      <c r="O20" s="3">
        <f t="shared" si="0"/>
        <v>0.10500825620246541</v>
      </c>
      <c r="P20" s="3">
        <f t="shared" si="1"/>
        <v>3.7083350653132054</v>
      </c>
    </row>
    <row r="21" spans="1:16" x14ac:dyDescent="0.25">
      <c r="A21" t="s">
        <v>530</v>
      </c>
      <c r="B21" t="s">
        <v>531</v>
      </c>
      <c r="C21" t="s">
        <v>94</v>
      </c>
      <c r="D21" t="s">
        <v>529</v>
      </c>
      <c r="E21" t="s">
        <v>37</v>
      </c>
      <c r="F21" t="s">
        <v>13</v>
      </c>
      <c r="G21" s="5">
        <v>40</v>
      </c>
      <c r="H21" s="6">
        <v>6</v>
      </c>
      <c r="I21" s="5">
        <v>11.81</v>
      </c>
      <c r="J21" s="5">
        <v>19.690000000000001</v>
      </c>
      <c r="K21" s="5">
        <v>13.39</v>
      </c>
      <c r="L21">
        <v>7</v>
      </c>
      <c r="N21">
        <v>7</v>
      </c>
      <c r="O21" s="3">
        <f t="shared" si="0"/>
        <v>5.9528389100381551E-2</v>
      </c>
      <c r="P21" s="3">
        <f t="shared" si="1"/>
        <v>2.1022272025632445</v>
      </c>
    </row>
    <row r="22" spans="1:16" x14ac:dyDescent="0.25">
      <c r="A22" t="s">
        <v>267</v>
      </c>
      <c r="B22" t="s">
        <v>268</v>
      </c>
      <c r="C22" t="s">
        <v>94</v>
      </c>
      <c r="D22" t="s">
        <v>269</v>
      </c>
      <c r="E22" t="s">
        <v>212</v>
      </c>
      <c r="F22" t="s">
        <v>16</v>
      </c>
      <c r="G22" s="5">
        <v>12</v>
      </c>
      <c r="H22" s="6">
        <v>24</v>
      </c>
      <c r="I22" s="5">
        <v>9.84</v>
      </c>
      <c r="J22" s="5">
        <v>12.6</v>
      </c>
      <c r="K22" s="5">
        <v>16.54</v>
      </c>
      <c r="L22">
        <v>1</v>
      </c>
      <c r="N22">
        <v>1</v>
      </c>
      <c r="O22" s="3">
        <f t="shared" si="0"/>
        <v>1.4002031712009595E-3</v>
      </c>
      <c r="P22" s="3">
        <f t="shared" si="1"/>
        <v>4.9447754930010523E-2</v>
      </c>
    </row>
    <row r="23" spans="1:16" x14ac:dyDescent="0.25">
      <c r="A23" t="s">
        <v>214</v>
      </c>
      <c r="B23" t="s">
        <v>215</v>
      </c>
      <c r="C23" t="s">
        <v>216</v>
      </c>
      <c r="D23" t="s">
        <v>217</v>
      </c>
      <c r="E23" t="s">
        <v>29</v>
      </c>
      <c r="F23" t="s">
        <v>218</v>
      </c>
      <c r="G23" s="5">
        <v>29.86</v>
      </c>
      <c r="H23" s="6">
        <v>2</v>
      </c>
      <c r="I23" s="5">
        <v>12.204700000000001</v>
      </c>
      <c r="J23" s="5">
        <v>10.2362</v>
      </c>
      <c r="K23" s="5">
        <v>9.0550999999999995</v>
      </c>
      <c r="L23">
        <v>1</v>
      </c>
      <c r="N23">
        <v>1</v>
      </c>
      <c r="O23" s="3">
        <f t="shared" si="0"/>
        <v>9.2689443861112275E-3</v>
      </c>
      <c r="P23" s="3">
        <f t="shared" si="1"/>
        <v>0.32732999031220217</v>
      </c>
    </row>
    <row r="24" spans="1:16" x14ac:dyDescent="0.25">
      <c r="A24" t="s">
        <v>97</v>
      </c>
      <c r="B24" t="s">
        <v>98</v>
      </c>
      <c r="C24" t="s">
        <v>99</v>
      </c>
      <c r="D24" t="s">
        <v>27</v>
      </c>
      <c r="E24" t="s">
        <v>100</v>
      </c>
      <c r="F24" t="s">
        <v>101</v>
      </c>
      <c r="G24" s="5">
        <v>30</v>
      </c>
      <c r="H24" s="6">
        <v>2</v>
      </c>
      <c r="I24" s="5">
        <v>11.81</v>
      </c>
      <c r="J24" s="5">
        <v>9.84</v>
      </c>
      <c r="K24" s="5">
        <v>8.27</v>
      </c>
      <c r="L24">
        <v>1</v>
      </c>
      <c r="N24">
        <v>1</v>
      </c>
      <c r="O24" s="3">
        <f t="shared" si="0"/>
        <v>7.8744759294682564E-3</v>
      </c>
      <c r="P24" s="3">
        <f t="shared" si="1"/>
        <v>0.27808475510639263</v>
      </c>
    </row>
    <row r="25" spans="1:16" x14ac:dyDescent="0.25">
      <c r="A25" t="s">
        <v>102</v>
      </c>
      <c r="B25" t="s">
        <v>103</v>
      </c>
      <c r="C25" t="s">
        <v>99</v>
      </c>
      <c r="D25" t="s">
        <v>27</v>
      </c>
      <c r="E25" t="s">
        <v>100</v>
      </c>
      <c r="F25" t="s">
        <v>104</v>
      </c>
      <c r="G25" s="5">
        <v>30</v>
      </c>
      <c r="H25" s="6">
        <v>2</v>
      </c>
      <c r="I25" s="5">
        <v>11.81</v>
      </c>
      <c r="J25" s="5">
        <v>9.84</v>
      </c>
      <c r="K25" s="5">
        <v>8.27</v>
      </c>
      <c r="L25">
        <v>1</v>
      </c>
      <c r="N25">
        <v>1</v>
      </c>
      <c r="O25" s="3">
        <f t="shared" si="0"/>
        <v>7.8744759294682564E-3</v>
      </c>
      <c r="P25" s="3">
        <f t="shared" si="1"/>
        <v>0.27808475510639263</v>
      </c>
    </row>
    <row r="26" spans="1:16" x14ac:dyDescent="0.25">
      <c r="A26" t="s">
        <v>105</v>
      </c>
      <c r="B26" t="s">
        <v>106</v>
      </c>
      <c r="C26" t="s">
        <v>99</v>
      </c>
      <c r="D26" t="s">
        <v>28</v>
      </c>
      <c r="E26" t="s">
        <v>107</v>
      </c>
      <c r="F26" t="s">
        <v>108</v>
      </c>
      <c r="G26" s="5">
        <v>35</v>
      </c>
      <c r="H26" s="6">
        <v>2</v>
      </c>
      <c r="I26" s="5">
        <v>11.81</v>
      </c>
      <c r="J26" s="5">
        <v>9.84</v>
      </c>
      <c r="K26" s="5">
        <v>9.06</v>
      </c>
      <c r="L26">
        <v>1</v>
      </c>
      <c r="N26">
        <v>1</v>
      </c>
      <c r="O26" s="3">
        <f t="shared" si="0"/>
        <v>8.6266930980631682E-3</v>
      </c>
      <c r="P26" s="3">
        <f t="shared" si="1"/>
        <v>0.30464907875017139</v>
      </c>
    </row>
    <row r="27" spans="1:16" x14ac:dyDescent="0.25">
      <c r="A27" t="s">
        <v>437</v>
      </c>
      <c r="B27" t="s">
        <v>438</v>
      </c>
      <c r="C27" t="s">
        <v>99</v>
      </c>
      <c r="D27" t="s">
        <v>28</v>
      </c>
      <c r="E27" t="s">
        <v>107</v>
      </c>
      <c r="F27" t="s">
        <v>101</v>
      </c>
      <c r="G27" s="5">
        <v>35</v>
      </c>
      <c r="H27" s="6">
        <v>2</v>
      </c>
      <c r="I27" s="5">
        <v>9.75</v>
      </c>
      <c r="J27" s="5">
        <v>11.75</v>
      </c>
      <c r="K27" s="5">
        <v>8.75</v>
      </c>
      <c r="M27">
        <v>4</v>
      </c>
      <c r="N27">
        <v>4</v>
      </c>
      <c r="O27" s="3">
        <f t="shared" si="0"/>
        <v>3.2853502841249993E-2</v>
      </c>
      <c r="P27" s="3">
        <f t="shared" si="1"/>
        <v>1.1602115967878912</v>
      </c>
    </row>
    <row r="28" spans="1:16" x14ac:dyDescent="0.25">
      <c r="A28" t="s">
        <v>437</v>
      </c>
      <c r="B28" t="s">
        <v>438</v>
      </c>
      <c r="C28" t="s">
        <v>99</v>
      </c>
      <c r="D28" t="s">
        <v>28</v>
      </c>
      <c r="E28" t="s">
        <v>107</v>
      </c>
      <c r="F28" t="s">
        <v>101</v>
      </c>
      <c r="G28" s="5">
        <v>35</v>
      </c>
      <c r="H28" s="6">
        <v>2</v>
      </c>
      <c r="I28" s="5">
        <v>9.75</v>
      </c>
      <c r="J28" s="5">
        <v>11.75</v>
      </c>
      <c r="K28" s="5">
        <v>8.75</v>
      </c>
      <c r="L28">
        <v>687</v>
      </c>
      <c r="N28">
        <v>687</v>
      </c>
      <c r="O28" s="3">
        <f t="shared" si="0"/>
        <v>5.6425891129846866</v>
      </c>
      <c r="P28" s="3">
        <f t="shared" si="1"/>
        <v>199.26634174832031</v>
      </c>
    </row>
    <row r="29" spans="1:16" x14ac:dyDescent="0.25">
      <c r="A29" t="s">
        <v>451</v>
      </c>
      <c r="B29" t="s">
        <v>452</v>
      </c>
      <c r="C29" t="s">
        <v>99</v>
      </c>
      <c r="D29" t="s">
        <v>27</v>
      </c>
      <c r="E29" t="s">
        <v>100</v>
      </c>
      <c r="F29" t="s">
        <v>440</v>
      </c>
      <c r="G29" s="5">
        <v>30</v>
      </c>
      <c r="H29" s="6">
        <v>2</v>
      </c>
      <c r="I29" s="5">
        <v>9.75</v>
      </c>
      <c r="J29" s="5">
        <v>11.75</v>
      </c>
      <c r="K29" s="5">
        <v>7.75</v>
      </c>
      <c r="M29">
        <v>4</v>
      </c>
      <c r="N29">
        <v>4</v>
      </c>
      <c r="O29" s="3">
        <f t="shared" ref="O29:O45" si="2">(N29/H29)*J29*I29*K29*0.0254*0.0254*0.0254</f>
        <v>2.9098816802249999E-2</v>
      </c>
      <c r="P29" s="3">
        <f t="shared" ref="P29:P45" si="3">O29*35.3147</f>
        <v>1.027615985726418</v>
      </c>
    </row>
    <row r="30" spans="1:16" x14ac:dyDescent="0.25">
      <c r="A30" t="s">
        <v>453</v>
      </c>
      <c r="B30" t="s">
        <v>454</v>
      </c>
      <c r="C30" t="s">
        <v>99</v>
      </c>
      <c r="D30" t="s">
        <v>28</v>
      </c>
      <c r="E30" t="s">
        <v>107</v>
      </c>
      <c r="F30" t="s">
        <v>440</v>
      </c>
      <c r="G30" s="5">
        <v>35</v>
      </c>
      <c r="H30" s="6">
        <v>2</v>
      </c>
      <c r="I30" s="5">
        <v>11.81</v>
      </c>
      <c r="J30" s="5">
        <v>9.84</v>
      </c>
      <c r="K30" s="5">
        <v>9.06</v>
      </c>
      <c r="M30">
        <v>2</v>
      </c>
      <c r="N30">
        <v>2</v>
      </c>
      <c r="O30" s="3">
        <f t="shared" si="2"/>
        <v>1.7253386196126336E-2</v>
      </c>
      <c r="P30" s="3">
        <f t="shared" si="3"/>
        <v>0.60929815750034277</v>
      </c>
    </row>
    <row r="31" spans="1:16" x14ac:dyDescent="0.25">
      <c r="A31" t="s">
        <v>441</v>
      </c>
      <c r="B31" t="s">
        <v>442</v>
      </c>
      <c r="C31" t="s">
        <v>99</v>
      </c>
      <c r="D31" t="s">
        <v>30</v>
      </c>
      <c r="E31" t="s">
        <v>439</v>
      </c>
      <c r="F31" t="s">
        <v>440</v>
      </c>
      <c r="G31" s="5">
        <v>35</v>
      </c>
      <c r="H31" s="6">
        <v>2</v>
      </c>
      <c r="I31" s="5">
        <v>9.75</v>
      </c>
      <c r="J31" s="5">
        <v>11.75</v>
      </c>
      <c r="K31" s="5">
        <v>8.75</v>
      </c>
      <c r="M31">
        <v>2</v>
      </c>
      <c r="N31">
        <v>2</v>
      </c>
      <c r="O31" s="3">
        <f t="shared" si="2"/>
        <v>1.6426751420624996E-2</v>
      </c>
      <c r="P31" s="3">
        <f t="shared" si="3"/>
        <v>0.5801057983939456</v>
      </c>
    </row>
    <row r="32" spans="1:16" x14ac:dyDescent="0.25">
      <c r="A32" t="s">
        <v>441</v>
      </c>
      <c r="B32" t="s">
        <v>442</v>
      </c>
      <c r="C32" t="s">
        <v>99</v>
      </c>
      <c r="D32" t="s">
        <v>30</v>
      </c>
      <c r="E32" t="s">
        <v>439</v>
      </c>
      <c r="F32" t="s">
        <v>440</v>
      </c>
      <c r="G32" s="5">
        <v>35</v>
      </c>
      <c r="H32" s="6">
        <v>2</v>
      </c>
      <c r="I32" s="5">
        <v>9.75</v>
      </c>
      <c r="J32" s="5">
        <v>11.75</v>
      </c>
      <c r="K32" s="5">
        <v>8.75</v>
      </c>
      <c r="L32">
        <v>183</v>
      </c>
      <c r="N32">
        <v>183</v>
      </c>
      <c r="O32" s="3">
        <f t="shared" si="2"/>
        <v>1.5030477549871875</v>
      </c>
      <c r="P32" s="3">
        <f t="shared" si="3"/>
        <v>53.079680553046032</v>
      </c>
    </row>
    <row r="33" spans="1:16" x14ac:dyDescent="0.25">
      <c r="A33" t="s">
        <v>455</v>
      </c>
      <c r="B33" t="s">
        <v>103</v>
      </c>
      <c r="C33" t="s">
        <v>99</v>
      </c>
      <c r="D33" t="s">
        <v>27</v>
      </c>
      <c r="E33" t="s">
        <v>100</v>
      </c>
      <c r="F33" t="s">
        <v>104</v>
      </c>
      <c r="G33" s="5">
        <v>30</v>
      </c>
      <c r="H33" s="6">
        <v>2</v>
      </c>
      <c r="I33" s="5">
        <v>9.75</v>
      </c>
      <c r="J33" s="5">
        <v>11.75</v>
      </c>
      <c r="K33" s="5">
        <v>7.75</v>
      </c>
      <c r="M33">
        <v>2</v>
      </c>
      <c r="N33">
        <v>2</v>
      </c>
      <c r="O33" s="3">
        <f t="shared" si="2"/>
        <v>1.4549408401124999E-2</v>
      </c>
      <c r="P33" s="3">
        <f t="shared" si="3"/>
        <v>0.513807992863209</v>
      </c>
    </row>
    <row r="34" spans="1:16" x14ac:dyDescent="0.25">
      <c r="A34" t="s">
        <v>456</v>
      </c>
      <c r="B34" t="s">
        <v>457</v>
      </c>
      <c r="C34" t="s">
        <v>99</v>
      </c>
      <c r="D34" t="s">
        <v>28</v>
      </c>
      <c r="E34" t="s">
        <v>107</v>
      </c>
      <c r="F34" t="s">
        <v>104</v>
      </c>
      <c r="G34" s="5">
        <v>35</v>
      </c>
      <c r="H34" s="6">
        <v>2</v>
      </c>
      <c r="I34" s="5">
        <v>11.81</v>
      </c>
      <c r="J34" s="5">
        <v>9.84</v>
      </c>
      <c r="K34" s="5">
        <v>9.06</v>
      </c>
      <c r="M34">
        <v>3</v>
      </c>
      <c r="N34">
        <v>3</v>
      </c>
      <c r="O34" s="3">
        <f t="shared" si="2"/>
        <v>2.588007929418951E-2</v>
      </c>
      <c r="P34" s="3">
        <f t="shared" si="3"/>
        <v>0.91394723625051433</v>
      </c>
    </row>
    <row r="35" spans="1:16" x14ac:dyDescent="0.25">
      <c r="A35" t="s">
        <v>443</v>
      </c>
      <c r="B35" t="s">
        <v>106</v>
      </c>
      <c r="C35" t="s">
        <v>99</v>
      </c>
      <c r="D35" t="s">
        <v>28</v>
      </c>
      <c r="E35" t="s">
        <v>107</v>
      </c>
      <c r="F35" t="s">
        <v>108</v>
      </c>
      <c r="G35" s="5">
        <v>35</v>
      </c>
      <c r="H35" s="6">
        <v>2</v>
      </c>
      <c r="I35" s="5">
        <v>9.75</v>
      </c>
      <c r="J35" s="5">
        <v>11.75</v>
      </c>
      <c r="K35" s="5">
        <v>8.75</v>
      </c>
      <c r="M35">
        <v>5</v>
      </c>
      <c r="N35">
        <v>5</v>
      </c>
      <c r="O35" s="3">
        <f t="shared" si="2"/>
        <v>4.1066878551562491E-2</v>
      </c>
      <c r="P35" s="3">
        <f t="shared" si="3"/>
        <v>1.4502644959848641</v>
      </c>
    </row>
    <row r="36" spans="1:16" x14ac:dyDescent="0.25">
      <c r="A36" t="s">
        <v>443</v>
      </c>
      <c r="B36" t="s">
        <v>106</v>
      </c>
      <c r="C36" t="s">
        <v>99</v>
      </c>
      <c r="D36" t="s">
        <v>28</v>
      </c>
      <c r="E36" t="s">
        <v>107</v>
      </c>
      <c r="F36" t="s">
        <v>108</v>
      </c>
      <c r="G36" s="5">
        <v>35</v>
      </c>
      <c r="H36" s="6">
        <v>2</v>
      </c>
      <c r="I36" s="5">
        <v>9.75</v>
      </c>
      <c r="J36" s="5">
        <v>11.75</v>
      </c>
      <c r="K36" s="5">
        <v>8.75</v>
      </c>
      <c r="L36">
        <v>492</v>
      </c>
      <c r="N36">
        <v>492</v>
      </c>
      <c r="O36" s="3">
        <f t="shared" si="2"/>
        <v>4.0409808494737494</v>
      </c>
      <c r="P36" s="3">
        <f t="shared" si="3"/>
        <v>142.70602640491063</v>
      </c>
    </row>
    <row r="37" spans="1:16" x14ac:dyDescent="0.25">
      <c r="A37" t="s">
        <v>444</v>
      </c>
      <c r="B37" t="s">
        <v>445</v>
      </c>
      <c r="C37" t="s">
        <v>99</v>
      </c>
      <c r="D37" t="s">
        <v>30</v>
      </c>
      <c r="E37" t="s">
        <v>439</v>
      </c>
      <c r="F37" t="s">
        <v>108</v>
      </c>
      <c r="G37" s="5">
        <v>35</v>
      </c>
      <c r="H37" s="6">
        <v>2</v>
      </c>
      <c r="I37" s="5">
        <v>9.75</v>
      </c>
      <c r="J37" s="5">
        <v>11.75</v>
      </c>
      <c r="K37" s="5">
        <v>8.75</v>
      </c>
      <c r="M37">
        <v>3</v>
      </c>
      <c r="N37">
        <v>3</v>
      </c>
      <c r="O37" s="3">
        <f t="shared" si="2"/>
        <v>2.4640127130937498E-2</v>
      </c>
      <c r="P37" s="3">
        <f t="shared" si="3"/>
        <v>0.87015869759091846</v>
      </c>
    </row>
    <row r="38" spans="1:16" x14ac:dyDescent="0.25">
      <c r="A38" t="s">
        <v>444</v>
      </c>
      <c r="B38" t="s">
        <v>445</v>
      </c>
      <c r="C38" t="s">
        <v>99</v>
      </c>
      <c r="D38" t="s">
        <v>30</v>
      </c>
      <c r="E38" t="s">
        <v>439</v>
      </c>
      <c r="F38" t="s">
        <v>108</v>
      </c>
      <c r="G38" s="5">
        <v>35</v>
      </c>
      <c r="H38" s="6">
        <v>2</v>
      </c>
      <c r="I38" s="5">
        <v>9.75</v>
      </c>
      <c r="J38" s="5">
        <v>11.75</v>
      </c>
      <c r="K38" s="5">
        <v>8.75</v>
      </c>
      <c r="L38">
        <v>119</v>
      </c>
      <c r="N38">
        <v>119</v>
      </c>
      <c r="O38" s="3">
        <f t="shared" si="2"/>
        <v>0.97739170952718735</v>
      </c>
      <c r="P38" s="3">
        <f t="shared" si="3"/>
        <v>34.516295004439762</v>
      </c>
    </row>
    <row r="39" spans="1:16" x14ac:dyDescent="0.25">
      <c r="A39" t="s">
        <v>447</v>
      </c>
      <c r="B39" t="s">
        <v>448</v>
      </c>
      <c r="C39" t="s">
        <v>99</v>
      </c>
      <c r="D39" t="s">
        <v>27</v>
      </c>
      <c r="E39" t="s">
        <v>100</v>
      </c>
      <c r="F39" t="s">
        <v>446</v>
      </c>
      <c r="G39" s="5">
        <v>30</v>
      </c>
      <c r="H39" s="6">
        <v>2</v>
      </c>
      <c r="I39" s="5">
        <v>9.75</v>
      </c>
      <c r="J39" s="5">
        <v>11.75</v>
      </c>
      <c r="K39" s="5">
        <v>7.75</v>
      </c>
      <c r="M39">
        <v>4</v>
      </c>
      <c r="N39">
        <v>4</v>
      </c>
      <c r="O39" s="3">
        <f t="shared" si="2"/>
        <v>2.9098816802249999E-2</v>
      </c>
      <c r="P39" s="3">
        <f t="shared" si="3"/>
        <v>1.027615985726418</v>
      </c>
    </row>
    <row r="40" spans="1:16" x14ac:dyDescent="0.25">
      <c r="A40" t="s">
        <v>447</v>
      </c>
      <c r="B40" t="s">
        <v>448</v>
      </c>
      <c r="C40" t="s">
        <v>99</v>
      </c>
      <c r="D40" t="s">
        <v>27</v>
      </c>
      <c r="E40" t="s">
        <v>100</v>
      </c>
      <c r="F40" t="s">
        <v>446</v>
      </c>
      <c r="G40" s="5">
        <v>30</v>
      </c>
      <c r="H40" s="6">
        <v>2</v>
      </c>
      <c r="I40" s="5">
        <v>9.75</v>
      </c>
      <c r="J40" s="5">
        <v>11.75</v>
      </c>
      <c r="K40" s="5">
        <v>7.75</v>
      </c>
      <c r="L40">
        <v>796</v>
      </c>
      <c r="N40">
        <v>796</v>
      </c>
      <c r="O40" s="3">
        <f t="shared" si="2"/>
        <v>5.7906645436477504</v>
      </c>
      <c r="P40" s="3">
        <f t="shared" si="3"/>
        <v>204.49558115955722</v>
      </c>
    </row>
    <row r="41" spans="1:16" x14ac:dyDescent="0.25">
      <c r="A41" t="s">
        <v>449</v>
      </c>
      <c r="B41" t="s">
        <v>450</v>
      </c>
      <c r="C41" t="s">
        <v>99</v>
      </c>
      <c r="D41" t="s">
        <v>28</v>
      </c>
      <c r="E41" t="s">
        <v>107</v>
      </c>
      <c r="F41" t="s">
        <v>446</v>
      </c>
      <c r="G41" s="5">
        <v>35</v>
      </c>
      <c r="H41" s="6">
        <v>2</v>
      </c>
      <c r="I41" s="5">
        <v>11.81</v>
      </c>
      <c r="J41" s="5">
        <v>9.84</v>
      </c>
      <c r="K41" s="5">
        <v>9.06</v>
      </c>
      <c r="M41">
        <v>1</v>
      </c>
      <c r="N41">
        <v>1</v>
      </c>
      <c r="O41" s="3">
        <f t="shared" si="2"/>
        <v>8.6266930980631682E-3</v>
      </c>
      <c r="P41" s="3">
        <f t="shared" si="3"/>
        <v>0.30464907875017139</v>
      </c>
    </row>
    <row r="42" spans="1:16" x14ac:dyDescent="0.25">
      <c r="A42" t="s">
        <v>449</v>
      </c>
      <c r="B42" t="s">
        <v>450</v>
      </c>
      <c r="C42" t="s">
        <v>99</v>
      </c>
      <c r="D42" t="s">
        <v>28</v>
      </c>
      <c r="E42" t="s">
        <v>107</v>
      </c>
      <c r="F42" t="s">
        <v>446</v>
      </c>
      <c r="G42" s="5">
        <v>35</v>
      </c>
      <c r="H42" s="6">
        <v>2</v>
      </c>
      <c r="I42" s="5">
        <v>11.81</v>
      </c>
      <c r="J42" s="5">
        <v>9.84</v>
      </c>
      <c r="K42" s="5">
        <v>9.06</v>
      </c>
      <c r="L42">
        <v>503</v>
      </c>
      <c r="N42">
        <v>503</v>
      </c>
      <c r="O42" s="3">
        <f t="shared" si="2"/>
        <v>4.3392266283257728</v>
      </c>
      <c r="P42" s="3">
        <f t="shared" si="3"/>
        <v>153.23848661133619</v>
      </c>
    </row>
    <row r="43" spans="1:16" x14ac:dyDescent="0.25">
      <c r="A43" t="s">
        <v>205</v>
      </c>
      <c r="B43" t="s">
        <v>206</v>
      </c>
      <c r="C43" t="s">
        <v>207</v>
      </c>
      <c r="D43" t="s">
        <v>208</v>
      </c>
      <c r="E43" t="s">
        <v>42</v>
      </c>
      <c r="F43" t="s">
        <v>22</v>
      </c>
      <c r="G43" s="5">
        <v>60.15</v>
      </c>
      <c r="H43" s="6">
        <v>4</v>
      </c>
      <c r="I43" s="5">
        <v>18.899999999999999</v>
      </c>
      <c r="J43" s="5">
        <v>11.81</v>
      </c>
      <c r="K43" s="5">
        <v>11.81</v>
      </c>
      <c r="L43">
        <v>1</v>
      </c>
      <c r="N43">
        <v>1</v>
      </c>
      <c r="O43" s="3">
        <f t="shared" si="2"/>
        <v>1.079947784713014E-2</v>
      </c>
      <c r="P43" s="3">
        <f t="shared" si="3"/>
        <v>0.38138032032804681</v>
      </c>
    </row>
    <row r="44" spans="1:16" x14ac:dyDescent="0.25">
      <c r="A44" t="s">
        <v>468</v>
      </c>
      <c r="B44" t="s">
        <v>469</v>
      </c>
      <c r="C44" t="s">
        <v>466</v>
      </c>
      <c r="D44" t="s">
        <v>470</v>
      </c>
      <c r="E44" t="s">
        <v>42</v>
      </c>
      <c r="F44" t="s">
        <v>467</v>
      </c>
      <c r="G44" s="5">
        <v>17.579999999999998</v>
      </c>
      <c r="H44" s="6">
        <v>1</v>
      </c>
      <c r="I44" s="5">
        <v>11.81</v>
      </c>
      <c r="J44" s="5">
        <v>9.84</v>
      </c>
      <c r="K44" s="5">
        <v>4.33</v>
      </c>
      <c r="L44">
        <v>3</v>
      </c>
      <c r="N44">
        <v>3</v>
      </c>
      <c r="O44" s="3">
        <f t="shared" si="2"/>
        <v>2.4737470936830146E-2</v>
      </c>
      <c r="P44" s="3">
        <f t="shared" si="3"/>
        <v>0.87359636489287562</v>
      </c>
    </row>
    <row r="45" spans="1:16" x14ac:dyDescent="0.25">
      <c r="A45" t="s">
        <v>209</v>
      </c>
      <c r="B45" t="s">
        <v>210</v>
      </c>
      <c r="C45" t="s">
        <v>207</v>
      </c>
      <c r="D45" t="s">
        <v>211</v>
      </c>
      <c r="E45" t="s">
        <v>212</v>
      </c>
      <c r="F45" t="s">
        <v>213</v>
      </c>
      <c r="G45" s="5">
        <v>14.85</v>
      </c>
      <c r="H45" s="6">
        <v>12</v>
      </c>
      <c r="I45" s="5">
        <v>12.6</v>
      </c>
      <c r="J45" s="5">
        <v>9.84</v>
      </c>
      <c r="K45" s="5">
        <v>12.99</v>
      </c>
      <c r="L45">
        <v>1</v>
      </c>
      <c r="N45">
        <v>1</v>
      </c>
      <c r="O45" s="3">
        <f t="shared" si="2"/>
        <v>2.1993517767715195E-3</v>
      </c>
      <c r="P45" s="3">
        <f t="shared" si="3"/>
        <v>7.7669448191153179E-2</v>
      </c>
    </row>
    <row r="46" spans="1:16" x14ac:dyDescent="0.25">
      <c r="A46" t="s">
        <v>298</v>
      </c>
      <c r="B46" t="s">
        <v>299</v>
      </c>
      <c r="C46" t="s">
        <v>207</v>
      </c>
      <c r="D46" t="s">
        <v>211</v>
      </c>
      <c r="E46" t="s">
        <v>212</v>
      </c>
      <c r="F46" t="s">
        <v>21</v>
      </c>
      <c r="G46" s="5">
        <v>14.85</v>
      </c>
      <c r="H46" s="6">
        <v>12</v>
      </c>
      <c r="I46" s="5">
        <v>12.6</v>
      </c>
      <c r="J46" s="5">
        <v>9.84</v>
      </c>
      <c r="K46" s="5">
        <v>12.99</v>
      </c>
      <c r="L46">
        <v>1</v>
      </c>
      <c r="N46">
        <v>1</v>
      </c>
      <c r="O46" s="3">
        <f t="shared" ref="O46:O51" si="4">(N46/H46)*J46*I46*K46*0.0254*0.0254*0.0254</f>
        <v>2.1993517767715195E-3</v>
      </c>
      <c r="P46" s="3">
        <f t="shared" ref="P46:P52" si="5">O46*35.3147</f>
        <v>7.7669448191153179E-2</v>
      </c>
    </row>
    <row r="47" spans="1:16" x14ac:dyDescent="0.25">
      <c r="A47" t="s">
        <v>275</v>
      </c>
      <c r="B47" t="s">
        <v>276</v>
      </c>
      <c r="C47" t="s">
        <v>277</v>
      </c>
      <c r="D47" t="s">
        <v>278</v>
      </c>
      <c r="E47" t="s">
        <v>35</v>
      </c>
      <c r="F47" t="s">
        <v>21</v>
      </c>
      <c r="G47" s="5">
        <v>41.65</v>
      </c>
      <c r="H47" s="6">
        <v>1</v>
      </c>
      <c r="I47" s="5">
        <v>12.59843</v>
      </c>
      <c r="J47" s="5">
        <v>9.8425200000000004</v>
      </c>
      <c r="K47" s="5">
        <v>4.3307099999999998</v>
      </c>
      <c r="L47">
        <v>15</v>
      </c>
      <c r="N47">
        <v>15</v>
      </c>
      <c r="O47" s="3">
        <f t="shared" si="4"/>
        <v>0.13200009534901844</v>
      </c>
      <c r="P47" s="3">
        <f t="shared" si="5"/>
        <v>4.6615437672219819</v>
      </c>
    </row>
    <row r="48" spans="1:16" x14ac:dyDescent="0.25">
      <c r="A48" t="s">
        <v>255</v>
      </c>
      <c r="B48" t="s">
        <v>256</v>
      </c>
      <c r="C48" t="s">
        <v>257</v>
      </c>
      <c r="D48" t="s">
        <v>258</v>
      </c>
      <c r="E48" t="s">
        <v>29</v>
      </c>
      <c r="F48" t="s">
        <v>17</v>
      </c>
      <c r="G48" s="5">
        <v>21.5</v>
      </c>
      <c r="H48" s="6">
        <v>1</v>
      </c>
      <c r="I48" s="5">
        <v>11.811</v>
      </c>
      <c r="J48" s="5">
        <v>9.8424999999999994</v>
      </c>
      <c r="K48" s="5">
        <v>4.7244000000000002</v>
      </c>
      <c r="L48">
        <v>1</v>
      </c>
      <c r="N48">
        <v>1</v>
      </c>
      <c r="O48" s="3">
        <f t="shared" si="4"/>
        <v>8.9999460001079987E-3</v>
      </c>
      <c r="P48" s="3">
        <f t="shared" si="5"/>
        <v>0.31783039301001398</v>
      </c>
    </row>
    <row r="49" spans="1:16" x14ac:dyDescent="0.25">
      <c r="A49" t="s">
        <v>219</v>
      </c>
      <c r="B49" t="s">
        <v>220</v>
      </c>
      <c r="C49" t="s">
        <v>40</v>
      </c>
      <c r="D49" t="s">
        <v>221</v>
      </c>
      <c r="E49" t="s">
        <v>41</v>
      </c>
      <c r="F49" t="s">
        <v>54</v>
      </c>
      <c r="G49" s="5">
        <v>19</v>
      </c>
      <c r="H49" s="6">
        <v>1</v>
      </c>
      <c r="I49" s="5">
        <v>11.811</v>
      </c>
      <c r="J49" s="5">
        <v>9.8424999999999994</v>
      </c>
      <c r="K49" s="5">
        <v>4.3307000000000002</v>
      </c>
      <c r="L49">
        <v>4</v>
      </c>
      <c r="N49">
        <v>4</v>
      </c>
      <c r="O49" s="3">
        <f t="shared" si="4"/>
        <v>3.299980200039599E-2</v>
      </c>
      <c r="P49" s="3">
        <f t="shared" si="5"/>
        <v>1.1653781077033845</v>
      </c>
    </row>
    <row r="50" spans="1:16" x14ac:dyDescent="0.25">
      <c r="A50" t="s">
        <v>423</v>
      </c>
      <c r="B50" t="s">
        <v>424</v>
      </c>
      <c r="C50" t="s">
        <v>425</v>
      </c>
      <c r="D50" t="s">
        <v>426</v>
      </c>
      <c r="E50" t="s">
        <v>427</v>
      </c>
      <c r="F50" t="s">
        <v>34</v>
      </c>
      <c r="G50" s="5">
        <v>11.67</v>
      </c>
      <c r="H50" s="6">
        <v>2</v>
      </c>
      <c r="I50" s="5">
        <v>10.24</v>
      </c>
      <c r="J50" s="5">
        <v>7.87</v>
      </c>
      <c r="K50" s="5">
        <v>8.27</v>
      </c>
      <c r="M50">
        <v>2</v>
      </c>
      <c r="N50">
        <v>2</v>
      </c>
      <c r="O50" s="3">
        <f t="shared" si="4"/>
        <v>1.0921476318552064E-2</v>
      </c>
      <c r="P50" s="3">
        <f t="shared" si="5"/>
        <v>0.38568865974677063</v>
      </c>
    </row>
    <row r="51" spans="1:16" x14ac:dyDescent="0.25">
      <c r="A51" t="s">
        <v>428</v>
      </c>
      <c r="B51" t="s">
        <v>429</v>
      </c>
      <c r="C51" t="s">
        <v>430</v>
      </c>
      <c r="D51" t="s">
        <v>431</v>
      </c>
      <c r="E51" t="s">
        <v>427</v>
      </c>
      <c r="F51" t="s">
        <v>34</v>
      </c>
      <c r="G51" s="5">
        <v>11.67</v>
      </c>
      <c r="H51" s="6">
        <v>2</v>
      </c>
      <c r="I51" s="5">
        <v>10.24</v>
      </c>
      <c r="J51" s="5">
        <v>7.87</v>
      </c>
      <c r="K51" s="5">
        <v>8.27</v>
      </c>
      <c r="M51">
        <v>1</v>
      </c>
      <c r="N51">
        <v>1</v>
      </c>
      <c r="O51" s="3">
        <f t="shared" si="4"/>
        <v>5.4607381592760322E-3</v>
      </c>
      <c r="P51" s="3">
        <f t="shared" si="5"/>
        <v>0.19284432987338532</v>
      </c>
    </row>
    <row r="52" spans="1:16" x14ac:dyDescent="0.25">
      <c r="A52" t="s">
        <v>539</v>
      </c>
      <c r="N52">
        <f>SUM(N5:N51)</f>
        <v>2925</v>
      </c>
      <c r="O52" s="7">
        <f>SUM(O5:O51)</f>
        <v>23.419312303471823</v>
      </c>
      <c r="P52" s="7">
        <f t="shared" si="5"/>
        <v>827.04598820341641</v>
      </c>
    </row>
  </sheetData>
  <autoFilter ref="A4:Q52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BLK</vt:lpstr>
      <vt:lpstr>LGT</vt:lpstr>
      <vt:lpstr>RUG</vt:lpstr>
      <vt:lpstr>SHET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On-Hand Inventory Report</dc:title>
  <dc:creator>Crystal Decisions</dc:creator>
  <dc:description>Powered by Crystal</dc:description>
  <cp:lastModifiedBy>Elaine Sun</cp:lastModifiedBy>
  <dcterms:created xsi:type="dcterms:W3CDTF">2024-10-09T20:01:59Z</dcterms:created>
  <dcterms:modified xsi:type="dcterms:W3CDTF">2024-11-08T22:49:47Z</dcterms:modified>
</cp:coreProperties>
</file>