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<sst xmlns="http://schemas.openxmlformats.org/spreadsheetml/2006/main" count="182" uniqueCount="182">
  <si>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</si>
  <si>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</si>
  <si>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</si>
  <si>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</si>
  <si>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</si>
  <si>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</si>
  <si>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</si>
  <si>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</si>
  <si>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</si>
  <si>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</si>
  <si>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</si>
  <si>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</si>
  <si>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</si>
  <si>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</si>
  <si>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</si>
  <si>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</si>
  <si>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</si>
  <si>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</si>
  <si>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</si>
  <si>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</si>
  <si>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</si>
  <si>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</si>
  <si>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</si>
  <si>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</si>
  <si>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</si>
  <si>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</si>
  <si>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</si>
  <si>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</si>
  <si>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</si>
  <si>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</si>
  <si>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</si>
  <si>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</si>
  <si>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</si>
  <si>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</si>
  <si>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</si>
  <si>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</si>
  <si>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</si>
  <si>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</si>
  <si>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</si>
  <si>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</si>
  <si>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</si>
  <si>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</si>
  <si>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</si>
  <si>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</si>
  <si>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</si>
  <si>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</si>
  <si>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</si>
  <si>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</si>
  <si>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</si>
  <si>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</si>
  <si>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</si>
  <si>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</si>
  <si>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</si>
  <si>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</si>
  <si>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</si>
  <si>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</si>
  <si>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</si>
  <si>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</si>
  <si>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</si>
  <si>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</si>
  <si>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</si>
  <si>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</si>
  <si>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</si>
  <si>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</si>
  <si>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</si>
  <si>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</si>
  <si>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</si>
  <si>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</si>
  <si>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</si>
  <si>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</si>
  <si>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</si>
  <si>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</si>
  <si>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</si>
  <si>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</si>
  <si>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</si>
  <si>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</si>
  <si>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</si>
  <si>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</si>
  <si>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</si>
  <si>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</si>
  <si>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</si>
  <si>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</si>
  <si>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</si>
  <si>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</si>
  <si>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</si>
  <si>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</si>
  <si>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MPS115-0058</t>
  </si>
  <si>
    <t>FUR</t>
  </si>
  <si>
    <t>Madison Park Signature</t>
  </si>
  <si>
    <t>BED</t>
  </si>
  <si>
    <t>Bed</t>
  </si>
  <si>
    <t>Beckett</t>
  </si>
  <si>
    <t>Queen</t>
  </si>
  <si>
    <t>Morocco Brown</t>
  </si>
  <si>
    <t>Active</t>
  </si>
  <si>
    <t>A+</t>
  </si>
  <si>
    <t>NO</t>
  </si>
  <si>
    <t/>
  </si>
  <si>
    <t>PP000288</t>
  </si>
  <si>
    <t>Solid</t>
  </si>
  <si>
    <t>Traditional</t>
  </si>
  <si>
    <t>Farm House</t>
  </si>
  <si>
    <t>4/2/2017</t>
  </si>
  <si>
    <t>10/31/2024</t>
  </si>
  <si>
    <t>CSNSTORES,OVERSTOCK01</t>
  </si>
  <si>
    <t>Setup</t>
  </si>
  <si>
    <t>7/30/2016</t>
  </si>
  <si>
    <t>11/17/2016</t>
  </si>
  <si>
    <t>No</t>
  </si>
  <si>
    <t>MPS115-0059</t>
  </si>
  <si>
    <t>King</t>
  </si>
  <si>
    <t>Yes</t>
  </si>
  <si>
    <t>4/27/2017</t>
  </si>
  <si>
    <t>CSNSTORES,OLLIIX</t>
  </si>
  <si>
    <t>MPS115-0304</t>
  </si>
  <si>
    <t>Natural</t>
  </si>
  <si>
    <t>TBD</t>
  </si>
  <si>
    <t>1</t>
  </si>
  <si>
    <t>3/13/2024</t>
  </si>
  <si>
    <t>7/29/2024</t>
  </si>
  <si>
    <t>10/3/2024</t>
  </si>
  <si>
    <t>MPS115-0308</t>
  </si>
  <si>
    <t>7/30/2024</t>
  </si>
  <si>
    <t>9/4/2024</t>
  </si>
  <si>
    <t>MPS115-0287</t>
  </si>
  <si>
    <t>Antique Cream</t>
  </si>
  <si>
    <t>9/25/2020</t>
  </si>
  <si>
    <t>11/10/2024</t>
  </si>
  <si>
    <t>10/26/2020</t>
  </si>
  <si>
    <t>MPS115-0291</t>
  </si>
  <si>
    <t>A</t>
  </si>
  <si>
    <t>9/28/2020</t>
  </si>
  <si>
    <t>10/12/2020</t>
  </si>
  <si>
    <t>11/4/2020</t>
  </si>
  <si>
    <t>MPS136-0060</t>
  </si>
  <si>
    <t>NIGHTSTAND</t>
  </si>
  <si>
    <t>Nightstand</t>
  </si>
  <si>
    <t>See below</t>
  </si>
  <si>
    <t>PF001288;PP000288</t>
  </si>
  <si>
    <t>12/9/2024</t>
  </si>
  <si>
    <t>CSNSTORES,HDDS,KOHLDSN,MACY02F,OLLIIX,OVERSTOCK01</t>
  </si>
  <si>
    <t>11/9/2016</t>
  </si>
  <si>
    <t>MPS136-0288</t>
  </si>
  <si>
    <t>9/15/2020</t>
  </si>
  <si>
    <t>11/18/2024</t>
  </si>
  <si>
    <t>11/13/2024</t>
  </si>
  <si>
    <t>CSNSTORES,HDDS,OLLIIX,OVERSTOCK01</t>
  </si>
  <si>
    <t>10/13/2020</t>
  </si>
  <si>
    <t>MPS136-0305</t>
  </si>
  <si>
    <t>CSNSTORES,OLLIIX,OVERSTOCK01</t>
  </si>
  <si>
    <t>7/17/2024</t>
  </si>
  <si>
    <t>MPS130-0299</t>
  </si>
  <si>
    <t>ACCENT CHEST</t>
  </si>
  <si>
    <t>Cabinet</t>
  </si>
  <si>
    <t>2 Drawer Accent Chest</t>
  </si>
  <si>
    <t>B</t>
  </si>
  <si>
    <t>Other</t>
  </si>
  <si>
    <t>8/20/2021</t>
  </si>
  <si>
    <t>1/10/2025</t>
  </si>
  <si>
    <t>9/7/2021</t>
  </si>
  <si>
    <t>MPS130-0306</t>
  </si>
  <si>
    <t>3/19/2025</t>
  </si>
  <si>
    <t>10/12/2024</t>
  </si>
  <si>
    <t>MPS130-0293</t>
  </si>
  <si>
    <t>11/6/2024</t>
  </si>
  <si>
    <t>MPS105-0307</t>
  </si>
  <si>
    <t>ACCENT BENCH</t>
  </si>
  <si>
    <t>Storage Bench</t>
  </si>
  <si>
    <t>Tufted Storage Bench</t>
  </si>
  <si>
    <t>Antique Cream/Light Grey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</si>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</sst>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90</v>
      </c>
      <c r="J6" s="2" t="s">
        <v>92</v>
      </c>
      <c r="K6" s="2" t="s">
        <v>93</v>
      </c>
      <c r="L6" s="3">
        <v>370</v>
      </c>
      <c r="M6" s="3">
        <v>388.5</v>
      </c>
      <c r="N6" s="3">
        <v>769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97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83</v>
      </c>
      <c r="AA6" s="4">
        <f>=ROUNDDOWN(3.19230769230769,0)</f>
      </c>
      <c r="AB6" s="5">
        <v>26</v>
      </c>
      <c r="AC6" s="2" t="s">
        <v>103</v>
      </c>
      <c r="AD6" s="4">
        <v>580</v>
      </c>
      <c r="AE6" s="4">
        <v>1500</v>
      </c>
      <c r="AF6" s="6">
        <v>74</v>
      </c>
      <c r="AG6" s="6">
        <v>60</v>
      </c>
      <c r="AH6" s="7">
        <v>0.5714</v>
      </c>
      <c r="AI6" s="4"/>
      <c r="AJ6" s="4">
        <f>=ROUNDDOWN({0},0)</f>
      </c>
      <c r="AK6" s="5"/>
      <c r="AL6" s="2" t="s">
        <v>97</v>
      </c>
      <c r="AM6" s="4"/>
      <c r="AN6" s="4"/>
      <c r="AO6" s="7"/>
      <c r="AP6" s="4"/>
      <c r="AQ6" s="8"/>
      <c r="AR6" s="4"/>
      <c r="AS6" s="8"/>
      <c r="AT6" s="7"/>
      <c r="AU6" s="7"/>
      <c r="AV6" s="4">
        <v>3</v>
      </c>
      <c r="AW6" s="8">
        <v>1097.16</v>
      </c>
      <c r="AX6" s="4" t="s">
        <v>97</v>
      </c>
      <c r="AY6" s="8" t="s">
        <v>97</v>
      </c>
      <c r="AZ6" s="7" t="s">
        <v>97</v>
      </c>
      <c r="BA6" s="7" t="s">
        <v>97</v>
      </c>
      <c r="BB6" s="7"/>
      <c r="BC6" s="4">
        <v>6</v>
      </c>
      <c r="BD6" s="8">
        <v>2636.63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0.4161</v>
      </c>
      <c r="BJ6" s="4">
        <v>5</v>
      </c>
      <c r="BK6" s="8">
        <v>1948.1</v>
      </c>
      <c r="BL6" s="2" t="s">
        <v>104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94</v>
      </c>
      <c r="BW6" s="2" t="s">
        <v>106</v>
      </c>
      <c r="BX6" s="2" t="s">
        <v>107</v>
      </c>
      <c r="BY6" s="2" t="s">
        <v>108</v>
      </c>
      <c r="BZ6" s="2" t="s">
        <v>97</v>
      </c>
    </row>
    <row r="7">
      <c r="A7" s="2" t="s">
        <v>109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90</v>
      </c>
      <c r="J7" s="2" t="s">
        <v>110</v>
      </c>
      <c r="K7" s="2" t="s">
        <v>93</v>
      </c>
      <c r="L7" s="3">
        <v>430</v>
      </c>
      <c r="M7" s="3">
        <v>451.5</v>
      </c>
      <c r="N7" s="3">
        <v>899</v>
      </c>
      <c r="O7" s="2" t="s">
        <v>94</v>
      </c>
      <c r="P7" s="2" t="s">
        <v>95</v>
      </c>
      <c r="Q7" s="2" t="s">
        <v>111</v>
      </c>
      <c r="R7" s="2" t="s">
        <v>97</v>
      </c>
      <c r="S7" s="2" t="s">
        <v>98</v>
      </c>
      <c r="T7" s="2" t="s">
        <v>97</v>
      </c>
      <c r="U7" s="2" t="s">
        <v>97</v>
      </c>
      <c r="V7" s="2" t="s">
        <v>99</v>
      </c>
      <c r="W7" s="2" t="s">
        <v>100</v>
      </c>
      <c r="X7" s="2" t="s">
        <v>101</v>
      </c>
      <c r="Y7" s="2" t="s">
        <v>112</v>
      </c>
      <c r="Z7" s="4">
        <v>231</v>
      </c>
      <c r="AA7" s="4">
        <f>=ROUNDDOWN(18.1889763779528,0)</f>
      </c>
      <c r="AB7" s="5">
        <v>12.7</v>
      </c>
      <c r="AC7" s="2" t="s">
        <v>103</v>
      </c>
      <c r="AD7" s="4">
        <v>847</v>
      </c>
      <c r="AE7" s="4">
        <v>1373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/>
      <c r="AP7" s="4">
        <v>3</v>
      </c>
      <c r="AQ7" s="8">
        <v>1097.16</v>
      </c>
      <c r="AR7" s="4"/>
      <c r="AS7" s="8"/>
      <c r="AT7" s="7"/>
      <c r="AU7" s="7"/>
      <c r="AV7" s="4" t="s">
        <v>97</v>
      </c>
      <c r="AW7" s="8" t="s">
        <v>97</v>
      </c>
      <c r="AX7" s="4" t="s">
        <v>97</v>
      </c>
      <c r="AY7" s="8" t="s">
        <v>97</v>
      </c>
      <c r="AZ7" s="7" t="s">
        <v>97</v>
      </c>
      <c r="BA7" s="7" t="s">
        <v>97</v>
      </c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 t="s">
        <v>97</v>
      </c>
      <c r="BJ7" s="4">
        <v>10</v>
      </c>
      <c r="BK7" s="8">
        <v>3957.16</v>
      </c>
      <c r="BL7" s="2" t="s">
        <v>113</v>
      </c>
      <c r="BM7" s="7">
        <v>0.3</v>
      </c>
      <c r="BN7" s="7">
        <v>0.2773</v>
      </c>
      <c r="BO7" s="4">
        <v>3</v>
      </c>
      <c r="BP7" s="8">
        <v>1097.16</v>
      </c>
      <c r="BQ7" s="4"/>
      <c r="BR7" s="8"/>
      <c r="BS7" s="7"/>
      <c r="BT7" s="7"/>
      <c r="BU7" s="2" t="s">
        <v>105</v>
      </c>
      <c r="BV7" s="2" t="s">
        <v>94</v>
      </c>
      <c r="BW7" s="2" t="s">
        <v>106</v>
      </c>
      <c r="BX7" s="2" t="s">
        <v>107</v>
      </c>
      <c r="BY7" s="2" t="s">
        <v>108</v>
      </c>
      <c r="BZ7" s="2" t="s">
        <v>97</v>
      </c>
    </row>
    <row r="8">
      <c r="A8" s="2" t="s">
        <v>114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90</v>
      </c>
      <c r="J8" s="2" t="s">
        <v>92</v>
      </c>
      <c r="K8" s="2" t="s">
        <v>115</v>
      </c>
      <c r="L8" s="3">
        <v>370</v>
      </c>
      <c r="M8" s="3">
        <v>388.5</v>
      </c>
      <c r="N8" s="3">
        <v>769</v>
      </c>
      <c r="O8" s="2" t="s">
        <v>94</v>
      </c>
      <c r="P8" s="2" t="s">
        <v>116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117</v>
      </c>
      <c r="V8" s="2" t="s">
        <v>99</v>
      </c>
      <c r="W8" s="2" t="s">
        <v>100</v>
      </c>
      <c r="X8" s="2" t="s">
        <v>101</v>
      </c>
      <c r="Y8" s="2" t="s">
        <v>118</v>
      </c>
      <c r="Z8" s="4">
        <v>289</v>
      </c>
      <c r="AA8" s="4">
        <f>=ROUNDDOWN(72.25,0)</f>
      </c>
      <c r="AB8" s="5">
        <v>4</v>
      </c>
      <c r="AC8" s="2" t="s">
        <v>97</v>
      </c>
      <c r="AD8" s="4"/>
      <c r="AE8" s="4"/>
      <c r="AF8" s="6">
        <v>74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/>
      <c r="AP8" s="4">
        <v>1</v>
      </c>
      <c r="AQ8" s="8">
        <v>314.69</v>
      </c>
      <c r="AR8" s="4"/>
      <c r="AS8" s="8"/>
      <c r="AT8" s="7"/>
      <c r="AU8" s="7"/>
      <c r="AV8" s="4">
        <v>2</v>
      </c>
      <c r="AW8" s="8">
        <v>916.69</v>
      </c>
      <c r="AX8" s="4" t="s">
        <v>97</v>
      </c>
      <c r="AY8" s="8" t="s">
        <v>97</v>
      </c>
      <c r="AZ8" s="7" t="s">
        <v>97</v>
      </c>
      <c r="BA8" s="7" t="s">
        <v>97</v>
      </c>
      <c r="BB8" s="7">
        <v>0.3433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0.3477</v>
      </c>
      <c r="BJ8" s="4">
        <v>2</v>
      </c>
      <c r="BK8" s="8">
        <v>714.85</v>
      </c>
      <c r="BL8" s="2" t="s">
        <v>113</v>
      </c>
      <c r="BM8" s="7">
        <v>0.5</v>
      </c>
      <c r="BN8" s="7">
        <v>0.4402</v>
      </c>
      <c r="BO8" s="4">
        <v>1</v>
      </c>
      <c r="BP8" s="8">
        <v>314.69</v>
      </c>
      <c r="BQ8" s="4"/>
      <c r="BR8" s="8"/>
      <c r="BS8" s="7"/>
      <c r="BT8" s="7"/>
      <c r="BU8" s="2" t="s">
        <v>105</v>
      </c>
      <c r="BV8" s="2" t="s">
        <v>94</v>
      </c>
      <c r="BW8" s="2" t="s">
        <v>119</v>
      </c>
      <c r="BX8" s="2" t="s">
        <v>120</v>
      </c>
      <c r="BY8" s="2" t="s">
        <v>108</v>
      </c>
      <c r="BZ8" s="2" t="s">
        <v>97</v>
      </c>
    </row>
    <row r="9">
      <c r="A9" s="2" t="s">
        <v>121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90</v>
      </c>
      <c r="J9" s="2" t="s">
        <v>110</v>
      </c>
      <c r="K9" s="2" t="s">
        <v>115</v>
      </c>
      <c r="L9" s="3">
        <v>430</v>
      </c>
      <c r="M9" s="3">
        <v>451.5</v>
      </c>
      <c r="N9" s="3">
        <v>899</v>
      </c>
      <c r="O9" s="2" t="s">
        <v>94</v>
      </c>
      <c r="P9" s="2" t="s">
        <v>116</v>
      </c>
      <c r="Q9" s="2" t="s">
        <v>111</v>
      </c>
      <c r="R9" s="2" t="s">
        <v>97</v>
      </c>
      <c r="S9" s="2" t="s">
        <v>97</v>
      </c>
      <c r="T9" s="2" t="s">
        <v>97</v>
      </c>
      <c r="U9" s="2" t="s">
        <v>117</v>
      </c>
      <c r="V9" s="2" t="s">
        <v>99</v>
      </c>
      <c r="W9" s="2" t="s">
        <v>100</v>
      </c>
      <c r="X9" s="2" t="s">
        <v>101</v>
      </c>
      <c r="Y9" s="2" t="s">
        <v>122</v>
      </c>
      <c r="Z9" s="4">
        <v>233</v>
      </c>
      <c r="AA9" s="4">
        <f>=ROUNDDOWN(97.0833333333333,0)</f>
      </c>
      <c r="AB9" s="5">
        <v>2.4</v>
      </c>
      <c r="AC9" s="2" t="s">
        <v>97</v>
      </c>
      <c r="AD9" s="4"/>
      <c r="AE9" s="4"/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/>
      <c r="AP9" s="4">
        <v>1</v>
      </c>
      <c r="AQ9" s="8">
        <v>602</v>
      </c>
      <c r="AR9" s="4"/>
      <c r="AS9" s="8"/>
      <c r="AT9" s="7"/>
      <c r="AU9" s="7"/>
      <c r="AV9" s="4" t="s">
        <v>97</v>
      </c>
      <c r="AW9" s="8" t="s">
        <v>97</v>
      </c>
      <c r="AX9" s="4" t="s">
        <v>97</v>
      </c>
      <c r="AY9" s="8" t="s">
        <v>97</v>
      </c>
      <c r="AZ9" s="7" t="s">
        <v>97</v>
      </c>
      <c r="BA9" s="7" t="s">
        <v>97</v>
      </c>
      <c r="BB9" s="7">
        <v>0.6567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 t="s">
        <v>97</v>
      </c>
      <c r="BJ9" s="4">
        <v>3</v>
      </c>
      <c r="BK9" s="8">
        <v>1532.08</v>
      </c>
      <c r="BL9" s="2" t="s">
        <v>113</v>
      </c>
      <c r="BM9" s="7">
        <v>0.3333</v>
      </c>
      <c r="BN9" s="7">
        <v>0.3929</v>
      </c>
      <c r="BO9" s="4">
        <v>1</v>
      </c>
      <c r="BP9" s="8">
        <v>602</v>
      </c>
      <c r="BQ9" s="4"/>
      <c r="BR9" s="8"/>
      <c r="BS9" s="7"/>
      <c r="BT9" s="7"/>
      <c r="BU9" s="2" t="s">
        <v>105</v>
      </c>
      <c r="BV9" s="2" t="s">
        <v>94</v>
      </c>
      <c r="BW9" s="2" t="s">
        <v>119</v>
      </c>
      <c r="BX9" s="2" t="s">
        <v>123</v>
      </c>
      <c r="BY9" s="2" t="s">
        <v>108</v>
      </c>
      <c r="BZ9" s="2" t="s">
        <v>97</v>
      </c>
    </row>
    <row r="10">
      <c r="A10" s="2" t="s">
        <v>124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90</v>
      </c>
      <c r="J10" s="2" t="s">
        <v>92</v>
      </c>
      <c r="K10" s="2" t="s">
        <v>125</v>
      </c>
      <c r="L10" s="3">
        <v>370</v>
      </c>
      <c r="M10" s="3">
        <v>388.5</v>
      </c>
      <c r="N10" s="3">
        <v>769</v>
      </c>
      <c r="O10" s="2" t="s">
        <v>94</v>
      </c>
      <c r="P10" s="2" t="s">
        <v>95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117</v>
      </c>
      <c r="V10" s="2" t="s">
        <v>99</v>
      </c>
      <c r="W10" s="2" t="s">
        <v>100</v>
      </c>
      <c r="X10" s="2" t="s">
        <v>101</v>
      </c>
      <c r="Y10" s="2" t="s">
        <v>126</v>
      </c>
      <c r="Z10" s="4">
        <v>221</v>
      </c>
      <c r="AA10" s="4">
        <f>=ROUNDDOWN(12.9239766081871,0)</f>
      </c>
      <c r="AB10" s="5">
        <v>17.1</v>
      </c>
      <c r="AC10" s="2" t="s">
        <v>127</v>
      </c>
      <c r="AD10" s="4">
        <v>50</v>
      </c>
      <c r="AE10" s="4">
        <v>423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1</v>
      </c>
      <c r="AW10" s="8">
        <v>622.78</v>
      </c>
      <c r="AX10" s="4" t="s">
        <v>97</v>
      </c>
      <c r="AY10" s="8" t="s">
        <v>97</v>
      </c>
      <c r="AZ10" s="7" t="s">
        <v>97</v>
      </c>
      <c r="BA10" s="7" t="s">
        <v>97</v>
      </c>
      <c r="BB10" s="7"/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0.2362</v>
      </c>
      <c r="BJ10" s="4">
        <v>16</v>
      </c>
      <c r="BK10" s="8">
        <v>5633.1</v>
      </c>
      <c r="BL10" s="2" t="s">
        <v>104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94</v>
      </c>
      <c r="BW10" s="2" t="s">
        <v>126</v>
      </c>
      <c r="BX10" s="2" t="s">
        <v>128</v>
      </c>
      <c r="BY10" s="2" t="s">
        <v>108</v>
      </c>
      <c r="BZ10" s="2" t="s">
        <v>97</v>
      </c>
    </row>
    <row r="11">
      <c r="A11" s="2" t="s">
        <v>129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90</v>
      </c>
      <c r="J11" s="2" t="s">
        <v>110</v>
      </c>
      <c r="K11" s="2" t="s">
        <v>125</v>
      </c>
      <c r="L11" s="3">
        <v>430</v>
      </c>
      <c r="M11" s="3">
        <v>451.5</v>
      </c>
      <c r="N11" s="3">
        <v>899</v>
      </c>
      <c r="O11" s="2" t="s">
        <v>94</v>
      </c>
      <c r="P11" s="2" t="s">
        <v>130</v>
      </c>
      <c r="Q11" s="2" t="s">
        <v>111</v>
      </c>
      <c r="R11" s="2" t="s">
        <v>97</v>
      </c>
      <c r="S11" s="2" t="s">
        <v>97</v>
      </c>
      <c r="T11" s="2" t="s">
        <v>97</v>
      </c>
      <c r="U11" s="2" t="s">
        <v>117</v>
      </c>
      <c r="V11" s="2" t="s">
        <v>99</v>
      </c>
      <c r="W11" s="2" t="s">
        <v>100</v>
      </c>
      <c r="X11" s="2" t="s">
        <v>101</v>
      </c>
      <c r="Y11" s="2" t="s">
        <v>131</v>
      </c>
      <c r="Z11" s="4">
        <v>280</v>
      </c>
      <c r="AA11" s="4">
        <f>=ROUNDDOWN(35,0)</f>
      </c>
      <c r="AB11" s="5">
        <v>8</v>
      </c>
      <c r="AC11" s="2" t="s">
        <v>97</v>
      </c>
      <c r="AD11" s="4"/>
      <c r="AE11" s="4"/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/>
      <c r="AP11" s="4">
        <v>1</v>
      </c>
      <c r="AQ11" s="8">
        <v>622.78</v>
      </c>
      <c r="AR11" s="4"/>
      <c r="AS11" s="8"/>
      <c r="AT11" s="7"/>
      <c r="AU11" s="7"/>
      <c r="AV11" s="4" t="s">
        <v>97</v>
      </c>
      <c r="AW11" s="8" t="s">
        <v>97</v>
      </c>
      <c r="AX11" s="4" t="s">
        <v>97</v>
      </c>
      <c r="AY11" s="8" t="s">
        <v>97</v>
      </c>
      <c r="AZ11" s="7" t="s">
        <v>97</v>
      </c>
      <c r="BA11" s="7" t="s">
        <v>97</v>
      </c>
      <c r="BB11" s="7">
        <v>1</v>
      </c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 t="s">
        <v>97</v>
      </c>
      <c r="BJ11" s="4">
        <v>8</v>
      </c>
      <c r="BK11" s="8">
        <v>3403.58</v>
      </c>
      <c r="BL11" s="2" t="s">
        <v>113</v>
      </c>
      <c r="BM11" s="7">
        <v>0.125</v>
      </c>
      <c r="BN11" s="7">
        <v>0.183</v>
      </c>
      <c r="BO11" s="4">
        <v>1</v>
      </c>
      <c r="BP11" s="8">
        <v>622.78</v>
      </c>
      <c r="BQ11" s="4"/>
      <c r="BR11" s="8"/>
      <c r="BS11" s="7"/>
      <c r="BT11" s="7"/>
      <c r="BU11" s="2" t="s">
        <v>105</v>
      </c>
      <c r="BV11" s="2" t="s">
        <v>94</v>
      </c>
      <c r="BW11" s="2" t="s">
        <v>132</v>
      </c>
      <c r="BX11" s="2" t="s">
        <v>133</v>
      </c>
      <c r="BY11" s="2" t="s">
        <v>108</v>
      </c>
      <c r="BZ11" s="2" t="s">
        <v>97</v>
      </c>
    </row>
    <row r="12">
      <c r="A12" s="2" t="s">
        <v>134</v>
      </c>
      <c r="B12" s="2" t="s">
        <v>87</v>
      </c>
      <c r="C12" s="2" t="s">
        <v>88</v>
      </c>
      <c r="D12" s="2" t="s">
        <v>135</v>
      </c>
      <c r="E12" s="2" t="s">
        <v>136</v>
      </c>
      <c r="F12" s="2" t="s">
        <v>91</v>
      </c>
      <c r="G12" s="2" t="s">
        <v>91</v>
      </c>
      <c r="H12" s="2" t="s">
        <v>91</v>
      </c>
      <c r="I12" s="2" t="s">
        <v>136</v>
      </c>
      <c r="J12" s="2" t="s">
        <v>137</v>
      </c>
      <c r="K12" s="2" t="s">
        <v>93</v>
      </c>
      <c r="L12" s="3">
        <v>109.25</v>
      </c>
      <c r="M12" s="3">
        <v>114.71</v>
      </c>
      <c r="N12" s="3">
        <v>229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138</v>
      </c>
      <c r="T12" s="2" t="s">
        <v>97</v>
      </c>
      <c r="U12" s="2" t="s">
        <v>97</v>
      </c>
      <c r="V12" s="2" t="s">
        <v>99</v>
      </c>
      <c r="W12" s="2" t="s">
        <v>100</v>
      </c>
      <c r="X12" s="2" t="s">
        <v>101</v>
      </c>
      <c r="Y12" s="2" t="s">
        <v>102</v>
      </c>
      <c r="Z12" s="4">
        <v>1324</v>
      </c>
      <c r="AA12" s="4">
        <f>=ROUNDDOWN(8.5974025974026,0)</f>
      </c>
      <c r="AB12" s="5">
        <v>154</v>
      </c>
      <c r="AC12" s="2" t="s">
        <v>139</v>
      </c>
      <c r="AD12" s="4">
        <v>280</v>
      </c>
      <c r="AE12" s="4">
        <v>2122</v>
      </c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/>
      <c r="AL12" s="2" t="s">
        <v>139</v>
      </c>
      <c r="AM12" s="4">
        <v>1176</v>
      </c>
      <c r="AN12" s="4">
        <v>1904</v>
      </c>
      <c r="AO12" s="7"/>
      <c r="AP12" s="4">
        <v>7</v>
      </c>
      <c r="AQ12" s="8">
        <v>770.87</v>
      </c>
      <c r="AR12" s="4"/>
      <c r="AS12" s="8"/>
      <c r="AT12" s="7"/>
      <c r="AU12" s="7"/>
      <c r="AV12" s="4">
        <v>7</v>
      </c>
      <c r="AW12" s="8">
        <v>770.87</v>
      </c>
      <c r="AX12" s="4"/>
      <c r="AY12" s="8"/>
      <c r="AZ12" s="7"/>
      <c r="BA12" s="7"/>
      <c r="BB12" s="7">
        <v>1</v>
      </c>
      <c r="BC12" s="4">
        <v>12</v>
      </c>
      <c r="BD12" s="8">
        <v>1319.2</v>
      </c>
      <c r="BE12" s="4" t="s">
        <v>97</v>
      </c>
      <c r="BF12" s="8" t="s">
        <v>97</v>
      </c>
      <c r="BG12" s="7" t="s">
        <v>97</v>
      </c>
      <c r="BH12" s="7" t="s">
        <v>97</v>
      </c>
      <c r="BI12" s="7">
        <v>0.5843</v>
      </c>
      <c r="BJ12" s="4">
        <v>134</v>
      </c>
      <c r="BK12" s="8">
        <v>13720.14</v>
      </c>
      <c r="BL12" s="2" t="s">
        <v>140</v>
      </c>
      <c r="BM12" s="7">
        <v>0.0522</v>
      </c>
      <c r="BN12" s="7">
        <v>0.0562</v>
      </c>
      <c r="BO12" s="4">
        <v>7</v>
      </c>
      <c r="BP12" s="8">
        <v>770.87</v>
      </c>
      <c r="BQ12" s="4"/>
      <c r="BR12" s="8"/>
      <c r="BS12" s="7"/>
      <c r="BT12" s="7"/>
      <c r="BU12" s="2" t="s">
        <v>105</v>
      </c>
      <c r="BV12" s="2" t="s">
        <v>94</v>
      </c>
      <c r="BW12" s="2" t="s">
        <v>106</v>
      </c>
      <c r="BX12" s="2" t="s">
        <v>141</v>
      </c>
      <c r="BY12" s="2" t="s">
        <v>108</v>
      </c>
      <c r="BZ12" s="2" t="s">
        <v>97</v>
      </c>
    </row>
    <row r="13">
      <c r="A13" s="2" t="s">
        <v>142</v>
      </c>
      <c r="B13" s="2" t="s">
        <v>87</v>
      </c>
      <c r="C13" s="2" t="s">
        <v>88</v>
      </c>
      <c r="D13" s="2" t="s">
        <v>135</v>
      </c>
      <c r="E13" s="2" t="s">
        <v>136</v>
      </c>
      <c r="F13" s="2" t="s">
        <v>91</v>
      </c>
      <c r="G13" s="2" t="s">
        <v>91</v>
      </c>
      <c r="H13" s="2" t="s">
        <v>91</v>
      </c>
      <c r="I13" s="2" t="s">
        <v>136</v>
      </c>
      <c r="J13" s="2" t="s">
        <v>137</v>
      </c>
      <c r="K13" s="2" t="s">
        <v>125</v>
      </c>
      <c r="L13" s="3">
        <v>109.25</v>
      </c>
      <c r="M13" s="3">
        <v>114.71</v>
      </c>
      <c r="N13" s="3">
        <v>229</v>
      </c>
      <c r="O13" s="2" t="s">
        <v>94</v>
      </c>
      <c r="P13" s="2" t="s">
        <v>95</v>
      </c>
      <c r="Q13" s="2" t="s">
        <v>96</v>
      </c>
      <c r="R13" s="2" t="s">
        <v>97</v>
      </c>
      <c r="S13" s="2" t="s">
        <v>97</v>
      </c>
      <c r="T13" s="2" t="s">
        <v>97</v>
      </c>
      <c r="U13" s="2" t="s">
        <v>117</v>
      </c>
      <c r="V13" s="2" t="s">
        <v>99</v>
      </c>
      <c r="W13" s="2" t="s">
        <v>100</v>
      </c>
      <c r="X13" s="2" t="s">
        <v>101</v>
      </c>
      <c r="Y13" s="2" t="s">
        <v>143</v>
      </c>
      <c r="Z13" s="4">
        <v>1465</v>
      </c>
      <c r="AA13" s="4">
        <f>=ROUNDDOWN(14.0865384615385,0)</f>
      </c>
      <c r="AB13" s="5">
        <v>104</v>
      </c>
      <c r="AC13" s="2" t="s">
        <v>144</v>
      </c>
      <c r="AD13" s="4">
        <v>410</v>
      </c>
      <c r="AE13" s="4">
        <v>624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/>
      <c r="AL13" s="2" t="s">
        <v>145</v>
      </c>
      <c r="AM13" s="4">
        <v>588</v>
      </c>
      <c r="AN13" s="4">
        <v>1036</v>
      </c>
      <c r="AO13" s="7"/>
      <c r="AP13" s="4">
        <v>3</v>
      </c>
      <c r="AQ13" s="8">
        <v>300.55</v>
      </c>
      <c r="AR13" s="4"/>
      <c r="AS13" s="8"/>
      <c r="AT13" s="7"/>
      <c r="AU13" s="7"/>
      <c r="AV13" s="4">
        <v>3</v>
      </c>
      <c r="AW13" s="8">
        <v>300.55</v>
      </c>
      <c r="AX13" s="4"/>
      <c r="AY13" s="8"/>
      <c r="AZ13" s="7"/>
      <c r="BA13" s="7"/>
      <c r="BB13" s="7">
        <v>1</v>
      </c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>
        <v>0.2278</v>
      </c>
      <c r="BJ13" s="4">
        <v>73</v>
      </c>
      <c r="BK13" s="8">
        <v>7469.51</v>
      </c>
      <c r="BL13" s="2" t="s">
        <v>146</v>
      </c>
      <c r="BM13" s="7">
        <v>0.0411</v>
      </c>
      <c r="BN13" s="7">
        <v>0.0402</v>
      </c>
      <c r="BO13" s="4">
        <v>3</v>
      </c>
      <c r="BP13" s="8">
        <v>300.55</v>
      </c>
      <c r="BQ13" s="4"/>
      <c r="BR13" s="8"/>
      <c r="BS13" s="7"/>
      <c r="BT13" s="7"/>
      <c r="BU13" s="2" t="s">
        <v>105</v>
      </c>
      <c r="BV13" s="2" t="s">
        <v>94</v>
      </c>
      <c r="BW13" s="2" t="s">
        <v>143</v>
      </c>
      <c r="BX13" s="2" t="s">
        <v>147</v>
      </c>
      <c r="BY13" s="2" t="s">
        <v>108</v>
      </c>
      <c r="BZ13" s="2" t="s">
        <v>97</v>
      </c>
    </row>
    <row r="14">
      <c r="A14" s="2" t="s">
        <v>148</v>
      </c>
      <c r="B14" s="2" t="s">
        <v>87</v>
      </c>
      <c r="C14" s="2" t="s">
        <v>88</v>
      </c>
      <c r="D14" s="2" t="s">
        <v>135</v>
      </c>
      <c r="E14" s="2" t="s">
        <v>136</v>
      </c>
      <c r="F14" s="2" t="s">
        <v>91</v>
      </c>
      <c r="G14" s="2" t="s">
        <v>91</v>
      </c>
      <c r="H14" s="2" t="s">
        <v>91</v>
      </c>
      <c r="I14" s="2" t="s">
        <v>136</v>
      </c>
      <c r="J14" s="2" t="s">
        <v>137</v>
      </c>
      <c r="K14" s="2" t="s">
        <v>115</v>
      </c>
      <c r="L14" s="3">
        <v>109.25</v>
      </c>
      <c r="M14" s="3">
        <v>114.71</v>
      </c>
      <c r="N14" s="3">
        <v>229</v>
      </c>
      <c r="O14" s="2" t="s">
        <v>94</v>
      </c>
      <c r="P14" s="2" t="s">
        <v>116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117</v>
      </c>
      <c r="V14" s="2" t="s">
        <v>99</v>
      </c>
      <c r="W14" s="2" t="s">
        <v>100</v>
      </c>
      <c r="X14" s="2" t="s">
        <v>101</v>
      </c>
      <c r="Y14" s="2" t="s">
        <v>118</v>
      </c>
      <c r="Z14" s="4">
        <v>1156</v>
      </c>
      <c r="AA14" s="4">
        <f>=ROUNDDOWN(115.6,0)</f>
      </c>
      <c r="AB14" s="5">
        <v>10</v>
      </c>
      <c r="AC14" s="2" t="s">
        <v>97</v>
      </c>
      <c r="AD14" s="4"/>
      <c r="AE14" s="4"/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/>
      <c r="AP14" s="4">
        <v>2</v>
      </c>
      <c r="AQ14" s="8">
        <v>247.78</v>
      </c>
      <c r="AR14" s="4"/>
      <c r="AS14" s="8"/>
      <c r="AT14" s="7"/>
      <c r="AU14" s="7"/>
      <c r="AV14" s="4">
        <v>2</v>
      </c>
      <c r="AW14" s="8">
        <v>247.78</v>
      </c>
      <c r="AX14" s="4"/>
      <c r="AY14" s="8"/>
      <c r="AZ14" s="7"/>
      <c r="BA14" s="7"/>
      <c r="BB14" s="7">
        <v>1</v>
      </c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>
        <v>0.1878</v>
      </c>
      <c r="BJ14" s="4">
        <v>5</v>
      </c>
      <c r="BK14" s="8">
        <v>563</v>
      </c>
      <c r="BL14" s="2" t="s">
        <v>149</v>
      </c>
      <c r="BM14" s="7">
        <v>0.4</v>
      </c>
      <c r="BN14" s="7">
        <v>0.4401</v>
      </c>
      <c r="BO14" s="4">
        <v>2</v>
      </c>
      <c r="BP14" s="8">
        <v>247.78</v>
      </c>
      <c r="BQ14" s="4"/>
      <c r="BR14" s="8"/>
      <c r="BS14" s="7"/>
      <c r="BT14" s="7"/>
      <c r="BU14" s="2" t="s">
        <v>105</v>
      </c>
      <c r="BV14" s="2" t="s">
        <v>94</v>
      </c>
      <c r="BW14" s="2" t="s">
        <v>150</v>
      </c>
      <c r="BX14" s="2" t="s">
        <v>123</v>
      </c>
      <c r="BY14" s="2" t="s">
        <v>108</v>
      </c>
      <c r="BZ14" s="2" t="s">
        <v>97</v>
      </c>
    </row>
    <row r="15">
      <c r="A15" s="2" t="s">
        <v>151</v>
      </c>
      <c r="B15" s="2" t="s">
        <v>87</v>
      </c>
      <c r="C15" s="2" t="s">
        <v>88</v>
      </c>
      <c r="D15" s="2" t="s">
        <v>152</v>
      </c>
      <c r="E15" s="2" t="s">
        <v>153</v>
      </c>
      <c r="F15" s="2" t="s">
        <v>91</v>
      </c>
      <c r="G15" s="2" t="s">
        <v>91</v>
      </c>
      <c r="H15" s="2" t="s">
        <v>91</v>
      </c>
      <c r="I15" s="2" t="s">
        <v>154</v>
      </c>
      <c r="J15" s="2" t="s">
        <v>137</v>
      </c>
      <c r="K15" s="2" t="s">
        <v>125</v>
      </c>
      <c r="L15" s="3">
        <v>217.8</v>
      </c>
      <c r="M15" s="3">
        <v>228.69</v>
      </c>
      <c r="N15" s="3">
        <v>459</v>
      </c>
      <c r="O15" s="2" t="s">
        <v>94</v>
      </c>
      <c r="P15" s="2" t="s">
        <v>155</v>
      </c>
      <c r="Q15" s="2" t="s">
        <v>96</v>
      </c>
      <c r="R15" s="2" t="s">
        <v>97</v>
      </c>
      <c r="S15" s="2" t="s">
        <v>97</v>
      </c>
      <c r="T15" s="2" t="s">
        <v>97</v>
      </c>
      <c r="U15" s="2" t="s">
        <v>117</v>
      </c>
      <c r="V15" s="2" t="s">
        <v>156</v>
      </c>
      <c r="W15" s="2" t="s">
        <v>100</v>
      </c>
      <c r="X15" s="2" t="s">
        <v>101</v>
      </c>
      <c r="Y15" s="2" t="s">
        <v>157</v>
      </c>
      <c r="Z15" s="4">
        <v>116</v>
      </c>
      <c r="AA15" s="4">
        <f>=ROUNDDOWN(13.0337078651685,0)</f>
      </c>
      <c r="AB15" s="5">
        <v>8.9</v>
      </c>
      <c r="AC15" s="2" t="s">
        <v>158</v>
      </c>
      <c r="AD15" s="4">
        <v>100</v>
      </c>
      <c r="AE15" s="4">
        <v>100</v>
      </c>
      <c r="AF15" s="6">
        <v>74</v>
      </c>
      <c r="AG15" s="6">
        <v>60</v>
      </c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/>
      <c r="AP15" s="4">
        <v>2</v>
      </c>
      <c r="AQ15" s="8">
        <v>457.38</v>
      </c>
      <c r="AR15" s="4"/>
      <c r="AS15" s="8"/>
      <c r="AT15" s="7"/>
      <c r="AU15" s="7"/>
      <c r="AV15" s="4">
        <v>2</v>
      </c>
      <c r="AW15" s="8">
        <v>457.38</v>
      </c>
      <c r="AX15" s="4"/>
      <c r="AY15" s="8"/>
      <c r="AZ15" s="7"/>
      <c r="BA15" s="7"/>
      <c r="BB15" s="7">
        <v>1</v>
      </c>
      <c r="BC15" s="4">
        <v>3</v>
      </c>
      <c r="BD15" s="8">
        <v>664.12</v>
      </c>
      <c r="BE15" s="4" t="s">
        <v>97</v>
      </c>
      <c r="BF15" s="8" t="s">
        <v>97</v>
      </c>
      <c r="BG15" s="7" t="s">
        <v>97</v>
      </c>
      <c r="BH15" s="7" t="s">
        <v>97</v>
      </c>
      <c r="BI15" s="7">
        <v>0.6887</v>
      </c>
      <c r="BJ15" s="4">
        <v>9</v>
      </c>
      <c r="BK15" s="8">
        <v>2032.17</v>
      </c>
      <c r="BL15" s="2" t="s">
        <v>113</v>
      </c>
      <c r="BM15" s="7">
        <v>0.2222</v>
      </c>
      <c r="BN15" s="7">
        <v>0.2251</v>
      </c>
      <c r="BO15" s="4">
        <v>2</v>
      </c>
      <c r="BP15" s="8">
        <v>457.38</v>
      </c>
      <c r="BQ15" s="4"/>
      <c r="BR15" s="8"/>
      <c r="BS15" s="7"/>
      <c r="BT15" s="7"/>
      <c r="BU15" s="2" t="s">
        <v>105</v>
      </c>
      <c r="BV15" s="2" t="s">
        <v>94</v>
      </c>
      <c r="BW15" s="2" t="s">
        <v>157</v>
      </c>
      <c r="BX15" s="2" t="s">
        <v>159</v>
      </c>
      <c r="BY15" s="2" t="s">
        <v>108</v>
      </c>
      <c r="BZ15" s="2" t="s">
        <v>97</v>
      </c>
    </row>
    <row r="16">
      <c r="A16" s="2" t="s">
        <v>160</v>
      </c>
      <c r="B16" s="2" t="s">
        <v>87</v>
      </c>
      <c r="C16" s="2" t="s">
        <v>88</v>
      </c>
      <c r="D16" s="2" t="s">
        <v>152</v>
      </c>
      <c r="E16" s="2" t="s">
        <v>153</v>
      </c>
      <c r="F16" s="2" t="s">
        <v>91</v>
      </c>
      <c r="G16" s="2" t="s">
        <v>91</v>
      </c>
      <c r="H16" s="2" t="s">
        <v>91</v>
      </c>
      <c r="I16" s="2" t="s">
        <v>154</v>
      </c>
      <c r="J16" s="2" t="s">
        <v>137</v>
      </c>
      <c r="K16" s="2" t="s">
        <v>115</v>
      </c>
      <c r="L16" s="3">
        <v>217.8</v>
      </c>
      <c r="M16" s="3">
        <v>228.69</v>
      </c>
      <c r="N16" s="3">
        <v>459</v>
      </c>
      <c r="O16" s="2" t="s">
        <v>94</v>
      </c>
      <c r="P16" s="2" t="s">
        <v>116</v>
      </c>
      <c r="Q16" s="2" t="s">
        <v>96</v>
      </c>
      <c r="R16" s="2" t="s">
        <v>97</v>
      </c>
      <c r="S16" s="2" t="s">
        <v>97</v>
      </c>
      <c r="T16" s="2" t="s">
        <v>97</v>
      </c>
      <c r="U16" s="2" t="s">
        <v>117</v>
      </c>
      <c r="V16" s="2" t="s">
        <v>156</v>
      </c>
      <c r="W16" s="2" t="s">
        <v>100</v>
      </c>
      <c r="X16" s="2" t="s">
        <v>101</v>
      </c>
      <c r="Y16" s="2" t="s">
        <v>118</v>
      </c>
      <c r="Z16" s="4">
        <v>138</v>
      </c>
      <c r="AA16" s="4">
        <f>=ROUNDDOWN(23,0)</f>
      </c>
      <c r="AB16" s="5">
        <v>6</v>
      </c>
      <c r="AC16" s="2" t="s">
        <v>161</v>
      </c>
      <c r="AD16" s="4">
        <v>100</v>
      </c>
      <c r="AE16" s="4">
        <v>100</v>
      </c>
      <c r="AF16" s="6">
        <v>74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/>
      <c r="AP16" s="4">
        <v>1</v>
      </c>
      <c r="AQ16" s="8">
        <v>206.74</v>
      </c>
      <c r="AR16" s="4"/>
      <c r="AS16" s="8"/>
      <c r="AT16" s="7"/>
      <c r="AU16" s="7"/>
      <c r="AV16" s="4">
        <v>1</v>
      </c>
      <c r="AW16" s="8">
        <v>206.74</v>
      </c>
      <c r="AX16" s="4"/>
      <c r="AY16" s="8"/>
      <c r="AZ16" s="7"/>
      <c r="BA16" s="7"/>
      <c r="BB16" s="7">
        <v>1</v>
      </c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>
        <v>0.3113</v>
      </c>
      <c r="BJ16" s="4">
        <v>7</v>
      </c>
      <c r="BK16" s="8">
        <v>1620.04</v>
      </c>
      <c r="BL16" s="2" t="s">
        <v>113</v>
      </c>
      <c r="BM16" s="7">
        <v>0.1429</v>
      </c>
      <c r="BN16" s="7">
        <v>0.1276</v>
      </c>
      <c r="BO16" s="4">
        <v>1</v>
      </c>
      <c r="BP16" s="8">
        <v>206.74</v>
      </c>
      <c r="BQ16" s="4"/>
      <c r="BR16" s="8"/>
      <c r="BS16" s="7"/>
      <c r="BT16" s="7"/>
      <c r="BU16" s="2" t="s">
        <v>105</v>
      </c>
      <c r="BV16" s="2" t="s">
        <v>94</v>
      </c>
      <c r="BW16" s="2" t="s">
        <v>122</v>
      </c>
      <c r="BX16" s="2" t="s">
        <v>162</v>
      </c>
      <c r="BY16" s="2" t="s">
        <v>108</v>
      </c>
      <c r="BZ16" s="2" t="s">
        <v>97</v>
      </c>
    </row>
    <row r="17">
      <c r="A17" s="2" t="s">
        <v>163</v>
      </c>
      <c r="B17" s="2" t="s">
        <v>87</v>
      </c>
      <c r="C17" s="2" t="s">
        <v>88</v>
      </c>
      <c r="D17" s="2" t="s">
        <v>152</v>
      </c>
      <c r="E17" s="2" t="s">
        <v>153</v>
      </c>
      <c r="F17" s="2" t="s">
        <v>91</v>
      </c>
      <c r="G17" s="2" t="s">
        <v>91</v>
      </c>
      <c r="H17" s="2" t="s">
        <v>91</v>
      </c>
      <c r="I17" s="2" t="s">
        <v>154</v>
      </c>
      <c r="J17" s="2" t="s">
        <v>137</v>
      </c>
      <c r="K17" s="2" t="s">
        <v>93</v>
      </c>
      <c r="L17" s="3">
        <v>217.8</v>
      </c>
      <c r="M17" s="3">
        <v>228.69</v>
      </c>
      <c r="N17" s="3">
        <v>459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97</v>
      </c>
      <c r="T17" s="2" t="s">
        <v>97</v>
      </c>
      <c r="U17" s="2" t="s">
        <v>117</v>
      </c>
      <c r="V17" s="2" t="s">
        <v>99</v>
      </c>
      <c r="W17" s="2" t="s">
        <v>100</v>
      </c>
      <c r="X17" s="2" t="s">
        <v>101</v>
      </c>
      <c r="Y17" s="2" t="s">
        <v>143</v>
      </c>
      <c r="Z17" s="4">
        <v>93</v>
      </c>
      <c r="AA17" s="4">
        <f>=ROUNDDOWN(3.57692307692308,0)</f>
      </c>
      <c r="AB17" s="5">
        <v>26</v>
      </c>
      <c r="AC17" s="2" t="s">
        <v>164</v>
      </c>
      <c r="AD17" s="4">
        <v>400</v>
      </c>
      <c r="AE17" s="4">
        <v>990</v>
      </c>
      <c r="AF17" s="6">
        <v>74</v>
      </c>
      <c r="AG17" s="6"/>
      <c r="AH17" s="7">
        <v>0</v>
      </c>
      <c r="AI17" s="4"/>
      <c r="AJ17" s="4">
        <f>=ROUNDDOWN({0},0)</f>
      </c>
      <c r="AK17" s="5"/>
      <c r="AL17" s="2" t="s">
        <v>97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97</v>
      </c>
      <c r="BD17" s="8" t="s">
        <v>97</v>
      </c>
      <c r="BE17" s="4" t="s">
        <v>97</v>
      </c>
      <c r="BF17" s="8" t="s">
        <v>97</v>
      </c>
      <c r="BG17" s="7" t="s">
        <v>97</v>
      </c>
      <c r="BH17" s="7" t="s">
        <v>97</v>
      </c>
      <c r="BI17" s="7"/>
      <c r="BJ17" s="4"/>
      <c r="BK17" s="8"/>
      <c r="BL17" s="2" t="s">
        <v>97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94</v>
      </c>
      <c r="BW17" s="2" t="s">
        <v>143</v>
      </c>
      <c r="BX17" s="2" t="s">
        <v>147</v>
      </c>
      <c r="BY17" s="2" t="s">
        <v>108</v>
      </c>
      <c r="BZ17" s="2" t="s">
        <v>97</v>
      </c>
    </row>
    <row r="18">
      <c r="A18" s="2" t="s">
        <v>165</v>
      </c>
      <c r="B18" s="2" t="s">
        <v>87</v>
      </c>
      <c r="C18" s="2" t="s">
        <v>88</v>
      </c>
      <c r="D18" s="2" t="s">
        <v>166</v>
      </c>
      <c r="E18" s="2" t="s">
        <v>167</v>
      </c>
      <c r="F18" s="2" t="s">
        <v>91</v>
      </c>
      <c r="G18" s="2" t="s">
        <v>91</v>
      </c>
      <c r="H18" s="2" t="s">
        <v>91</v>
      </c>
      <c r="I18" s="2" t="s">
        <v>168</v>
      </c>
      <c r="J18" s="2" t="s">
        <v>137</v>
      </c>
      <c r="K18" s="2" t="s">
        <v>169</v>
      </c>
      <c r="L18" s="3">
        <v>134.18</v>
      </c>
      <c r="M18" s="3">
        <v>140.89</v>
      </c>
      <c r="N18" s="3">
        <v>279</v>
      </c>
      <c r="O18" s="2" t="s">
        <v>94</v>
      </c>
      <c r="P18" s="2" t="s">
        <v>116</v>
      </c>
      <c r="Q18" s="2" t="s">
        <v>96</v>
      </c>
      <c r="R18" s="2" t="s">
        <v>97</v>
      </c>
      <c r="S18" s="2" t="s">
        <v>97</v>
      </c>
      <c r="T18" s="2" t="s">
        <v>97</v>
      </c>
      <c r="U18" s="2" t="s">
        <v>117</v>
      </c>
      <c r="V18" s="2" t="s">
        <v>156</v>
      </c>
      <c r="W18" s="2" t="s">
        <v>100</v>
      </c>
      <c r="X18" s="2" t="s">
        <v>101</v>
      </c>
      <c r="Y18" s="2" t="s">
        <v>118</v>
      </c>
      <c r="Z18" s="4">
        <v>95</v>
      </c>
      <c r="AA18" s="4">
        <f>=ROUNDDOWN(237.5,0)</f>
      </c>
      <c r="AB18" s="5">
        <v>0.4</v>
      </c>
      <c r="AC18" s="2" t="s">
        <v>97</v>
      </c>
      <c r="AD18" s="4"/>
      <c r="AE18" s="4"/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97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94</v>
      </c>
      <c r="BW18" s="2" t="s">
        <v>122</v>
      </c>
      <c r="BX18" s="2" t="s">
        <v>97</v>
      </c>
      <c r="BY18" s="2" t="s">
        <v>108</v>
      </c>
      <c r="BZ18" s="2" t="s">
        <v>97</v>
      </c>
    </row>
    <row r="19">
      <c r="A19" s="16" t="s">
        <v>170</v>
      </c>
      <c r="B19" s="9" t="s">
        <v>97</v>
      </c>
      <c r="C19" s="9" t="s">
        <v>97</v>
      </c>
      <c r="D19" s="9" t="s">
        <v>97</v>
      </c>
      <c r="E19" s="9" t="s">
        <v>97</v>
      </c>
      <c r="F19" s="9" t="s">
        <v>97</v>
      </c>
      <c r="G19" s="9" t="s">
        <v>97</v>
      </c>
      <c r="H19" s="9" t="s">
        <v>97</v>
      </c>
      <c r="I19" s="9" t="s">
        <v>97</v>
      </c>
      <c r="J19" s="9" t="s">
        <v>97</v>
      </c>
      <c r="K19" s="9" t="s">
        <v>97</v>
      </c>
      <c r="L19" s="10"/>
      <c r="M19" s="10"/>
      <c r="N19" s="10"/>
      <c r="O19" s="9" t="s">
        <v>97</v>
      </c>
      <c r="P19" s="9" t="s">
        <v>97</v>
      </c>
      <c r="Q19" s="9" t="s">
        <v>97</v>
      </c>
      <c r="R19" s="9" t="s">
        <v>97</v>
      </c>
      <c r="S19" s="9" t="s">
        <v>97</v>
      </c>
      <c r="T19" s="9" t="s">
        <v>97</v>
      </c>
      <c r="U19" s="9" t="s">
        <v>97</v>
      </c>
      <c r="V19" s="9" t="s">
        <v>97</v>
      </c>
      <c r="W19" s="9" t="s">
        <v>97</v>
      </c>
      <c r="X19" s="9" t="s">
        <v>97</v>
      </c>
      <c r="Y19" s="9" t="s">
        <v>97</v>
      </c>
      <c r="Z19" s="11">
        <v>5724</v>
      </c>
      <c r="AA19" s="11">
        <f>=ROUNDDOWN({0},0)</f>
      </c>
      <c r="AB19" s="12">
        <v>379.5</v>
      </c>
      <c r="AC19" s="9" t="s">
        <v>97</v>
      </c>
      <c r="AD19" s="11"/>
      <c r="AE19" s="11">
        <v>7232</v>
      </c>
      <c r="AF19" s="13"/>
      <c r="AG19" s="13"/>
      <c r="AH19" s="14"/>
      <c r="AI19" s="11"/>
      <c r="AJ19" s="11">
        <f>=ROUNDDOWN({0},0)</f>
      </c>
      <c r="AK19" s="12"/>
      <c r="AL19" s="9" t="s">
        <v>97</v>
      </c>
      <c r="AM19" s="11"/>
      <c r="AN19" s="11">
        <v>2940</v>
      </c>
      <c r="AO19" s="14"/>
      <c r="AP19" s="11">
        <v>21</v>
      </c>
      <c r="AQ19" s="15">
        <v>4619.95</v>
      </c>
      <c r="AR19" s="11"/>
      <c r="AS19" s="15"/>
      <c r="AT19" s="14"/>
      <c r="AU19" s="14"/>
      <c r="AV19" s="11">
        <v>21</v>
      </c>
      <c r="AW19" s="15">
        <v>4619.95</v>
      </c>
      <c r="AX19" s="11"/>
      <c r="AY19" s="15"/>
      <c r="AZ19" s="14"/>
      <c r="BA19" s="14"/>
      <c r="BB19" s="14"/>
      <c r="BC19" s="11">
        <v>21</v>
      </c>
      <c r="BD19" s="15">
        <v>4619.95</v>
      </c>
      <c r="BE19" s="11"/>
      <c r="BF19" s="15"/>
      <c r="BG19" s="14"/>
      <c r="BH19" s="14"/>
      <c r="BI19" s="14"/>
      <c r="BJ19" s="11"/>
      <c r="BK19" s="15"/>
      <c r="BL19" s="9" t="s">
        <v>97</v>
      </c>
      <c r="BM19" s="14"/>
      <c r="BN19" s="14"/>
      <c r="BO19" s="11">
        <v>21</v>
      </c>
      <c r="BP19" s="15">
        <v>4619.95</v>
      </c>
      <c r="BQ19" s="11"/>
      <c r="BR19" s="15"/>
      <c r="BS19" s="14"/>
      <c r="BT19" s="14"/>
      <c r="BU19" s="9" t="s">
        <v>97</v>
      </c>
      <c r="BV19" s="9" t="s">
        <v>97</v>
      </c>
      <c r="BW19" s="9" t="s">
        <v>97</v>
      </c>
      <c r="BX19" s="9" t="s">
        <v>97</v>
      </c>
      <c r="BY19" s="9" t="s">
        <v>97</v>
      </c>
      <c r="BZ19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171</v>
      </c>
      <c r="D2" s="0" t="s">
        <v>172</v>
      </c>
      <c r="E2" s="0" t="s">
        <v>173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174</v>
      </c>
      <c r="J4" s="1" t="s">
        <v>175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176</v>
      </c>
      <c r="P4" s="1" t="s">
        <v>177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178</v>
      </c>
      <c r="F5" s="1" t="s">
        <v>179</v>
      </c>
      <c r="G5" s="1" t="s">
        <v>178</v>
      </c>
      <c r="H5" s="1" t="s">
        <v>179</v>
      </c>
      <c r="I5" s="1" t="s">
        <v>174</v>
      </c>
      <c r="J5" s="1" t="s">
        <v>175</v>
      </c>
      <c r="K5" s="1" t="s">
        <v>180</v>
      </c>
      <c r="L5" s="1" t="s">
        <v>181</v>
      </c>
      <c r="M5" s="1" t="s">
        <v>180</v>
      </c>
      <c r="N5" s="1" t="s">
        <v>181</v>
      </c>
      <c r="O5" s="1" t="s">
        <v>176</v>
      </c>
      <c r="P5" s="1" t="s">
        <v>177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6</v>
      </c>
      <c r="F6" s="8">
        <v>2636.63</v>
      </c>
      <c r="G6" s="4"/>
      <c r="H6" s="8"/>
      <c r="I6" s="7"/>
      <c r="J6" s="7"/>
      <c r="K6" s="4">
        <v>6</v>
      </c>
      <c r="L6" s="8">
        <v>2636.63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135</v>
      </c>
      <c r="D7" s="2" t="s">
        <v>136</v>
      </c>
      <c r="E7" s="4">
        <v>12</v>
      </c>
      <c r="F7" s="8">
        <v>1319.2</v>
      </c>
      <c r="G7" s="4"/>
      <c r="H7" s="8"/>
      <c r="I7" s="7"/>
      <c r="J7" s="7"/>
      <c r="K7" s="4">
        <v>12</v>
      </c>
      <c r="L7" s="8">
        <v>1319.2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152</v>
      </c>
      <c r="D8" s="2" t="s">
        <v>153</v>
      </c>
      <c r="E8" s="4">
        <v>3</v>
      </c>
      <c r="F8" s="8">
        <v>664.12</v>
      </c>
      <c r="G8" s="4"/>
      <c r="H8" s="8"/>
      <c r="I8" s="7"/>
      <c r="J8" s="7"/>
      <c r="K8" s="4">
        <v>3</v>
      </c>
      <c r="L8" s="8">
        <v>664.12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166</v>
      </c>
      <c r="D9" s="2" t="s">
        <v>167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171</v>
      </c>
      <c r="D2" s="0" t="s">
        <v>172</v>
      </c>
      <c r="E2" s="0" t="s">
        <v>173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174</v>
      </c>
      <c r="I4" s="1" t="s">
        <v>175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176</v>
      </c>
      <c r="O4" s="1" t="s">
        <v>177</v>
      </c>
    </row>
    <row r="5">
      <c r="A5" s="1" t="s">
        <v>52</v>
      </c>
      <c r="B5" s="1" t="s">
        <v>54</v>
      </c>
      <c r="C5" s="1" t="s">
        <v>55</v>
      </c>
      <c r="D5" s="1" t="s">
        <v>178</v>
      </c>
      <c r="E5" s="1" t="s">
        <v>179</v>
      </c>
      <c r="F5" s="1" t="s">
        <v>178</v>
      </c>
      <c r="G5" s="1" t="s">
        <v>179</v>
      </c>
      <c r="H5" s="1" t="s">
        <v>174</v>
      </c>
      <c r="I5" s="1" t="s">
        <v>175</v>
      </c>
      <c r="J5" s="1" t="s">
        <v>180</v>
      </c>
      <c r="K5" s="1" t="s">
        <v>181</v>
      </c>
      <c r="L5" s="1" t="s">
        <v>180</v>
      </c>
      <c r="M5" s="1" t="s">
        <v>181</v>
      </c>
      <c r="N5" s="1" t="s">
        <v>176</v>
      </c>
      <c r="O5" s="1" t="s">
        <v>177</v>
      </c>
    </row>
    <row r="6">
      <c r="A6" s="2" t="s">
        <v>87</v>
      </c>
      <c r="B6" s="2" t="s">
        <v>89</v>
      </c>
      <c r="C6" s="2" t="s">
        <v>90</v>
      </c>
      <c r="D6" s="4">
        <v>6</v>
      </c>
      <c r="E6" s="8">
        <v>2636.63</v>
      </c>
      <c r="F6" s="4"/>
      <c r="G6" s="8"/>
      <c r="H6" s="7"/>
      <c r="I6" s="7"/>
      <c r="J6" s="4">
        <v>6</v>
      </c>
      <c r="K6" s="8">
        <v>2636.63</v>
      </c>
      <c r="L6" s="4"/>
      <c r="M6" s="8"/>
      <c r="N6" s="7"/>
      <c r="O6" s="7"/>
    </row>
    <row r="7">
      <c r="A7" s="2" t="s">
        <v>87</v>
      </c>
      <c r="B7" s="2" t="s">
        <v>135</v>
      </c>
      <c r="C7" s="2" t="s">
        <v>136</v>
      </c>
      <c r="D7" s="4">
        <v>12</v>
      </c>
      <c r="E7" s="8">
        <v>1319.2</v>
      </c>
      <c r="F7" s="4"/>
      <c r="G7" s="8"/>
      <c r="H7" s="7"/>
      <c r="I7" s="7"/>
      <c r="J7" s="4">
        <v>12</v>
      </c>
      <c r="K7" s="8">
        <v>1319.2</v>
      </c>
      <c r="L7" s="4"/>
      <c r="M7" s="8"/>
      <c r="N7" s="7"/>
      <c r="O7" s="7"/>
    </row>
    <row r="8">
      <c r="A8" s="2" t="s">
        <v>87</v>
      </c>
      <c r="B8" s="2" t="s">
        <v>152</v>
      </c>
      <c r="C8" s="2" t="s">
        <v>153</v>
      </c>
      <c r="D8" s="4">
        <v>3</v>
      </c>
      <c r="E8" s="8">
        <v>664.12</v>
      </c>
      <c r="F8" s="4"/>
      <c r="G8" s="8"/>
      <c r="H8" s="7"/>
      <c r="I8" s="7"/>
      <c r="J8" s="4">
        <v>3</v>
      </c>
      <c r="K8" s="8">
        <v>664.12</v>
      </c>
      <c r="L8" s="4"/>
      <c r="M8" s="8"/>
      <c r="N8" s="7"/>
      <c r="O8" s="7"/>
    </row>
    <row r="9">
      <c r="A9" s="2" t="s">
        <v>87</v>
      </c>
      <c r="B9" s="2" t="s">
        <v>166</v>
      </c>
      <c r="C9" s="2" t="s">
        <v>167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