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<sst xmlns="http://schemas.openxmlformats.org/spreadsheetml/2006/main" count="53" uniqueCount="53">
  <si>
    <t>Date Type:</t>
  </si>
  <si>
    <t>Shipped Date</t>
  </si>
  <si>
    <t>Start Date:</t>
  </si>
  <si>
    <t>10/01/2024</t>
  </si>
  <si>
    <t>End Date:</t>
  </si>
  <si>
    <t>10/13/2024</t>
  </si>
  <si>
    <t>Report Run Date:</t>
  </si>
  <si>
    <t>10/14/2024</t>
  </si>
  <si>
    <t>Division</t>
  </si>
  <si>
    <t>Current And Future Inventory</t>
  </si>
  <si>
    <t>Current And History Sales Comparison</t>
  </si>
  <si>
    <t>ASHFURNDS</t>
  </si>
  <si>
    <t>ZOLA</t>
  </si>
  <si>
    <t>ROOMECOM</t>
  </si>
  <si>
    <t>AMERSIGNDS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</si>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</sst>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1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630672</v>
      </c>
      <c r="C5" s="11">
        <f>=ROUNDDOWN(30.5306675703151,0)</f>
      </c>
      <c r="D5" s="11">
        <v>355195</v>
      </c>
      <c r="E5" s="12">
        <v>0.9849</v>
      </c>
      <c r="F5" s="11"/>
      <c r="G5" s="11">
        <f>=ROUNDDOWN({0},0)</f>
      </c>
      <c r="H5" s="11">
        <v>350</v>
      </c>
      <c r="I5" s="12">
        <v>0.2033</v>
      </c>
      <c r="J5" s="11">
        <v>191</v>
      </c>
      <c r="K5" s="13">
        <v>13085.61</v>
      </c>
      <c r="L5" s="11">
        <v>1663</v>
      </c>
      <c r="M5" s="14">
        <v>7.87</v>
      </c>
      <c r="N5" s="11">
        <v>249</v>
      </c>
      <c r="O5" s="13">
        <v>17959.39</v>
      </c>
      <c r="P5" s="11">
        <v>1861</v>
      </c>
      <c r="Q5" s="14">
        <v>9.65</v>
      </c>
      <c r="R5" s="12">
        <v>-0.2329</v>
      </c>
      <c r="S5" s="12">
        <v>-0.2714</v>
      </c>
      <c r="T5" s="12">
        <v>-0.1064</v>
      </c>
      <c r="U5" s="12">
        <v>-0.1845</v>
      </c>
      <c r="V5" s="11">
        <v>107</v>
      </c>
      <c r="W5" s="13">
        <v>6637.19</v>
      </c>
      <c r="X5" s="11">
        <v>598</v>
      </c>
      <c r="Y5" s="11">
        <v>84</v>
      </c>
      <c r="Z5" s="13">
        <v>4953.97</v>
      </c>
      <c r="AA5" s="11">
        <v>526</v>
      </c>
      <c r="AB5" s="12">
        <v>0.2738</v>
      </c>
      <c r="AC5" s="12">
        <v>0.3398</v>
      </c>
      <c r="AD5" s="11">
        <v>29</v>
      </c>
      <c r="AE5" s="13">
        <v>2037.74</v>
      </c>
      <c r="AF5" s="11">
        <v>234</v>
      </c>
      <c r="AG5" s="11">
        <v>60</v>
      </c>
      <c r="AH5" s="13">
        <v>4174.14</v>
      </c>
      <c r="AI5" s="11">
        <v>291</v>
      </c>
      <c r="AJ5" s="12">
        <v>-0.5167</v>
      </c>
      <c r="AK5" s="12">
        <v>-0.5118</v>
      </c>
      <c r="AL5" s="11">
        <v>37</v>
      </c>
      <c r="AM5" s="13">
        <v>2717.36</v>
      </c>
      <c r="AN5" s="11">
        <v>621</v>
      </c>
      <c r="AO5" s="11">
        <v>82</v>
      </c>
      <c r="AP5" s="13">
        <v>6198.8</v>
      </c>
      <c r="AQ5" s="11">
        <v>450</v>
      </c>
      <c r="AR5" s="12">
        <v>-0.5488</v>
      </c>
      <c r="AS5" s="12">
        <v>-0.5616</v>
      </c>
      <c r="AT5" s="11">
        <v>17</v>
      </c>
      <c r="AU5" s="13">
        <v>1469.02</v>
      </c>
      <c r="AV5" s="11">
        <v>263</v>
      </c>
      <c r="AW5" s="11">
        <v>22</v>
      </c>
      <c r="AX5" s="13">
        <v>2545.39</v>
      </c>
      <c r="AY5" s="11">
        <v>192</v>
      </c>
      <c r="AZ5" s="12">
        <v>-0.2273</v>
      </c>
      <c r="BA5" s="12">
        <v>-0.4229</v>
      </c>
      <c r="BB5" s="11">
        <v>1</v>
      </c>
      <c r="BC5" s="13">
        <v>224.3</v>
      </c>
      <c r="BD5" s="11">
        <v>185</v>
      </c>
      <c r="BE5" s="11">
        <v>1</v>
      </c>
      <c r="BF5" s="13">
        <v>87.09</v>
      </c>
      <c r="BG5" s="11">
        <v>198</v>
      </c>
      <c r="BH5" s="12"/>
      <c r="BI5" s="12">
        <v>1.5755</v>
      </c>
    </row>
    <row r="6">
      <c r="A6" s="10" t="s">
        <v>37</v>
      </c>
      <c r="B6" s="11">
        <v>18505</v>
      </c>
      <c r="C6" s="11">
        <f>=ROUNDDOWN(1360.66176470588,0)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54</v>
      </c>
      <c r="M6" s="14"/>
      <c r="N6" s="11"/>
      <c r="O6" s="13"/>
      <c r="P6" s="11">
        <v>154</v>
      </c>
      <c r="Q6" s="14"/>
      <c r="R6" s="12"/>
      <c r="S6" s="12"/>
      <c r="T6" s="12">
        <v>-0.6494</v>
      </c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21370</v>
      </c>
      <c r="C7" s="11">
        <f>=ROUNDDOWN(14.9054892934366,0)</f>
      </c>
      <c r="D7" s="11">
        <v>19365</v>
      </c>
      <c r="E7" s="12">
        <v>0.9548</v>
      </c>
      <c r="F7" s="11"/>
      <c r="G7" s="11">
        <f>=ROUNDDOWN({0},0)</f>
      </c>
      <c r="H7" s="11"/>
      <c r="I7" s="12"/>
      <c r="J7" s="11">
        <v>123</v>
      </c>
      <c r="K7" s="13">
        <v>6629.34</v>
      </c>
      <c r="L7" s="11">
        <v>180</v>
      </c>
      <c r="M7" s="14">
        <v>36.83</v>
      </c>
      <c r="N7" s="11">
        <v>123</v>
      </c>
      <c r="O7" s="13">
        <v>6096.75</v>
      </c>
      <c r="P7" s="11">
        <v>201</v>
      </c>
      <c r="Q7" s="14">
        <v>30.33</v>
      </c>
      <c r="R7" s="12"/>
      <c r="S7" s="12">
        <v>0.0874</v>
      </c>
      <c r="T7" s="12">
        <v>-0.1045</v>
      </c>
      <c r="U7" s="12">
        <v>0.2143</v>
      </c>
      <c r="V7" s="11">
        <v>24</v>
      </c>
      <c r="W7" s="13">
        <v>1249.72</v>
      </c>
      <c r="X7" s="11">
        <v>100</v>
      </c>
      <c r="Y7" s="11">
        <v>20</v>
      </c>
      <c r="Z7" s="13">
        <v>1047.78</v>
      </c>
      <c r="AA7" s="11">
        <v>139</v>
      </c>
      <c r="AB7" s="12">
        <v>0.2</v>
      </c>
      <c r="AC7" s="12">
        <v>0.1927</v>
      </c>
      <c r="AD7" s="11">
        <v>24</v>
      </c>
      <c r="AE7" s="13">
        <v>1024.81</v>
      </c>
      <c r="AF7" s="11">
        <v>54</v>
      </c>
      <c r="AG7" s="11">
        <v>33</v>
      </c>
      <c r="AH7" s="13">
        <v>1508.46</v>
      </c>
      <c r="AI7" s="11">
        <v>64</v>
      </c>
      <c r="AJ7" s="12">
        <v>-0.2727</v>
      </c>
      <c r="AK7" s="12">
        <v>-0.3206</v>
      </c>
      <c r="AL7" s="11">
        <v>10</v>
      </c>
      <c r="AM7" s="13">
        <v>606.26</v>
      </c>
      <c r="AN7" s="11">
        <v>149</v>
      </c>
      <c r="AO7" s="11">
        <v>30</v>
      </c>
      <c r="AP7" s="13">
        <v>1541.65</v>
      </c>
      <c r="AQ7" s="11">
        <v>102</v>
      </c>
      <c r="AR7" s="12">
        <v>-0.6667</v>
      </c>
      <c r="AS7" s="12">
        <v>-0.6067</v>
      </c>
      <c r="AT7" s="11">
        <v>30</v>
      </c>
      <c r="AU7" s="13">
        <v>1697.56</v>
      </c>
      <c r="AV7" s="11">
        <v>97</v>
      </c>
      <c r="AW7" s="11">
        <v>28</v>
      </c>
      <c r="AX7" s="13">
        <v>1387.33</v>
      </c>
      <c r="AY7" s="11">
        <v>101</v>
      </c>
      <c r="AZ7" s="12">
        <v>0.0714</v>
      </c>
      <c r="BA7" s="12">
        <v>0.2236</v>
      </c>
      <c r="BB7" s="11">
        <v>35</v>
      </c>
      <c r="BC7" s="13">
        <v>2050.99</v>
      </c>
      <c r="BD7" s="11">
        <v>150</v>
      </c>
      <c r="BE7" s="11">
        <v>12</v>
      </c>
      <c r="BF7" s="13">
        <v>611.53</v>
      </c>
      <c r="BG7" s="11">
        <v>144</v>
      </c>
      <c r="BH7" s="12">
        <v>1.9167</v>
      </c>
      <c r="BI7" s="12">
        <v>2.3539</v>
      </c>
    </row>
    <row r="8">
      <c r="A8" s="10" t="s">
        <v>39</v>
      </c>
      <c r="B8" s="11">
        <v>137398</v>
      </c>
      <c r="C8" s="11">
        <f>=ROUNDDOWN(23.4487584264869,0)</f>
      </c>
      <c r="D8" s="11">
        <v>84634</v>
      </c>
      <c r="E8" s="12">
        <v>1</v>
      </c>
      <c r="F8" s="11"/>
      <c r="G8" s="11">
        <f>=ROUNDDOWN({0},0)</f>
      </c>
      <c r="H8" s="11"/>
      <c r="I8" s="12"/>
      <c r="J8" s="11">
        <v>48</v>
      </c>
      <c r="K8" s="13">
        <v>3034.04</v>
      </c>
      <c r="L8" s="11">
        <v>281</v>
      </c>
      <c r="M8" s="14">
        <v>10.8</v>
      </c>
      <c r="N8" s="11">
        <v>57</v>
      </c>
      <c r="O8" s="13">
        <v>2604.61</v>
      </c>
      <c r="P8" s="11">
        <v>261</v>
      </c>
      <c r="Q8" s="14">
        <v>9.98</v>
      </c>
      <c r="R8" s="12">
        <v>-0.1579</v>
      </c>
      <c r="S8" s="12">
        <v>0.1649</v>
      </c>
      <c r="T8" s="12">
        <v>0.0766</v>
      </c>
      <c r="U8" s="12">
        <v>0.0822</v>
      </c>
      <c r="V8" s="11"/>
      <c r="W8" s="13"/>
      <c r="X8" s="11"/>
      <c r="Y8" s="11"/>
      <c r="Z8" s="13"/>
      <c r="AA8" s="11"/>
      <c r="AB8" s="12"/>
      <c r="AC8" s="12"/>
      <c r="AD8" s="11">
        <v>48</v>
      </c>
      <c r="AE8" s="13">
        <v>3034.04</v>
      </c>
      <c r="AF8" s="11">
        <v>72</v>
      </c>
      <c r="AG8" s="11">
        <v>56</v>
      </c>
      <c r="AH8" s="13">
        <v>2567.06</v>
      </c>
      <c r="AI8" s="11">
        <v>95</v>
      </c>
      <c r="AJ8" s="12">
        <v>-0.1429</v>
      </c>
      <c r="AK8" s="12">
        <v>0.1819</v>
      </c>
      <c r="AL8" s="11"/>
      <c r="AM8" s="13"/>
      <c r="AN8" s="11"/>
      <c r="AO8" s="11"/>
      <c r="AP8" s="13"/>
      <c r="AQ8" s="11"/>
      <c r="AR8" s="12"/>
      <c r="AS8" s="12"/>
      <c r="AT8" s="11"/>
      <c r="AU8" s="13"/>
      <c r="AV8" s="11">
        <v>2</v>
      </c>
      <c r="AW8" s="11">
        <v>1</v>
      </c>
      <c r="AX8" s="13">
        <v>37.55</v>
      </c>
      <c r="AY8" s="11">
        <v>2</v>
      </c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154378</v>
      </c>
      <c r="C9" s="11">
        <f>=ROUNDDOWN(15.0687659225566,0)</f>
      </c>
      <c r="D9" s="11">
        <v>248806</v>
      </c>
      <c r="E9" s="12">
        <v>0.9859</v>
      </c>
      <c r="F9" s="11"/>
      <c r="G9" s="11">
        <f>=ROUNDDOWN({0},0)</f>
      </c>
      <c r="H9" s="11"/>
      <c r="I9" s="12"/>
      <c r="J9" s="11">
        <v>57</v>
      </c>
      <c r="K9" s="13">
        <v>1247.13</v>
      </c>
      <c r="L9" s="11">
        <v>260</v>
      </c>
      <c r="M9" s="14">
        <v>4.8</v>
      </c>
      <c r="N9" s="11">
        <v>52</v>
      </c>
      <c r="O9" s="13">
        <v>1198.13</v>
      </c>
      <c r="P9" s="11">
        <v>274</v>
      </c>
      <c r="Q9" s="14">
        <v>4.37</v>
      </c>
      <c r="R9" s="12">
        <v>0.0962</v>
      </c>
      <c r="S9" s="12">
        <v>0.0409</v>
      </c>
      <c r="T9" s="12">
        <v>-0.0511</v>
      </c>
      <c r="U9" s="12">
        <v>0.0984</v>
      </c>
      <c r="V9" s="11"/>
      <c r="W9" s="13"/>
      <c r="X9" s="11"/>
      <c r="Y9" s="11"/>
      <c r="Z9" s="13"/>
      <c r="AA9" s="11">
        <v>205</v>
      </c>
      <c r="AB9" s="12"/>
      <c r="AC9" s="12"/>
      <c r="AD9" s="11">
        <v>57</v>
      </c>
      <c r="AE9" s="13">
        <v>1247.13</v>
      </c>
      <c r="AF9" s="11">
        <v>92</v>
      </c>
      <c r="AG9" s="11">
        <v>52</v>
      </c>
      <c r="AH9" s="13">
        <v>1198.13</v>
      </c>
      <c r="AI9" s="11">
        <v>58</v>
      </c>
      <c r="AJ9" s="12">
        <v>0.0962</v>
      </c>
      <c r="AK9" s="12">
        <v>0.0409</v>
      </c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544509</v>
      </c>
      <c r="C10" s="11">
        <f>=ROUNDDOWN(29.4028803006658,0)</f>
      </c>
      <c r="D10" s="11">
        <v>543308</v>
      </c>
      <c r="E10" s="12">
        <v>0.9969</v>
      </c>
      <c r="F10" s="11"/>
      <c r="G10" s="11">
        <f>=ROUNDDOWN({0},0)</f>
      </c>
      <c r="H10" s="11"/>
      <c r="I10" s="12"/>
      <c r="J10" s="11">
        <v>243</v>
      </c>
      <c r="K10" s="13">
        <v>8875.12</v>
      </c>
      <c r="L10" s="11">
        <v>1133</v>
      </c>
      <c r="M10" s="14">
        <v>7.83</v>
      </c>
      <c r="N10" s="11">
        <v>206</v>
      </c>
      <c r="O10" s="13">
        <v>7468.61</v>
      </c>
      <c r="P10" s="11">
        <v>1257</v>
      </c>
      <c r="Q10" s="14">
        <v>5.94</v>
      </c>
      <c r="R10" s="12">
        <v>0.1796</v>
      </c>
      <c r="S10" s="12">
        <v>0.1883</v>
      </c>
      <c r="T10" s="12">
        <v>-0.0986</v>
      </c>
      <c r="U10" s="12">
        <v>0.3182</v>
      </c>
      <c r="V10" s="11">
        <v>113</v>
      </c>
      <c r="W10" s="13">
        <v>3700.68</v>
      </c>
      <c r="X10" s="11">
        <v>480</v>
      </c>
      <c r="Y10" s="11">
        <v>89</v>
      </c>
      <c r="Z10" s="13">
        <v>3477.53</v>
      </c>
      <c r="AA10" s="11">
        <v>645</v>
      </c>
      <c r="AB10" s="12">
        <v>0.2697</v>
      </c>
      <c r="AC10" s="12">
        <v>0.0642</v>
      </c>
      <c r="AD10" s="11">
        <v>121</v>
      </c>
      <c r="AE10" s="13">
        <v>5020</v>
      </c>
      <c r="AF10" s="11">
        <v>110</v>
      </c>
      <c r="AG10" s="11">
        <v>114</v>
      </c>
      <c r="AH10" s="13">
        <v>3939.6</v>
      </c>
      <c r="AI10" s="11">
        <v>119</v>
      </c>
      <c r="AJ10" s="12">
        <v>0.0614</v>
      </c>
      <c r="AK10" s="12">
        <v>0.2742</v>
      </c>
      <c r="AL10" s="11"/>
      <c r="AM10" s="13"/>
      <c r="AN10" s="11"/>
      <c r="AO10" s="11"/>
      <c r="AP10" s="13"/>
      <c r="AQ10" s="11"/>
      <c r="AR10" s="12"/>
      <c r="AS10" s="12"/>
      <c r="AT10" s="11">
        <v>9</v>
      </c>
      <c r="AU10" s="13">
        <v>154.44</v>
      </c>
      <c r="AV10" s="11">
        <v>9</v>
      </c>
      <c r="AW10" s="11">
        <v>3</v>
      </c>
      <c r="AX10" s="13">
        <v>51.48</v>
      </c>
      <c r="AY10" s="11">
        <v>13</v>
      </c>
      <c r="AZ10" s="12">
        <v>2</v>
      </c>
      <c r="BA10" s="12">
        <v>2</v>
      </c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1986</v>
      </c>
      <c r="C11" s="11">
        <f>=ROUNDDOWN(484.390243902439,0)</f>
      </c>
      <c r="D11" s="11">
        <v>50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32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>
        <v>22</v>
      </c>
      <c r="AO11" s="11"/>
      <c r="AP11" s="13"/>
      <c r="AQ11" s="11"/>
      <c r="AR11" s="12"/>
      <c r="AS11" s="12"/>
      <c r="AT11" s="11"/>
      <c r="AU11" s="13"/>
      <c r="AV11" s="11"/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103651</v>
      </c>
      <c r="C12" s="11">
        <f>=ROUNDDOWN(22.0529350439352,0)</f>
      </c>
      <c r="D12" s="11">
        <v>82669</v>
      </c>
      <c r="E12" s="12">
        <v>0.9262</v>
      </c>
      <c r="F12" s="11"/>
      <c r="G12" s="11">
        <f>=ROUNDDOWN({0},0)</f>
      </c>
      <c r="H12" s="11">
        <v>360</v>
      </c>
      <c r="I12" s="12">
        <v>0.8831</v>
      </c>
      <c r="J12" s="11">
        <v>651</v>
      </c>
      <c r="K12" s="13">
        <v>106914.98</v>
      </c>
      <c r="L12" s="11">
        <v>644</v>
      </c>
      <c r="M12" s="14">
        <v>166.02</v>
      </c>
      <c r="N12" s="11">
        <v>771</v>
      </c>
      <c r="O12" s="13">
        <v>97905.09</v>
      </c>
      <c r="P12" s="11">
        <v>723</v>
      </c>
      <c r="Q12" s="14">
        <v>135.42</v>
      </c>
      <c r="R12" s="12">
        <v>-0.1556</v>
      </c>
      <c r="S12" s="12">
        <v>0.092</v>
      </c>
      <c r="T12" s="12">
        <v>-0.1093</v>
      </c>
      <c r="U12" s="12">
        <v>0.226</v>
      </c>
      <c r="V12" s="11">
        <v>376</v>
      </c>
      <c r="W12" s="13">
        <v>66967.33</v>
      </c>
      <c r="X12" s="11">
        <v>203</v>
      </c>
      <c r="Y12" s="11">
        <v>283</v>
      </c>
      <c r="Z12" s="13">
        <v>37200.25</v>
      </c>
      <c r="AA12" s="11">
        <v>382</v>
      </c>
      <c r="AB12" s="12">
        <v>0.3286</v>
      </c>
      <c r="AC12" s="12">
        <v>0.8002</v>
      </c>
      <c r="AD12" s="11">
        <v>55</v>
      </c>
      <c r="AE12" s="13">
        <v>5859.99</v>
      </c>
      <c r="AF12" s="11">
        <v>201</v>
      </c>
      <c r="AG12" s="11">
        <v>47</v>
      </c>
      <c r="AH12" s="13">
        <v>6130.99</v>
      </c>
      <c r="AI12" s="11">
        <v>235</v>
      </c>
      <c r="AJ12" s="12">
        <v>0.1702</v>
      </c>
      <c r="AK12" s="12">
        <v>-0.0442</v>
      </c>
      <c r="AL12" s="11">
        <v>90</v>
      </c>
      <c r="AM12" s="13">
        <v>12366.39</v>
      </c>
      <c r="AN12" s="11">
        <v>348</v>
      </c>
      <c r="AO12" s="11">
        <v>229</v>
      </c>
      <c r="AP12" s="13">
        <v>24125.27</v>
      </c>
      <c r="AQ12" s="11">
        <v>355</v>
      </c>
      <c r="AR12" s="12">
        <v>-0.607</v>
      </c>
      <c r="AS12" s="12">
        <v>-0.4874</v>
      </c>
      <c r="AT12" s="11">
        <v>75</v>
      </c>
      <c r="AU12" s="13">
        <v>12715.58</v>
      </c>
      <c r="AV12" s="11">
        <v>321</v>
      </c>
      <c r="AW12" s="11">
        <v>90</v>
      </c>
      <c r="AX12" s="13">
        <v>12708.64</v>
      </c>
      <c r="AY12" s="11">
        <v>355</v>
      </c>
      <c r="AZ12" s="12">
        <v>-0.1667</v>
      </c>
      <c r="BA12" s="12">
        <v>0.0005</v>
      </c>
      <c r="BB12" s="11">
        <v>55</v>
      </c>
      <c r="BC12" s="13">
        <v>9005.69</v>
      </c>
      <c r="BD12" s="11">
        <v>470</v>
      </c>
      <c r="BE12" s="11">
        <v>122</v>
      </c>
      <c r="BF12" s="13">
        <v>17739.94</v>
      </c>
      <c r="BG12" s="11">
        <v>493</v>
      </c>
      <c r="BH12" s="12">
        <v>-0.5492</v>
      </c>
      <c r="BI12" s="12">
        <v>-0.4923</v>
      </c>
    </row>
    <row r="13">
      <c r="A13" s="10" t="s">
        <v>44</v>
      </c>
      <c r="B13" s="11">
        <v>18065</v>
      </c>
      <c r="C13" s="11">
        <f>=ROUNDDOWN(31.6596565019278,0)</f>
      </c>
      <c r="D13" s="11">
        <v>5456</v>
      </c>
      <c r="E13" s="12">
        <v>0.9651</v>
      </c>
      <c r="F13" s="11"/>
      <c r="G13" s="11">
        <f>=ROUNDDOWN({0},0)</f>
      </c>
      <c r="H13" s="11"/>
      <c r="I13" s="12">
        <v>1</v>
      </c>
      <c r="J13" s="11">
        <v>76</v>
      </c>
      <c r="K13" s="13">
        <v>6017.13</v>
      </c>
      <c r="L13" s="11">
        <v>151</v>
      </c>
      <c r="M13" s="14">
        <v>39.85</v>
      </c>
      <c r="N13" s="11">
        <v>71</v>
      </c>
      <c r="O13" s="13">
        <v>5915.36</v>
      </c>
      <c r="P13" s="11">
        <v>114</v>
      </c>
      <c r="Q13" s="14">
        <v>51.89</v>
      </c>
      <c r="R13" s="12">
        <v>0.0704</v>
      </c>
      <c r="S13" s="12">
        <v>0.0172</v>
      </c>
      <c r="T13" s="12">
        <v>0.3246</v>
      </c>
      <c r="U13" s="12">
        <v>-0.232</v>
      </c>
      <c r="V13" s="11">
        <v>3</v>
      </c>
      <c r="W13" s="13">
        <v>206.08</v>
      </c>
      <c r="X13" s="11">
        <v>10</v>
      </c>
      <c r="Y13" s="11">
        <v>1</v>
      </c>
      <c r="Z13" s="13">
        <v>90.72</v>
      </c>
      <c r="AA13" s="11">
        <v>16</v>
      </c>
      <c r="AB13" s="12">
        <v>2</v>
      </c>
      <c r="AC13" s="12">
        <v>1.2716</v>
      </c>
      <c r="AD13" s="11">
        <v>17</v>
      </c>
      <c r="AE13" s="13">
        <v>1276.82</v>
      </c>
      <c r="AF13" s="11">
        <v>46</v>
      </c>
      <c r="AG13" s="11">
        <v>18</v>
      </c>
      <c r="AH13" s="13">
        <v>1268.88</v>
      </c>
      <c r="AI13" s="11">
        <v>47</v>
      </c>
      <c r="AJ13" s="12">
        <v>-0.0556</v>
      </c>
      <c r="AK13" s="12">
        <v>0.0063</v>
      </c>
      <c r="AL13" s="11">
        <v>20</v>
      </c>
      <c r="AM13" s="13">
        <v>1461.19</v>
      </c>
      <c r="AN13" s="11">
        <v>97</v>
      </c>
      <c r="AO13" s="11">
        <v>19</v>
      </c>
      <c r="AP13" s="13">
        <v>1643.88</v>
      </c>
      <c r="AQ13" s="11">
        <v>80</v>
      </c>
      <c r="AR13" s="12">
        <v>0.0526</v>
      </c>
      <c r="AS13" s="12">
        <v>-0.1111</v>
      </c>
      <c r="AT13" s="11">
        <v>13</v>
      </c>
      <c r="AU13" s="13">
        <v>967.55</v>
      </c>
      <c r="AV13" s="11">
        <v>74</v>
      </c>
      <c r="AW13" s="11">
        <v>14</v>
      </c>
      <c r="AX13" s="13">
        <v>903.21</v>
      </c>
      <c r="AY13" s="11">
        <v>47</v>
      </c>
      <c r="AZ13" s="12">
        <v>-0.0714</v>
      </c>
      <c r="BA13" s="12">
        <v>0.0712</v>
      </c>
      <c r="BB13" s="11">
        <v>23</v>
      </c>
      <c r="BC13" s="13">
        <v>2105.49</v>
      </c>
      <c r="BD13" s="11">
        <v>26</v>
      </c>
      <c r="BE13" s="11">
        <v>19</v>
      </c>
      <c r="BF13" s="13">
        <v>2008.67</v>
      </c>
      <c r="BG13" s="11">
        <v>12</v>
      </c>
      <c r="BH13" s="12">
        <v>0.2105</v>
      </c>
      <c r="BI13" s="12">
        <v>0.0482</v>
      </c>
    </row>
    <row r="14">
      <c r="A14" s="10" t="s">
        <v>45</v>
      </c>
      <c r="B14" s="11">
        <v>5364</v>
      </c>
      <c r="C14" s="11">
        <f>=ROUNDDOWN(63.7054631828979,0)</f>
      </c>
      <c r="D14" s="11">
        <v>2400</v>
      </c>
      <c r="E14" s="12">
        <v>1</v>
      </c>
      <c r="F14" s="11"/>
      <c r="G14" s="11">
        <f>=ROUNDDOWN({0},0)</f>
      </c>
      <c r="H14" s="11"/>
      <c r="I14" s="12"/>
      <c r="J14" s="11"/>
      <c r="K14" s="13"/>
      <c r="L14" s="11">
        <v>22</v>
      </c>
      <c r="M14" s="14"/>
      <c r="N14" s="11"/>
      <c r="O14" s="13"/>
      <c r="P14" s="11">
        <v>18</v>
      </c>
      <c r="Q14" s="14"/>
      <c r="R14" s="12"/>
      <c r="S14" s="12"/>
      <c r="T14" s="12">
        <v>0.2222</v>
      </c>
      <c r="U14" s="12"/>
      <c r="V14" s="11"/>
      <c r="W14" s="13"/>
      <c r="X14" s="11"/>
      <c r="Y14" s="11"/>
      <c r="Z14" s="13"/>
      <c r="AA14" s="11"/>
      <c r="AB14" s="12"/>
      <c r="AC14" s="12"/>
      <c r="AD14" s="11"/>
      <c r="AE14" s="13"/>
      <c r="AF14" s="11"/>
      <c r="AG14" s="11"/>
      <c r="AH14" s="13"/>
      <c r="AI14" s="11"/>
      <c r="AJ14" s="12"/>
      <c r="AK14" s="12"/>
      <c r="AL14" s="11"/>
      <c r="AM14" s="13"/>
      <c r="AN14" s="11"/>
      <c r="AO14" s="11"/>
      <c r="AP14" s="13"/>
      <c r="AQ14" s="11"/>
      <c r="AR14" s="12"/>
      <c r="AS14" s="12"/>
      <c r="AT14" s="11"/>
      <c r="AU14" s="13"/>
      <c r="AV14" s="11"/>
      <c r="AW14" s="11"/>
      <c r="AX14" s="13"/>
      <c r="AY14" s="11"/>
      <c r="AZ14" s="12"/>
      <c r="BA14" s="12"/>
      <c r="BB14" s="11"/>
      <c r="BC14" s="13"/>
      <c r="BD14" s="11"/>
      <c r="BE14" s="11"/>
      <c r="BF14" s="13"/>
      <c r="BG14" s="11"/>
      <c r="BH14" s="12"/>
      <c r="BI14" s="12"/>
    </row>
    <row r="15">
      <c r="A15" s="10" t="s">
        <v>46</v>
      </c>
      <c r="B15" s="11">
        <v>33282</v>
      </c>
      <c r="C15" s="11">
        <f>=ROUNDDOWN(60.2498189717596,0)</f>
      </c>
      <c r="D15" s="11">
        <v>4834</v>
      </c>
      <c r="E15" s="12">
        <v>0.9792</v>
      </c>
      <c r="F15" s="11"/>
      <c r="G15" s="11">
        <f>=ROUNDDOWN({0},0)</f>
      </c>
      <c r="H15" s="11"/>
      <c r="I15" s="12"/>
      <c r="J15" s="11"/>
      <c r="K15" s="13"/>
      <c r="L15" s="11">
        <v>96</v>
      </c>
      <c r="M15" s="14"/>
      <c r="N15" s="11"/>
      <c r="O15" s="13"/>
      <c r="P15" s="11">
        <v>118</v>
      </c>
      <c r="Q15" s="14"/>
      <c r="R15" s="12"/>
      <c r="S15" s="12"/>
      <c r="T15" s="12">
        <v>-0.1864</v>
      </c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7243</v>
      </c>
      <c r="C16" s="11">
        <f>=ROUNDDOWN(106.514705882353,0)</f>
      </c>
      <c r="D16" s="11"/>
      <c r="E16" s="12"/>
      <c r="F16" s="11"/>
      <c r="G16" s="11">
        <f>=ROUNDDOWN({0},0)</f>
      </c>
      <c r="H16" s="11"/>
      <c r="I16" s="12"/>
      <c r="J16" s="11"/>
      <c r="K16" s="13"/>
      <c r="L16" s="11">
        <v>51</v>
      </c>
      <c r="M16" s="14"/>
      <c r="N16" s="11"/>
      <c r="O16" s="13"/>
      <c r="P16" s="11">
        <v>114</v>
      </c>
      <c r="Q16" s="14"/>
      <c r="R16" s="12"/>
      <c r="S16" s="12"/>
      <c r="T16" s="12">
        <v>-0.5526</v>
      </c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442152</v>
      </c>
      <c r="C17" s="11">
        <f>=ROUNDDOWN(20.4366012951057,0)</f>
      </c>
      <c r="D17" s="11">
        <v>429146</v>
      </c>
      <c r="E17" s="12">
        <v>0.971</v>
      </c>
      <c r="F17" s="11"/>
      <c r="G17" s="11">
        <f>=ROUNDDOWN({0},0)</f>
      </c>
      <c r="H17" s="11"/>
      <c r="I17" s="12"/>
      <c r="J17" s="11">
        <v>75</v>
      </c>
      <c r="K17" s="13">
        <v>2233.79</v>
      </c>
      <c r="L17" s="11">
        <v>1083</v>
      </c>
      <c r="M17" s="14">
        <v>2.06</v>
      </c>
      <c r="N17" s="11">
        <v>76</v>
      </c>
      <c r="O17" s="13">
        <v>2397.3</v>
      </c>
      <c r="P17" s="11">
        <v>1115</v>
      </c>
      <c r="Q17" s="14">
        <v>2.15</v>
      </c>
      <c r="R17" s="12">
        <v>-0.0132</v>
      </c>
      <c r="S17" s="12">
        <v>-0.0682</v>
      </c>
      <c r="T17" s="12">
        <v>-0.0287</v>
      </c>
      <c r="U17" s="12">
        <v>-0.0419</v>
      </c>
      <c r="V17" s="11"/>
      <c r="W17" s="13"/>
      <c r="X17" s="11"/>
      <c r="Y17" s="11"/>
      <c r="Z17" s="13"/>
      <c r="AA17" s="11"/>
      <c r="AB17" s="12"/>
      <c r="AC17" s="12"/>
      <c r="AD17" s="11">
        <v>75</v>
      </c>
      <c r="AE17" s="13">
        <v>2233.79</v>
      </c>
      <c r="AF17" s="11">
        <v>30</v>
      </c>
      <c r="AG17" s="11">
        <v>76</v>
      </c>
      <c r="AH17" s="13">
        <v>2397.3</v>
      </c>
      <c r="AI17" s="11">
        <v>40</v>
      </c>
      <c r="AJ17" s="12">
        <v>-0.0132</v>
      </c>
      <c r="AK17" s="12">
        <v>-0.0682</v>
      </c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78725</v>
      </c>
      <c r="C18" s="11">
        <f>=ROUNDDOWN(20.8283726221658,0)</f>
      </c>
      <c r="D18" s="11">
        <v>105882</v>
      </c>
      <c r="E18" s="12">
        <v>0.9478</v>
      </c>
      <c r="F18" s="11"/>
      <c r="G18" s="11">
        <f>=ROUNDDOWN({0},0)</f>
      </c>
      <c r="H18" s="11"/>
      <c r="I18" s="12"/>
      <c r="J18" s="11">
        <v>269</v>
      </c>
      <c r="K18" s="13">
        <v>8945.87</v>
      </c>
      <c r="L18" s="11">
        <v>129</v>
      </c>
      <c r="M18" s="14">
        <v>69.35</v>
      </c>
      <c r="N18" s="11">
        <v>224</v>
      </c>
      <c r="O18" s="13">
        <v>7467.09</v>
      </c>
      <c r="P18" s="11">
        <v>124</v>
      </c>
      <c r="Q18" s="14">
        <v>60.22</v>
      </c>
      <c r="R18" s="12">
        <v>0.2009</v>
      </c>
      <c r="S18" s="12">
        <v>0.198</v>
      </c>
      <c r="T18" s="12">
        <v>0.0403</v>
      </c>
      <c r="U18" s="12">
        <v>0.1516</v>
      </c>
      <c r="V18" s="11"/>
      <c r="W18" s="13"/>
      <c r="X18" s="11"/>
      <c r="Y18" s="11"/>
      <c r="Z18" s="13"/>
      <c r="AA18" s="11">
        <v>92</v>
      </c>
      <c r="AB18" s="12"/>
      <c r="AC18" s="12"/>
      <c r="AD18" s="11">
        <v>269</v>
      </c>
      <c r="AE18" s="13">
        <v>8945.87</v>
      </c>
      <c r="AF18" s="11">
        <v>91</v>
      </c>
      <c r="AG18" s="11">
        <v>224</v>
      </c>
      <c r="AH18" s="13">
        <v>7467.09</v>
      </c>
      <c r="AI18" s="11">
        <v>71</v>
      </c>
      <c r="AJ18" s="12">
        <v>0.2009</v>
      </c>
      <c r="AK18" s="12">
        <v>0.198</v>
      </c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255284</v>
      </c>
      <c r="C19" s="11">
        <f>=ROUNDDOWN(21.6294714723874,0)</f>
      </c>
      <c r="D19" s="11">
        <v>283361</v>
      </c>
      <c r="E19" s="12">
        <v>0.9788</v>
      </c>
      <c r="F19" s="11"/>
      <c r="G19" s="11">
        <f>=ROUNDDOWN({0},0)</f>
      </c>
      <c r="H19" s="11"/>
      <c r="I19" s="12"/>
      <c r="J19" s="11">
        <v>194</v>
      </c>
      <c r="K19" s="13">
        <v>4156.85</v>
      </c>
      <c r="L19" s="11">
        <v>548</v>
      </c>
      <c r="M19" s="14">
        <v>7.59</v>
      </c>
      <c r="N19" s="11">
        <v>160</v>
      </c>
      <c r="O19" s="13">
        <v>3533.11</v>
      </c>
      <c r="P19" s="11">
        <v>694</v>
      </c>
      <c r="Q19" s="14">
        <v>5.09</v>
      </c>
      <c r="R19" s="12">
        <v>0.2125</v>
      </c>
      <c r="S19" s="12">
        <v>0.1765</v>
      </c>
      <c r="T19" s="12">
        <v>-0.2104</v>
      </c>
      <c r="U19" s="12">
        <v>0.4912</v>
      </c>
      <c r="V19" s="11">
        <v>185</v>
      </c>
      <c r="W19" s="13">
        <v>3974.01</v>
      </c>
      <c r="X19" s="11">
        <v>236</v>
      </c>
      <c r="Y19" s="11">
        <v>141</v>
      </c>
      <c r="Z19" s="13">
        <v>3077.11</v>
      </c>
      <c r="AA19" s="11">
        <v>264</v>
      </c>
      <c r="AB19" s="12">
        <v>0.3121</v>
      </c>
      <c r="AC19" s="12">
        <v>0.2915</v>
      </c>
      <c r="AD19" s="11"/>
      <c r="AE19" s="13"/>
      <c r="AF19" s="11"/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>
        <v>9</v>
      </c>
      <c r="AU19" s="13">
        <v>182.84</v>
      </c>
      <c r="AV19" s="11">
        <v>74</v>
      </c>
      <c r="AW19" s="11">
        <v>19</v>
      </c>
      <c r="AX19" s="13">
        <v>456</v>
      </c>
      <c r="AY19" s="11">
        <v>132</v>
      </c>
      <c r="AZ19" s="12">
        <v>-0.5263</v>
      </c>
      <c r="BA19" s="12">
        <v>-0.599</v>
      </c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200428</v>
      </c>
      <c r="C20" s="11">
        <f>=ROUNDDOWN(40.9145283442546,0)</f>
      </c>
      <c r="D20" s="11">
        <v>98033</v>
      </c>
      <c r="E20" s="12">
        <v>0.9834</v>
      </c>
      <c r="F20" s="11"/>
      <c r="G20" s="11">
        <f>=ROUNDDOWN({0},0)</f>
      </c>
      <c r="H20" s="11"/>
      <c r="I20" s="12"/>
      <c r="J20" s="11">
        <v>23</v>
      </c>
      <c r="K20" s="13">
        <v>1055.7</v>
      </c>
      <c r="L20" s="11">
        <v>554</v>
      </c>
      <c r="M20" s="14">
        <v>1.91</v>
      </c>
      <c r="N20" s="11">
        <v>46</v>
      </c>
      <c r="O20" s="13">
        <v>2368.7</v>
      </c>
      <c r="P20" s="11">
        <v>582</v>
      </c>
      <c r="Q20" s="14">
        <v>4.07</v>
      </c>
      <c r="R20" s="12">
        <v>-0.5</v>
      </c>
      <c r="S20" s="12">
        <v>-0.5543</v>
      </c>
      <c r="T20" s="12">
        <v>-0.0481</v>
      </c>
      <c r="U20" s="12">
        <v>-0.5307</v>
      </c>
      <c r="V20" s="11">
        <v>4</v>
      </c>
      <c r="W20" s="13">
        <v>236.07</v>
      </c>
      <c r="X20" s="11">
        <v>69</v>
      </c>
      <c r="Y20" s="11">
        <v>8</v>
      </c>
      <c r="Z20" s="13">
        <v>400.31</v>
      </c>
      <c r="AA20" s="11">
        <v>344</v>
      </c>
      <c r="AB20" s="12">
        <v>-0.5</v>
      </c>
      <c r="AC20" s="12">
        <v>-0.4103</v>
      </c>
      <c r="AD20" s="11"/>
      <c r="AE20" s="13"/>
      <c r="AF20" s="11">
        <v>13</v>
      </c>
      <c r="AG20" s="11">
        <v>3</v>
      </c>
      <c r="AH20" s="13">
        <v>199.24</v>
      </c>
      <c r="AI20" s="11">
        <v>35</v>
      </c>
      <c r="AJ20" s="12"/>
      <c r="AK20" s="12"/>
      <c r="AL20" s="11">
        <v>13</v>
      </c>
      <c r="AM20" s="13">
        <v>535.02</v>
      </c>
      <c r="AN20" s="11">
        <v>221</v>
      </c>
      <c r="AO20" s="11">
        <v>22</v>
      </c>
      <c r="AP20" s="13">
        <v>1178.49</v>
      </c>
      <c r="AQ20" s="11">
        <v>108</v>
      </c>
      <c r="AR20" s="12">
        <v>-0.4091</v>
      </c>
      <c r="AS20" s="12">
        <v>-0.546</v>
      </c>
      <c r="AT20" s="11">
        <v>6</v>
      </c>
      <c r="AU20" s="13">
        <v>284.61</v>
      </c>
      <c r="AV20" s="11">
        <v>125</v>
      </c>
      <c r="AW20" s="11">
        <v>13</v>
      </c>
      <c r="AX20" s="13">
        <v>590.66</v>
      </c>
      <c r="AY20" s="11">
        <v>125</v>
      </c>
      <c r="AZ20" s="12">
        <v>-0.5385</v>
      </c>
      <c r="BA20" s="12">
        <v>-0.5181</v>
      </c>
      <c r="BB20" s="11"/>
      <c r="BC20" s="13"/>
      <c r="BD20" s="11"/>
      <c r="BE20" s="11"/>
      <c r="BF20" s="13"/>
      <c r="BG20" s="11"/>
      <c r="BH20" s="12"/>
      <c r="BI20" s="12"/>
    </row>
    <row r="21">
      <c r="A21" s="19" t="s">
        <v>52</v>
      </c>
      <c r="B21" s="15"/>
      <c r="C21" s="15">
        <f>=ROUNDDOWN({0},0)</f>
      </c>
      <c r="D21" s="15"/>
      <c r="E21" s="16"/>
      <c r="F21" s="15"/>
      <c r="G21" s="15">
        <f>=ROUNDDOWN({0},0)</f>
      </c>
      <c r="H21" s="15"/>
      <c r="I21" s="16"/>
      <c r="J21" s="15">
        <v>1950</v>
      </c>
      <c r="K21" s="17">
        <v>162195.56</v>
      </c>
      <c r="L21" s="15">
        <v>6881</v>
      </c>
      <c r="M21" s="18">
        <v>23.57</v>
      </c>
      <c r="N21" s="15">
        <v>2035</v>
      </c>
      <c r="O21" s="17">
        <v>154914.14</v>
      </c>
      <c r="P21" s="15">
        <v>7610</v>
      </c>
      <c r="Q21" s="18">
        <v>20.36</v>
      </c>
      <c r="R21" s="16">
        <v>-0.0418</v>
      </c>
      <c r="S21" s="16">
        <v>0.047</v>
      </c>
      <c r="T21" s="16">
        <v>-0.0958</v>
      </c>
      <c r="U21" s="16">
        <v>0.1577</v>
      </c>
      <c r="V21" s="15">
        <v>812</v>
      </c>
      <c r="W21" s="17">
        <v>82971.08</v>
      </c>
      <c r="X21" s="15">
        <v>1696</v>
      </c>
      <c r="Y21" s="15">
        <v>626</v>
      </c>
      <c r="Z21" s="17">
        <v>50247.67</v>
      </c>
      <c r="AA21" s="15">
        <v>2613</v>
      </c>
      <c r="AB21" s="16">
        <v>0.2971</v>
      </c>
      <c r="AC21" s="16">
        <v>0.6512</v>
      </c>
      <c r="AD21" s="15">
        <v>695</v>
      </c>
      <c r="AE21" s="17">
        <v>30680.19</v>
      </c>
      <c r="AF21" s="15">
        <v>943</v>
      </c>
      <c r="AG21" s="15">
        <v>683</v>
      </c>
      <c r="AH21" s="17">
        <v>30850.89</v>
      </c>
      <c r="AI21" s="15">
        <v>1055</v>
      </c>
      <c r="AJ21" s="16">
        <v>0.0176</v>
      </c>
      <c r="AK21" s="16">
        <v>-0.0055</v>
      </c>
      <c r="AL21" s="15">
        <v>170</v>
      </c>
      <c r="AM21" s="17">
        <v>17686.22</v>
      </c>
      <c r="AN21" s="15">
        <v>1458</v>
      </c>
      <c r="AO21" s="15">
        <v>382</v>
      </c>
      <c r="AP21" s="17">
        <v>34688.09</v>
      </c>
      <c r="AQ21" s="15">
        <v>1095</v>
      </c>
      <c r="AR21" s="16">
        <v>-0.555</v>
      </c>
      <c r="AS21" s="16">
        <v>-0.4901</v>
      </c>
      <c r="AT21" s="15">
        <v>159</v>
      </c>
      <c r="AU21" s="17">
        <v>17471.6</v>
      </c>
      <c r="AV21" s="15">
        <v>965</v>
      </c>
      <c r="AW21" s="15">
        <v>190</v>
      </c>
      <c r="AX21" s="17">
        <v>18680.26</v>
      </c>
      <c r="AY21" s="15">
        <v>967</v>
      </c>
      <c r="AZ21" s="16">
        <v>-0.1632</v>
      </c>
      <c r="BA21" s="16">
        <v>-0.0647</v>
      </c>
      <c r="BB21" s="15">
        <v>114</v>
      </c>
      <c r="BC21" s="17">
        <v>13386.47</v>
      </c>
      <c r="BD21" s="15">
        <v>831</v>
      </c>
      <c r="BE21" s="15">
        <v>154</v>
      </c>
      <c r="BF21" s="17">
        <v>20447.23</v>
      </c>
      <c r="BG21" s="15">
        <v>847</v>
      </c>
      <c r="BH21" s="16">
        <v>-0.2597</v>
      </c>
      <c r="BI21" s="16">
        <v>-0.3453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