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<sst xmlns="http://schemas.openxmlformats.org/spreadsheetml/2006/main" count="53" uniqueCount="53">
  <si>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</si>
  <si>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</si>
  <si>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</si>
  <si>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01/01/2024</t>
  </si>
  <si>
    <t>End Date:</t>
  </si>
  <si>
    <t>10/13/2024</t>
  </si>
  <si>
    <t>Report Run Date:</t>
  </si>
  <si>
    <t>10/14/2024</t>
  </si>
  <si>
    <t>Division</t>
  </si>
  <si>
    <t>Current And Future Inventory</t>
  </si>
  <si>
    <t>Current And History Sales Comparison</t>
  </si>
  <si>
    <t>ASHFURNDS</t>
  </si>
  <si>
    <t>LAMPDS</t>
  </si>
  <si>
    <t>ZOLA</t>
  </si>
  <si>
    <t>ROOMECOM</t>
  </si>
  <si>
    <t>AMERSIGNDS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</si>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</sst>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631915</v>
      </c>
      <c r="C5" s="11">
        <f>=ROUNDDOWN(30.3900257291942,0)</f>
      </c>
      <c r="D5" s="11">
        <v>355195</v>
      </c>
      <c r="E5" s="12">
        <v>0.9781</v>
      </c>
      <c r="F5" s="11"/>
      <c r="G5" s="11">
        <f>=ROUNDDOWN({0},0)</f>
      </c>
      <c r="H5" s="11">
        <v>350</v>
      </c>
      <c r="I5" s="12">
        <v>0.0292</v>
      </c>
      <c r="J5" s="11">
        <v>5593</v>
      </c>
      <c r="K5" s="13">
        <v>372971.85</v>
      </c>
      <c r="L5" s="11">
        <v>1663</v>
      </c>
      <c r="M5" s="14">
        <v>224.28</v>
      </c>
      <c r="N5" s="11"/>
      <c r="O5" s="13"/>
      <c r="P5" s="11"/>
      <c r="Q5" s="14"/>
      <c r="R5" s="12"/>
      <c r="S5" s="12"/>
      <c r="T5" s="12"/>
      <c r="U5" s="12"/>
      <c r="V5" s="11">
        <v>2493</v>
      </c>
      <c r="W5" s="13">
        <v>142563.28</v>
      </c>
      <c r="X5" s="11">
        <v>598</v>
      </c>
      <c r="Y5" s="11"/>
      <c r="Z5" s="13"/>
      <c r="AA5" s="11"/>
      <c r="AB5" s="12"/>
      <c r="AC5" s="12"/>
      <c r="AD5" s="11">
        <v>129</v>
      </c>
      <c r="AE5" s="13">
        <v>11837.72</v>
      </c>
      <c r="AF5" s="11">
        <v>185</v>
      </c>
      <c r="AG5" s="11"/>
      <c r="AH5" s="13"/>
      <c r="AI5" s="11"/>
      <c r="AJ5" s="12"/>
      <c r="AK5" s="12"/>
      <c r="AL5" s="11">
        <v>885</v>
      </c>
      <c r="AM5" s="13">
        <v>57801.97</v>
      </c>
      <c r="AN5" s="11">
        <v>234</v>
      </c>
      <c r="AO5" s="11"/>
      <c r="AP5" s="13"/>
      <c r="AQ5" s="11"/>
      <c r="AR5" s="12"/>
      <c r="AS5" s="12"/>
      <c r="AT5" s="11">
        <v>1345</v>
      </c>
      <c r="AU5" s="13">
        <v>95744.91</v>
      </c>
      <c r="AV5" s="11">
        <v>621</v>
      </c>
      <c r="AW5" s="11"/>
      <c r="AX5" s="13"/>
      <c r="AY5" s="11"/>
      <c r="AZ5" s="12"/>
      <c r="BA5" s="12"/>
      <c r="BB5" s="11">
        <v>741</v>
      </c>
      <c r="BC5" s="13">
        <v>65023.97</v>
      </c>
      <c r="BD5" s="11">
        <v>263</v>
      </c>
      <c r="BE5" s="11"/>
      <c r="BF5" s="13"/>
      <c r="BG5" s="11"/>
      <c r="BH5" s="12"/>
      <c r="BI5" s="12"/>
    </row>
    <row r="6">
      <c r="A6" s="10" t="s">
        <v>37</v>
      </c>
      <c r="B6" s="11">
        <v>18504</v>
      </c>
      <c r="C6" s="11">
        <f>=ROUNDDOWN(1360.58823529412,0)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54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21301</v>
      </c>
      <c r="C7" s="11">
        <f>=ROUNDDOWN(14.7605848520546,0)</f>
      </c>
      <c r="D7" s="11">
        <v>19365</v>
      </c>
      <c r="E7" s="12">
        <v>0.9624</v>
      </c>
      <c r="F7" s="11"/>
      <c r="G7" s="11">
        <f>=ROUNDDOWN({0},0)</f>
      </c>
      <c r="H7" s="11"/>
      <c r="I7" s="12"/>
      <c r="J7" s="11">
        <v>3323</v>
      </c>
      <c r="K7" s="13">
        <v>167572.76</v>
      </c>
      <c r="L7" s="11">
        <v>180</v>
      </c>
      <c r="M7" s="14">
        <v>930.96</v>
      </c>
      <c r="N7" s="11"/>
      <c r="O7" s="13"/>
      <c r="P7" s="11"/>
      <c r="Q7" s="14"/>
      <c r="R7" s="12"/>
      <c r="S7" s="12"/>
      <c r="T7" s="12"/>
      <c r="U7" s="12"/>
      <c r="V7" s="11">
        <v>721</v>
      </c>
      <c r="W7" s="13">
        <v>30976.93</v>
      </c>
      <c r="X7" s="11">
        <v>100</v>
      </c>
      <c r="Y7" s="11"/>
      <c r="Z7" s="13"/>
      <c r="AA7" s="11"/>
      <c r="AB7" s="12"/>
      <c r="AC7" s="12"/>
      <c r="AD7" s="11">
        <v>543</v>
      </c>
      <c r="AE7" s="13">
        <v>32602.16</v>
      </c>
      <c r="AF7" s="11">
        <v>150</v>
      </c>
      <c r="AG7" s="11"/>
      <c r="AH7" s="13"/>
      <c r="AI7" s="11"/>
      <c r="AJ7" s="12"/>
      <c r="AK7" s="12"/>
      <c r="AL7" s="11">
        <v>453</v>
      </c>
      <c r="AM7" s="13">
        <v>20697.62</v>
      </c>
      <c r="AN7" s="11">
        <v>54</v>
      </c>
      <c r="AO7" s="11"/>
      <c r="AP7" s="13"/>
      <c r="AQ7" s="11"/>
      <c r="AR7" s="12"/>
      <c r="AS7" s="12"/>
      <c r="AT7" s="11">
        <v>656</v>
      </c>
      <c r="AU7" s="13">
        <v>33457.02</v>
      </c>
      <c r="AV7" s="11">
        <v>149</v>
      </c>
      <c r="AW7" s="11"/>
      <c r="AX7" s="13"/>
      <c r="AY7" s="11"/>
      <c r="AZ7" s="12"/>
      <c r="BA7" s="12"/>
      <c r="BB7" s="11">
        <v>950</v>
      </c>
      <c r="BC7" s="13">
        <v>49839.03</v>
      </c>
      <c r="BD7" s="11">
        <v>97</v>
      </c>
      <c r="BE7" s="11"/>
      <c r="BF7" s="13"/>
      <c r="BG7" s="11"/>
      <c r="BH7" s="12"/>
      <c r="BI7" s="12"/>
    </row>
    <row r="8">
      <c r="A8" s="10" t="s">
        <v>39</v>
      </c>
      <c r="B8" s="11">
        <v>137219</v>
      </c>
      <c r="C8" s="11">
        <f>=ROUNDDOWN(23.2161407664326,0)</f>
      </c>
      <c r="D8" s="11">
        <v>84634</v>
      </c>
      <c r="E8" s="12">
        <v>0.9686</v>
      </c>
      <c r="F8" s="11"/>
      <c r="G8" s="11">
        <f>=ROUNDDOWN({0},0)</f>
      </c>
      <c r="H8" s="11"/>
      <c r="I8" s="12"/>
      <c r="J8" s="11">
        <v>974</v>
      </c>
      <c r="K8" s="13">
        <v>41924.18</v>
      </c>
      <c r="L8" s="11">
        <v>281</v>
      </c>
      <c r="M8" s="14">
        <v>149.2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/>
      <c r="AE8" s="13"/>
      <c r="AF8" s="11"/>
      <c r="AG8" s="11"/>
      <c r="AH8" s="13"/>
      <c r="AI8" s="11"/>
      <c r="AJ8" s="12"/>
      <c r="AK8" s="12"/>
      <c r="AL8" s="11">
        <v>933</v>
      </c>
      <c r="AM8" s="13">
        <v>40240.13</v>
      </c>
      <c r="AN8" s="11">
        <v>72</v>
      </c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>
        <v>41</v>
      </c>
      <c r="BC8" s="13">
        <v>1684.05</v>
      </c>
      <c r="BD8" s="11">
        <v>2</v>
      </c>
      <c r="BE8" s="11"/>
      <c r="BF8" s="13"/>
      <c r="BG8" s="11"/>
      <c r="BH8" s="12"/>
      <c r="BI8" s="12"/>
    </row>
    <row r="9">
      <c r="A9" s="10" t="s">
        <v>40</v>
      </c>
      <c r="B9" s="11">
        <v>154222</v>
      </c>
      <c r="C9" s="11">
        <f>=ROUNDDOWN(15.03153052174,0)</f>
      </c>
      <c r="D9" s="11">
        <v>248806</v>
      </c>
      <c r="E9" s="12">
        <v>0.9684</v>
      </c>
      <c r="F9" s="11"/>
      <c r="G9" s="11">
        <f>=ROUNDDOWN({0},0)</f>
      </c>
      <c r="H9" s="11"/>
      <c r="I9" s="12"/>
      <c r="J9" s="11">
        <v>885</v>
      </c>
      <c r="K9" s="13">
        <v>19379.06</v>
      </c>
      <c r="L9" s="11">
        <v>260</v>
      </c>
      <c r="M9" s="14">
        <v>74.53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/>
      <c r="Y9" s="11"/>
      <c r="Z9" s="13"/>
      <c r="AA9" s="11"/>
      <c r="AB9" s="12"/>
      <c r="AC9" s="12"/>
      <c r="AD9" s="11"/>
      <c r="AE9" s="13"/>
      <c r="AF9" s="11"/>
      <c r="AG9" s="11"/>
      <c r="AH9" s="13"/>
      <c r="AI9" s="11"/>
      <c r="AJ9" s="12"/>
      <c r="AK9" s="12"/>
      <c r="AL9" s="11">
        <v>885</v>
      </c>
      <c r="AM9" s="13">
        <v>19379.06</v>
      </c>
      <c r="AN9" s="11">
        <v>92</v>
      </c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545824</v>
      </c>
      <c r="C10" s="11">
        <f>=ROUNDDOWN(29.1982860535902,0)</f>
      </c>
      <c r="D10" s="11">
        <v>543308</v>
      </c>
      <c r="E10" s="12">
        <v>0.9091</v>
      </c>
      <c r="F10" s="11"/>
      <c r="G10" s="11">
        <f>=ROUNDDOWN({0},0)</f>
      </c>
      <c r="H10" s="11"/>
      <c r="I10" s="12"/>
      <c r="J10" s="11">
        <v>4414</v>
      </c>
      <c r="K10" s="13">
        <v>149872.83</v>
      </c>
      <c r="L10" s="11">
        <v>1133</v>
      </c>
      <c r="M10" s="14">
        <v>132.28</v>
      </c>
      <c r="N10" s="11"/>
      <c r="O10" s="13"/>
      <c r="P10" s="11"/>
      <c r="Q10" s="14"/>
      <c r="R10" s="12"/>
      <c r="S10" s="12"/>
      <c r="T10" s="12"/>
      <c r="U10" s="12"/>
      <c r="V10" s="11">
        <v>2309</v>
      </c>
      <c r="W10" s="13">
        <v>68172.92</v>
      </c>
      <c r="X10" s="11">
        <v>480</v>
      </c>
      <c r="Y10" s="11"/>
      <c r="Z10" s="13"/>
      <c r="AA10" s="11"/>
      <c r="AB10" s="12"/>
      <c r="AC10" s="12"/>
      <c r="AD10" s="11"/>
      <c r="AE10" s="13"/>
      <c r="AF10" s="11"/>
      <c r="AG10" s="11"/>
      <c r="AH10" s="13"/>
      <c r="AI10" s="11"/>
      <c r="AJ10" s="12"/>
      <c r="AK10" s="12"/>
      <c r="AL10" s="11">
        <v>1839</v>
      </c>
      <c r="AM10" s="13">
        <v>76532.78</v>
      </c>
      <c r="AN10" s="11">
        <v>110</v>
      </c>
      <c r="AO10" s="11"/>
      <c r="AP10" s="13"/>
      <c r="AQ10" s="11"/>
      <c r="AR10" s="12"/>
      <c r="AS10" s="12"/>
      <c r="AT10" s="11"/>
      <c r="AU10" s="13"/>
      <c r="AV10" s="11"/>
      <c r="AW10" s="11"/>
      <c r="AX10" s="13"/>
      <c r="AY10" s="11"/>
      <c r="AZ10" s="12"/>
      <c r="BA10" s="12"/>
      <c r="BB10" s="11">
        <v>266</v>
      </c>
      <c r="BC10" s="13">
        <v>5167.13</v>
      </c>
      <c r="BD10" s="11">
        <v>9</v>
      </c>
      <c r="BE10" s="11"/>
      <c r="BF10" s="13"/>
      <c r="BG10" s="11"/>
      <c r="BH10" s="12"/>
      <c r="BI10" s="12"/>
    </row>
    <row r="11">
      <c r="A11" s="10" t="s">
        <v>42</v>
      </c>
      <c r="B11" s="11">
        <v>1986</v>
      </c>
      <c r="C11" s="11">
        <f>=ROUNDDOWN(484.390243902439,0)</f>
      </c>
      <c r="D11" s="11">
        <v>50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32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22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103556</v>
      </c>
      <c r="C12" s="11">
        <f>=ROUNDDOWN(21.93332486127,0)</f>
      </c>
      <c r="D12" s="11">
        <v>82669</v>
      </c>
      <c r="E12" s="12">
        <v>0.9134</v>
      </c>
      <c r="F12" s="11"/>
      <c r="G12" s="11">
        <f>=ROUNDDOWN({0},0)</f>
      </c>
      <c r="H12" s="11">
        <v>360</v>
      </c>
      <c r="I12" s="12">
        <v>0.1745</v>
      </c>
      <c r="J12" s="11">
        <v>16236</v>
      </c>
      <c r="K12" s="13">
        <v>2671906.12</v>
      </c>
      <c r="L12" s="11">
        <v>644</v>
      </c>
      <c r="M12" s="14">
        <v>4148.92</v>
      </c>
      <c r="N12" s="11"/>
      <c r="O12" s="13"/>
      <c r="P12" s="11"/>
      <c r="Q12" s="14"/>
      <c r="R12" s="12"/>
      <c r="S12" s="12"/>
      <c r="T12" s="12"/>
      <c r="U12" s="12"/>
      <c r="V12" s="11">
        <v>8690</v>
      </c>
      <c r="W12" s="13">
        <v>1500779.15</v>
      </c>
      <c r="X12" s="11">
        <v>203</v>
      </c>
      <c r="Y12" s="11"/>
      <c r="Z12" s="13"/>
      <c r="AA12" s="11"/>
      <c r="AB12" s="12"/>
      <c r="AC12" s="12"/>
      <c r="AD12" s="11">
        <v>2754</v>
      </c>
      <c r="AE12" s="13">
        <v>487561.33</v>
      </c>
      <c r="AF12" s="11">
        <v>470</v>
      </c>
      <c r="AG12" s="11"/>
      <c r="AH12" s="13"/>
      <c r="AI12" s="11"/>
      <c r="AJ12" s="12"/>
      <c r="AK12" s="12"/>
      <c r="AL12" s="11">
        <v>674</v>
      </c>
      <c r="AM12" s="13">
        <v>80458.73</v>
      </c>
      <c r="AN12" s="11">
        <v>201</v>
      </c>
      <c r="AO12" s="11"/>
      <c r="AP12" s="13"/>
      <c r="AQ12" s="11"/>
      <c r="AR12" s="12"/>
      <c r="AS12" s="12"/>
      <c r="AT12" s="11">
        <v>2287</v>
      </c>
      <c r="AU12" s="13">
        <v>324094.04</v>
      </c>
      <c r="AV12" s="11">
        <v>348</v>
      </c>
      <c r="AW12" s="11"/>
      <c r="AX12" s="13"/>
      <c r="AY12" s="11"/>
      <c r="AZ12" s="12"/>
      <c r="BA12" s="12"/>
      <c r="BB12" s="11">
        <v>1831</v>
      </c>
      <c r="BC12" s="13">
        <v>279012.87</v>
      </c>
      <c r="BD12" s="11">
        <v>321</v>
      </c>
      <c r="BE12" s="11"/>
      <c r="BF12" s="13"/>
      <c r="BG12" s="11"/>
      <c r="BH12" s="12"/>
      <c r="BI12" s="12"/>
    </row>
    <row r="13">
      <c r="A13" s="10" t="s">
        <v>44</v>
      </c>
      <c r="B13" s="11">
        <v>18031</v>
      </c>
      <c r="C13" s="11">
        <f>=ROUNDDOWN(31.1631524369167,0)</f>
      </c>
      <c r="D13" s="11">
        <v>5456</v>
      </c>
      <c r="E13" s="12">
        <v>0.9626</v>
      </c>
      <c r="F13" s="11"/>
      <c r="G13" s="11">
        <f>=ROUNDDOWN({0},0)</f>
      </c>
      <c r="H13" s="11"/>
      <c r="I13" s="12">
        <v>0.2091</v>
      </c>
      <c r="J13" s="11">
        <v>1759</v>
      </c>
      <c r="K13" s="13">
        <v>137586.42</v>
      </c>
      <c r="L13" s="11">
        <v>151</v>
      </c>
      <c r="M13" s="14">
        <v>911.17</v>
      </c>
      <c r="N13" s="11"/>
      <c r="O13" s="13"/>
      <c r="P13" s="11"/>
      <c r="Q13" s="14"/>
      <c r="R13" s="12"/>
      <c r="S13" s="12"/>
      <c r="T13" s="12"/>
      <c r="U13" s="12"/>
      <c r="V13" s="11">
        <v>28</v>
      </c>
      <c r="W13" s="13">
        <v>2270.3</v>
      </c>
      <c r="X13" s="11">
        <v>10</v>
      </c>
      <c r="Y13" s="11"/>
      <c r="Z13" s="13"/>
      <c r="AA13" s="11"/>
      <c r="AB13" s="12"/>
      <c r="AC13" s="12"/>
      <c r="AD13" s="11">
        <v>464</v>
      </c>
      <c r="AE13" s="13">
        <v>48964.84</v>
      </c>
      <c r="AF13" s="11">
        <v>26</v>
      </c>
      <c r="AG13" s="11"/>
      <c r="AH13" s="13"/>
      <c r="AI13" s="11"/>
      <c r="AJ13" s="12"/>
      <c r="AK13" s="12"/>
      <c r="AL13" s="11">
        <v>301</v>
      </c>
      <c r="AM13" s="13">
        <v>21642.28</v>
      </c>
      <c r="AN13" s="11">
        <v>46</v>
      </c>
      <c r="AO13" s="11"/>
      <c r="AP13" s="13"/>
      <c r="AQ13" s="11"/>
      <c r="AR13" s="12"/>
      <c r="AS13" s="12"/>
      <c r="AT13" s="11">
        <v>451</v>
      </c>
      <c r="AU13" s="13">
        <v>28161.04</v>
      </c>
      <c r="AV13" s="11">
        <v>97</v>
      </c>
      <c r="AW13" s="11"/>
      <c r="AX13" s="13"/>
      <c r="AY13" s="11"/>
      <c r="AZ13" s="12"/>
      <c r="BA13" s="12"/>
      <c r="BB13" s="11">
        <v>515</v>
      </c>
      <c r="BC13" s="13">
        <v>36547.96</v>
      </c>
      <c r="BD13" s="11">
        <v>74</v>
      </c>
      <c r="BE13" s="11"/>
      <c r="BF13" s="13"/>
      <c r="BG13" s="11"/>
      <c r="BH13" s="12"/>
      <c r="BI13" s="12"/>
    </row>
    <row r="14">
      <c r="A14" s="10" t="s">
        <v>45</v>
      </c>
      <c r="B14" s="11">
        <v>5364</v>
      </c>
      <c r="C14" s="11">
        <f>=ROUNDDOWN(63.7054631828979,0)</f>
      </c>
      <c r="D14" s="11">
        <v>2400</v>
      </c>
      <c r="E14" s="12">
        <v>0.9356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/>
      <c r="Q14" s="14"/>
      <c r="R14" s="12"/>
      <c r="S14" s="12"/>
      <c r="T14" s="12"/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33279</v>
      </c>
      <c r="C15" s="11">
        <f>=ROUNDDOWN(60.2443881245474,0)</f>
      </c>
      <c r="D15" s="11">
        <v>4834</v>
      </c>
      <c r="E15" s="12">
        <v>0.9653</v>
      </c>
      <c r="F15" s="11"/>
      <c r="G15" s="11">
        <f>=ROUNDDOWN({0},0)</f>
      </c>
      <c r="H15" s="11"/>
      <c r="I15" s="12"/>
      <c r="J15" s="11"/>
      <c r="K15" s="13"/>
      <c r="L15" s="11">
        <v>96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7239</v>
      </c>
      <c r="C16" s="11">
        <f>=ROUNDDOWN(106.455882352941,0)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51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439890</v>
      </c>
      <c r="C17" s="11">
        <f>=ROUNDDOWN(20.3395708202133,0)</f>
      </c>
      <c r="D17" s="11">
        <v>429146</v>
      </c>
      <c r="E17" s="12">
        <v>0.7655</v>
      </c>
      <c r="F17" s="11"/>
      <c r="G17" s="11">
        <f>=ROUNDDOWN({0},0)</f>
      </c>
      <c r="H17" s="11"/>
      <c r="I17" s="12"/>
      <c r="J17" s="11">
        <v>1338</v>
      </c>
      <c r="K17" s="13">
        <v>39277.57</v>
      </c>
      <c r="L17" s="11">
        <v>1083</v>
      </c>
      <c r="M17" s="14">
        <v>36.27</v>
      </c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>
        <v>1338</v>
      </c>
      <c r="AM17" s="13">
        <v>39277.57</v>
      </c>
      <c r="AN17" s="11">
        <v>30</v>
      </c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78659</v>
      </c>
      <c r="C18" s="11">
        <f>=ROUNDDOWN(20.810910918856,0)</f>
      </c>
      <c r="D18" s="11">
        <v>105882</v>
      </c>
      <c r="E18" s="12">
        <v>0.98</v>
      </c>
      <c r="F18" s="11"/>
      <c r="G18" s="11">
        <f>=ROUNDDOWN({0},0)</f>
      </c>
      <c r="H18" s="11"/>
      <c r="I18" s="12"/>
      <c r="J18" s="11">
        <v>4293</v>
      </c>
      <c r="K18" s="13">
        <v>141524.11</v>
      </c>
      <c r="L18" s="11">
        <v>129</v>
      </c>
      <c r="M18" s="14">
        <v>1097.09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/>
      <c r="AE18" s="13"/>
      <c r="AF18" s="11"/>
      <c r="AG18" s="11"/>
      <c r="AH18" s="13"/>
      <c r="AI18" s="11"/>
      <c r="AJ18" s="12"/>
      <c r="AK18" s="12"/>
      <c r="AL18" s="11">
        <v>4293</v>
      </c>
      <c r="AM18" s="13">
        <v>141524.11</v>
      </c>
      <c r="AN18" s="11">
        <v>91</v>
      </c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257054</v>
      </c>
      <c r="C19" s="11">
        <f>=ROUNDDOWN(21.6621581763789,0)</f>
      </c>
      <c r="D19" s="11">
        <v>283361</v>
      </c>
      <c r="E19" s="12">
        <v>0.9782</v>
      </c>
      <c r="F19" s="11"/>
      <c r="G19" s="11">
        <f>=ROUNDDOWN({0},0)</f>
      </c>
      <c r="H19" s="11"/>
      <c r="I19" s="12">
        <v>0.0105</v>
      </c>
      <c r="J19" s="11">
        <v>5083</v>
      </c>
      <c r="K19" s="13">
        <v>110585.45</v>
      </c>
      <c r="L19" s="11">
        <v>547</v>
      </c>
      <c r="M19" s="14">
        <v>202.17</v>
      </c>
      <c r="N19" s="11"/>
      <c r="O19" s="13"/>
      <c r="P19" s="11"/>
      <c r="Q19" s="14"/>
      <c r="R19" s="12"/>
      <c r="S19" s="12"/>
      <c r="T19" s="12"/>
      <c r="U19" s="12"/>
      <c r="V19" s="11">
        <v>4715</v>
      </c>
      <c r="W19" s="13">
        <v>102682.63</v>
      </c>
      <c r="X19" s="11">
        <v>236</v>
      </c>
      <c r="Y19" s="11"/>
      <c r="Z19" s="13"/>
      <c r="AA19" s="11"/>
      <c r="AB19" s="12"/>
      <c r="AC19" s="12"/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>
        <v>368</v>
      </c>
      <c r="BC19" s="13">
        <v>7902.82</v>
      </c>
      <c r="BD19" s="11">
        <v>74</v>
      </c>
      <c r="BE19" s="11"/>
      <c r="BF19" s="13"/>
      <c r="BG19" s="11"/>
      <c r="BH19" s="12"/>
      <c r="BI19" s="12"/>
    </row>
    <row r="20">
      <c r="A20" s="10" t="s">
        <v>51</v>
      </c>
      <c r="B20" s="11">
        <v>200360</v>
      </c>
      <c r="C20" s="11">
        <f>=ROUNDDOWN(40.6129646896663,0)</f>
      </c>
      <c r="D20" s="11">
        <v>98033</v>
      </c>
      <c r="E20" s="12">
        <v>0.9695</v>
      </c>
      <c r="F20" s="11"/>
      <c r="G20" s="11">
        <f>=ROUNDDOWN({0},0)</f>
      </c>
      <c r="H20" s="11"/>
      <c r="I20" s="12"/>
      <c r="J20" s="11">
        <v>646</v>
      </c>
      <c r="K20" s="13">
        <v>32105.82</v>
      </c>
      <c r="L20" s="11">
        <v>554</v>
      </c>
      <c r="M20" s="14">
        <v>57.95</v>
      </c>
      <c r="N20" s="11"/>
      <c r="O20" s="13"/>
      <c r="P20" s="11"/>
      <c r="Q20" s="14"/>
      <c r="R20" s="12"/>
      <c r="S20" s="12"/>
      <c r="T20" s="12"/>
      <c r="U20" s="12"/>
      <c r="V20" s="11">
        <v>107</v>
      </c>
      <c r="W20" s="13">
        <v>5983.84</v>
      </c>
      <c r="X20" s="11">
        <v>69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>
        <v>38</v>
      </c>
      <c r="AM20" s="13">
        <v>2570.33</v>
      </c>
      <c r="AN20" s="11">
        <v>13</v>
      </c>
      <c r="AO20" s="11"/>
      <c r="AP20" s="13"/>
      <c r="AQ20" s="11"/>
      <c r="AR20" s="12"/>
      <c r="AS20" s="12"/>
      <c r="AT20" s="11">
        <v>268</v>
      </c>
      <c r="AU20" s="13">
        <v>12569.37</v>
      </c>
      <c r="AV20" s="11">
        <v>221</v>
      </c>
      <c r="AW20" s="11"/>
      <c r="AX20" s="13"/>
      <c r="AY20" s="11"/>
      <c r="AZ20" s="12"/>
      <c r="BA20" s="12"/>
      <c r="BB20" s="11">
        <v>233</v>
      </c>
      <c r="BC20" s="13">
        <v>10982.28</v>
      </c>
      <c r="BD20" s="11">
        <v>125</v>
      </c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44544</v>
      </c>
      <c r="K21" s="17">
        <v>3884706.17</v>
      </c>
      <c r="L21" s="15">
        <v>6880</v>
      </c>
      <c r="M21" s="18">
        <v>564.64</v>
      </c>
      <c r="N21" s="15"/>
      <c r="O21" s="17"/>
      <c r="P21" s="15"/>
      <c r="Q21" s="18"/>
      <c r="R21" s="16"/>
      <c r="S21" s="16"/>
      <c r="T21" s="16"/>
      <c r="U21" s="16"/>
      <c r="V21" s="15">
        <v>19063</v>
      </c>
      <c r="W21" s="17">
        <v>1853429.05</v>
      </c>
      <c r="X21" s="15">
        <v>1696</v>
      </c>
      <c r="Y21" s="15"/>
      <c r="Z21" s="17"/>
      <c r="AA21" s="15"/>
      <c r="AB21" s="16"/>
      <c r="AC21" s="16"/>
      <c r="AD21" s="15">
        <v>3890</v>
      </c>
      <c r="AE21" s="17">
        <v>580966.05</v>
      </c>
      <c r="AF21" s="15">
        <v>831</v>
      </c>
      <c r="AG21" s="15"/>
      <c r="AH21" s="17"/>
      <c r="AI21" s="15"/>
      <c r="AJ21" s="16"/>
      <c r="AK21" s="16"/>
      <c r="AL21" s="15">
        <v>11639</v>
      </c>
      <c r="AM21" s="17">
        <v>500124.58</v>
      </c>
      <c r="AN21" s="15">
        <v>943</v>
      </c>
      <c r="AO21" s="15"/>
      <c r="AP21" s="17"/>
      <c r="AQ21" s="15"/>
      <c r="AR21" s="16"/>
      <c r="AS21" s="16"/>
      <c r="AT21" s="15">
        <v>5007</v>
      </c>
      <c r="AU21" s="17">
        <v>494026.38</v>
      </c>
      <c r="AV21" s="15">
        <v>1458</v>
      </c>
      <c r="AW21" s="15"/>
      <c r="AX21" s="17"/>
      <c r="AY21" s="15"/>
      <c r="AZ21" s="16"/>
      <c r="BA21" s="16"/>
      <c r="BB21" s="15">
        <v>4945</v>
      </c>
      <c r="BC21" s="17">
        <v>456160.11</v>
      </c>
      <c r="BD21" s="15">
        <v>965</v>
      </c>
      <c r="BE21" s="15"/>
      <c r="BF21" s="17"/>
      <c r="BG21" s="15"/>
      <c r="BH21" s="16"/>
      <c r="BI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