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ngyujian\Desktop\"/>
    </mc:Choice>
  </mc:AlternateContent>
  <bookViews>
    <workbookView xWindow="-120" yWindow="-120" windowWidth="29040" windowHeight="15840"/>
  </bookViews>
  <sheets>
    <sheet name="SERTA PADS PROTECTORS," sheetId="1" r:id="rId1"/>
  </sheets>
  <definedNames>
    <definedName name="_xlnm._FilterDatabase" localSheetId="0" hidden="1">'SERTA PADS PROTECTORS,'!$A$1:$D$43</definedName>
    <definedName name="_xlnm.Print_Area" localSheetId="0">'SERTA PADS PROTECTORS,'!$A$1:$I$68</definedName>
    <definedName name="_xlnm.Print_Titles" localSheetId="0">'SERTA PADS PROTECTORS,'!$1:$1</definedName>
    <definedName name="Z_07B716FC_2264_4251_AF6B_28F478E8AE3B_.wvu.FilterData" localSheetId="0" hidden="1">'SERTA PADS PROTECTORS,'!$A$1:$D$43</definedName>
    <definedName name="Z_182B2CFC_1467_4D67_A7C6_5A036A885791_.wvu.FilterData" localSheetId="0" hidden="1">'SERTA PADS PROTECTORS,'!$A$1:$D$43</definedName>
    <definedName name="Z_3F7AD3E6_5968_4019_8A5E_9D710577F491_.wvu.FilterData" localSheetId="0" hidden="1">'SERTA PADS PROTECTORS,'!$A$1:$D$43</definedName>
    <definedName name="Z_49DDBD21_E2A6_4BA7_832A_4046D91F01BB_.wvu.FilterData" localSheetId="0" hidden="1">'SERTA PADS PROTECTORS,'!$A$1:$D$43</definedName>
    <definedName name="Z_51781E61_CA41_46BF_A0FB_2EF9A770FAA1_.wvu.FilterData" localSheetId="0" hidden="1">'SERTA PADS PROTECTORS,'!$A$1:$D$43</definedName>
    <definedName name="Z_58D29BAC_955F_4F72_878E_D5B498E4FEC5_.wvu.Cols" localSheetId="0" hidden="1">'SERTA PADS PROTECTORS,'!#REF!,'SERTA PADS PROTECTORS,'!#REF!</definedName>
    <definedName name="Z_58D29BAC_955F_4F72_878E_D5B498E4FEC5_.wvu.FilterData" localSheetId="0" hidden="1">'SERTA PADS PROTECTORS,'!$A$1:$D$1</definedName>
    <definedName name="Z_58D29BAC_955F_4F72_878E_D5B498E4FEC5_.wvu.PrintArea" localSheetId="0" hidden="1">'SERTA PADS PROTECTORS,'!$A$1:$H$43</definedName>
    <definedName name="Z_58D29BAC_955F_4F72_878E_D5B498E4FEC5_.wvu.PrintTitles" localSheetId="0" hidden="1">'SERTA PADS PROTECTORS,'!$1:$1</definedName>
    <definedName name="Z_58D29BAC_955F_4F72_878E_D5B498E4FEC5_.wvu.Rows" localSheetId="0" hidden="1">'SERTA PADS PROTECTORS,'!#REF!</definedName>
    <definedName name="Z_77DE3B6A_AE61_41BC_84A8_25881E32B6E4_.wvu.FilterData" localSheetId="0" hidden="1">'SERTA PADS PROTECTORS,'!$A$1:$D$43</definedName>
    <definedName name="Z_793389AA_598E_4D0F_B915_0B104BD1BA70_.wvu.Cols" localSheetId="0" hidden="1">'SERTA PADS PROTECTORS,'!#REF!</definedName>
    <definedName name="Z_793389AA_598E_4D0F_B915_0B104BD1BA70_.wvu.FilterData" localSheetId="0" hidden="1">'SERTA PADS PROTECTORS,'!$A$1:$D$43</definedName>
    <definedName name="Z_793389AA_598E_4D0F_B915_0B104BD1BA70_.wvu.PrintArea" localSheetId="0" hidden="1">'SERTA PADS PROTECTORS,'!$A$1:$H$43</definedName>
    <definedName name="Z_793389AA_598E_4D0F_B915_0B104BD1BA70_.wvu.PrintTitles" localSheetId="0" hidden="1">'SERTA PADS PROTECTORS,'!$1:$1</definedName>
    <definedName name="Z_79FAE379_A8C7_4CF0_BA19_D80C438F1AAC_.wvu.FilterData" localSheetId="0" hidden="1">'SERTA PADS PROTECTORS,'!$A$1:$D$43</definedName>
    <definedName name="Z_86ADDC0C_FCDA_44C1_88AA_6BFA9D42C640_.wvu.FilterData" localSheetId="0" hidden="1">'SERTA PADS PROTECTORS,'!$A$1:$D$43</definedName>
    <definedName name="Z_96138D57_F152_4A3D_9BDB_5E7E271B9727_.wvu.Cols" localSheetId="0" hidden="1">'SERTA PADS PROTECTORS,'!#REF!</definedName>
    <definedName name="Z_96138D57_F152_4A3D_9BDB_5E7E271B9727_.wvu.FilterData" localSheetId="0" hidden="1">'SERTA PADS PROTECTORS,'!$A$1:$D$1</definedName>
    <definedName name="Z_96138D57_F152_4A3D_9BDB_5E7E271B9727_.wvu.PrintArea" localSheetId="0" hidden="1">'SERTA PADS PROTECTORS,'!$A$1:$H$43</definedName>
    <definedName name="Z_96138D57_F152_4A3D_9BDB_5E7E271B9727_.wvu.PrintTitles" localSheetId="0" hidden="1">'SERTA PADS PROTECTORS,'!$1:$1</definedName>
    <definedName name="Z_A5AAE67A_1765_4E15_BE99_5F2C70DDA6DB_.wvu.Cols" localSheetId="0" hidden="1">'SERTA PADS PROTECTORS,'!#REF!,'SERTA PADS PROTECTORS,'!#REF!,'SERTA PADS PROTECTORS,'!#REF!</definedName>
    <definedName name="Z_A5AAE67A_1765_4E15_BE99_5F2C70DDA6DB_.wvu.FilterData" localSheetId="0" hidden="1">'SERTA PADS PROTECTORS,'!$A$1:$D$1</definedName>
    <definedName name="Z_A5AAE67A_1765_4E15_BE99_5F2C70DDA6DB_.wvu.PrintArea" localSheetId="0" hidden="1">'SERTA PADS PROTECTORS,'!$A$1:$H$43</definedName>
    <definedName name="Z_A5AAE67A_1765_4E15_BE99_5F2C70DDA6DB_.wvu.PrintTitles" localSheetId="0" hidden="1">'SERTA PADS PROTECTORS,'!$1:$1</definedName>
    <definedName name="Z_A5AAE67A_1765_4E15_BE99_5F2C70DDA6DB_.wvu.Rows" localSheetId="0" hidden="1">'SERTA PADS PROTECTORS,'!#REF!</definedName>
    <definedName name="Z_CFF98074_0823_469D_ABED_3C2423C65476_.wvu.FilterData" localSheetId="0" hidden="1">'SERTA PADS PROTECTORS,'!$A$1:$D$43</definedName>
    <definedName name="Z_F131611B_61B6_4567_90F9_F8D58DA49ED5_.wvu.FilterData" localSheetId="0" hidden="1">'SERTA PADS PROTECTORS,'!$A$1:$D$43</definedName>
    <definedName name="Z_F23910B4_9E86_4F9E_AC36_39A9DB1D7D0A_.wvu.FilterData" localSheetId="0" hidden="1">'SERTA PADS PROTECTORS,'!$A$1:$D$43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40" i="1"/>
  <c r="Y39" i="1"/>
  <c r="Y38" i="1"/>
  <c r="Y37" i="1"/>
  <c r="Y36" i="1"/>
  <c r="Y41" i="1" s="1"/>
  <c r="N26" i="1" l="1"/>
  <c r="V25" i="1"/>
  <c r="N25" i="1"/>
  <c r="V24" i="1"/>
  <c r="N24" i="1"/>
  <c r="V23" i="1"/>
  <c r="N23" i="1"/>
  <c r="V22" i="1"/>
  <c r="N22" i="1"/>
  <c r="Y26" i="1"/>
  <c r="V21" i="1"/>
  <c r="N21" i="1"/>
  <c r="N13" i="1"/>
  <c r="Y12" i="1"/>
  <c r="V12" i="1"/>
  <c r="N12" i="1"/>
  <c r="Y11" i="1"/>
  <c r="V11" i="1"/>
  <c r="N11" i="1"/>
  <c r="Y10" i="1"/>
  <c r="V10" i="1"/>
  <c r="N10" i="1"/>
  <c r="Y9" i="1"/>
  <c r="W9" i="1"/>
  <c r="V9" i="1"/>
  <c r="N9" i="1"/>
  <c r="Y8" i="1"/>
  <c r="W8" i="1"/>
  <c r="V8" i="1"/>
  <c r="N8" i="1"/>
  <c r="X23" i="1" l="1"/>
  <c r="X25" i="1"/>
  <c r="X22" i="1"/>
  <c r="X24" i="1"/>
  <c r="X21" i="1"/>
  <c r="X12" i="1"/>
  <c r="X11" i="1"/>
  <c r="X8" i="1"/>
  <c r="X9" i="1"/>
  <c r="X10" i="1"/>
  <c r="Y13" i="1"/>
  <c r="N49" i="1"/>
  <c r="V46" i="1"/>
  <c r="N46" i="1"/>
  <c r="V45" i="1"/>
  <c r="N45" i="1"/>
  <c r="X26" i="1" l="1"/>
  <c r="X13" i="1"/>
  <c r="X45" i="1"/>
  <c r="X46" i="1"/>
  <c r="Y19" i="1" l="1"/>
  <c r="Y18" i="1"/>
  <c r="Y17" i="1"/>
  <c r="Y16" i="1"/>
  <c r="Y15" i="1"/>
  <c r="Y3" i="1"/>
  <c r="Y4" i="1"/>
  <c r="Y5" i="1"/>
  <c r="Y6" i="1"/>
  <c r="Y2" i="1"/>
  <c r="Y33" i="1" l="1"/>
  <c r="Y20" i="1"/>
  <c r="Y7" i="1"/>
  <c r="V64" i="1" l="1"/>
  <c r="N64" i="1"/>
  <c r="V63" i="1"/>
  <c r="N63" i="1"/>
  <c r="N61" i="1"/>
  <c r="V58" i="1"/>
  <c r="N58" i="1"/>
  <c r="V57" i="1"/>
  <c r="N57" i="1"/>
  <c r="N53" i="1"/>
  <c r="V52" i="1"/>
  <c r="N52" i="1"/>
  <c r="V51" i="1"/>
  <c r="N51" i="1"/>
  <c r="N43" i="1"/>
  <c r="N41" i="1"/>
  <c r="V40" i="1"/>
  <c r="N40" i="1"/>
  <c r="V39" i="1"/>
  <c r="N39" i="1"/>
  <c r="V38" i="1"/>
  <c r="N38" i="1"/>
  <c r="V37" i="1"/>
  <c r="N37" i="1"/>
  <c r="V36" i="1"/>
  <c r="N36" i="1"/>
  <c r="N33" i="1"/>
  <c r="V32" i="1"/>
  <c r="N32" i="1"/>
  <c r="V31" i="1"/>
  <c r="N31" i="1"/>
  <c r="V30" i="1"/>
  <c r="N30" i="1"/>
  <c r="V29" i="1"/>
  <c r="N29" i="1"/>
  <c r="V28" i="1"/>
  <c r="N28" i="1"/>
  <c r="N27" i="1"/>
  <c r="N20" i="1"/>
  <c r="V19" i="1"/>
  <c r="N19" i="1"/>
  <c r="V18" i="1"/>
  <c r="N18" i="1"/>
  <c r="V17" i="1"/>
  <c r="N17" i="1"/>
  <c r="V16" i="1"/>
  <c r="N16" i="1"/>
  <c r="V15" i="1"/>
  <c r="N15" i="1"/>
  <c r="N7" i="1"/>
  <c r="V6" i="1"/>
  <c r="N6" i="1"/>
  <c r="V5" i="1"/>
  <c r="N5" i="1"/>
  <c r="V4" i="1"/>
  <c r="N4" i="1"/>
  <c r="W3" i="1"/>
  <c r="V3" i="1"/>
  <c r="N3" i="1"/>
  <c r="W2" i="1"/>
  <c r="V2" i="1"/>
  <c r="N2" i="1"/>
  <c r="X5" i="1" l="1"/>
  <c r="X58" i="1"/>
  <c r="X63" i="1"/>
  <c r="X15" i="1"/>
  <c r="X29" i="1"/>
  <c r="X31" i="1"/>
  <c r="X39" i="1"/>
  <c r="X6" i="1"/>
  <c r="X16" i="1"/>
  <c r="X18" i="1"/>
  <c r="X30" i="1"/>
  <c r="X36" i="1"/>
  <c r="X19" i="1"/>
  <c r="X57" i="1"/>
  <c r="X37" i="1"/>
  <c r="X40" i="1"/>
  <c r="X28" i="1"/>
  <c r="X52" i="1"/>
  <c r="X64" i="1"/>
  <c r="X4" i="1"/>
  <c r="X38" i="1"/>
  <c r="X3" i="1"/>
  <c r="X2" i="1"/>
  <c r="X17" i="1"/>
  <c r="X32" i="1"/>
  <c r="X51" i="1"/>
  <c r="X20" i="1" l="1"/>
  <c r="X7" i="1"/>
  <c r="X33" i="1"/>
  <c r="X41" i="1"/>
</calcChain>
</file>

<file path=xl/sharedStrings.xml><?xml version="1.0" encoding="utf-8"?>
<sst xmlns="http://schemas.openxmlformats.org/spreadsheetml/2006/main" count="188" uniqueCount="97">
  <si>
    <t>Size</t>
  </si>
  <si>
    <t>Dimensions</t>
  </si>
  <si>
    <t>Knit</t>
  </si>
  <si>
    <t>Insert Artwork</t>
  </si>
  <si>
    <t>Quantity</t>
  </si>
  <si>
    <t>Pieces in Carton</t>
  </si>
  <si>
    <t>Carton Length (cm)</t>
  </si>
  <si>
    <t>Carton Width (cm)</t>
  </si>
  <si>
    <t>Carton Height
(cm)</t>
  </si>
  <si>
    <t>凑整箱数</t>
  </si>
  <si>
    <t>TWIN</t>
  </si>
  <si>
    <t>39x75x15</t>
  </si>
  <si>
    <r>
      <rPr>
        <sz val="10"/>
        <rFont val="宋体"/>
        <family val="3"/>
        <charset val="134"/>
      </rPr>
      <t>每个月一个柜（预计</t>
    </r>
    <r>
      <rPr>
        <sz val="10"/>
        <rFont val="Arial"/>
        <family val="2"/>
      </rPr>
      <t>4400</t>
    </r>
    <r>
      <rPr>
        <sz val="10"/>
        <rFont val="宋体"/>
        <family val="3"/>
        <charset val="134"/>
      </rPr>
      <t>条）如果客人预计的数量不满一个柜，请按一个柜来计算</t>
    </r>
  </si>
  <si>
    <t>FULL</t>
  </si>
  <si>
    <t>54x75x15</t>
  </si>
  <si>
    <t>QUEEN</t>
  </si>
  <si>
    <t>60x80x15</t>
  </si>
  <si>
    <t>KING</t>
  </si>
  <si>
    <t>78x80x15</t>
  </si>
  <si>
    <t>CA KING</t>
  </si>
  <si>
    <t>72x83x15</t>
  </si>
  <si>
    <r>
      <rPr>
        <sz val="10"/>
        <rFont val="宋体"/>
        <family val="3"/>
        <charset val="134"/>
      </rPr>
      <t>每个月一个柜（预计</t>
    </r>
    <r>
      <rPr>
        <sz val="10"/>
        <rFont val="Arial"/>
        <family val="2"/>
      </rPr>
      <t>7000</t>
    </r>
    <r>
      <rPr>
        <sz val="10"/>
        <rFont val="宋体"/>
        <family val="3"/>
        <charset val="134"/>
      </rPr>
      <t>条）如果客人预计的数量不满一个柜，请按一个柜来计算</t>
    </r>
  </si>
  <si>
    <t>JUMBO</t>
  </si>
  <si>
    <t>20X28</t>
  </si>
  <si>
    <t>zipper closure, knife edge</t>
  </si>
  <si>
    <r>
      <rPr>
        <sz val="10"/>
        <rFont val="宋体"/>
        <family val="3"/>
        <charset val="134"/>
      </rPr>
      <t>预计45</t>
    </r>
    <r>
      <rPr>
        <sz val="10"/>
        <rFont val="Arial"/>
        <family val="2"/>
      </rPr>
      <t>00</t>
    </r>
    <r>
      <rPr>
        <sz val="10"/>
        <rFont val="宋体"/>
        <family val="3"/>
        <charset val="134"/>
      </rPr>
      <t>对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月</t>
    </r>
  </si>
  <si>
    <t>20X36</t>
  </si>
  <si>
    <r>
      <rPr>
        <sz val="10"/>
        <rFont val="宋体"/>
        <family val="3"/>
        <charset val="134"/>
      </rPr>
      <t>预计</t>
    </r>
    <r>
      <rPr>
        <sz val="10"/>
        <rFont val="Arial"/>
        <family val="2"/>
      </rPr>
      <t>8000</t>
    </r>
    <r>
      <rPr>
        <sz val="10"/>
        <rFont val="宋体"/>
        <family val="3"/>
        <charset val="134"/>
      </rPr>
      <t>对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月</t>
    </r>
  </si>
  <si>
    <t>cbm</t>
    <phoneticPr fontId="6" type="noConversion"/>
  </si>
  <si>
    <t>Original CBM</t>
    <phoneticPr fontId="6" type="noConversion"/>
  </si>
  <si>
    <t>Carton</t>
    <phoneticPr fontId="6" type="noConversion"/>
  </si>
  <si>
    <t xml:space="preserve">Adjust units CBM </t>
    <phoneticPr fontId="6" type="noConversion"/>
  </si>
  <si>
    <r>
      <t>2</t>
    </r>
    <r>
      <rPr>
        <sz val="10"/>
        <rFont val="Arial"/>
        <family val="2"/>
      </rPr>
      <t>*40HQ</t>
    </r>
    <phoneticPr fontId="6" type="noConversion"/>
  </si>
  <si>
    <r>
      <t>1</t>
    </r>
    <r>
      <rPr>
        <sz val="10"/>
        <rFont val="Arial"/>
        <family val="2"/>
      </rPr>
      <t>*40HQ</t>
    </r>
    <phoneticPr fontId="6" type="noConversion"/>
  </si>
  <si>
    <t>Sertarest Smart Comfort Cool Pillow Protector</t>
    <phoneticPr fontId="6" type="noConversion"/>
  </si>
  <si>
    <t>Item Description</t>
    <phoneticPr fontId="6" type="noConversion"/>
  </si>
  <si>
    <t>Sertarest Wonder Comfort Mattress Pad</t>
    <phoneticPr fontId="6" type="noConversion"/>
  </si>
  <si>
    <t>Sertarest Comfort Knit Mattress Protector</t>
    <phoneticPr fontId="6" type="noConversion"/>
  </si>
  <si>
    <t>Sertarest Beyond Comfort Knit Mattress Protector</t>
    <phoneticPr fontId="6" type="noConversion"/>
  </si>
  <si>
    <t>Sertarest Dual Action Pillow Protector</t>
    <phoneticPr fontId="6" type="noConversion"/>
  </si>
  <si>
    <t>Sertarest Smart Comfort Clean Pillow Protector</t>
    <phoneticPr fontId="6" type="noConversion"/>
  </si>
  <si>
    <t>Sertarest Clean Nites Pillow Protector</t>
    <phoneticPr fontId="6" type="noConversion"/>
  </si>
  <si>
    <t>Sertarest Stain Safe Mattress Pad</t>
    <phoneticPr fontId="6" type="noConversion"/>
  </si>
  <si>
    <t>Sertarest Cool Fit Knit Mattress Protector</t>
    <phoneticPr fontId="6" type="noConversion"/>
  </si>
  <si>
    <t>Sertarest Pure Fresh &amp; Cool Mattress Protector</t>
    <phoneticPr fontId="6" type="noConversion"/>
  </si>
  <si>
    <t>S/W</t>
    <phoneticPr fontId="6" type="noConversion"/>
  </si>
  <si>
    <t xml:space="preserve">PO# </t>
    <phoneticPr fontId="6" type="noConversion"/>
  </si>
  <si>
    <t>PO Item description</t>
    <phoneticPr fontId="6" type="noConversion"/>
  </si>
  <si>
    <t>Domestic Price</t>
    <phoneticPr fontId="6" type="noConversion"/>
  </si>
  <si>
    <t>SERTA 200CT COOLING 2PK PP-J</t>
    <phoneticPr fontId="6" type="noConversion"/>
  </si>
  <si>
    <t>SERTA 200CT COOLING 2PK PP-K</t>
    <phoneticPr fontId="6" type="noConversion"/>
  </si>
  <si>
    <t>SERTA WATERPROOF ANTI-MICRO 2PK PP-J</t>
    <phoneticPr fontId="6" type="noConversion"/>
  </si>
  <si>
    <t>SERTA WATERPROOF ANTI-MICRO 2PK PP-K</t>
    <phoneticPr fontId="6" type="noConversion"/>
  </si>
  <si>
    <t>SERTA SMART COMFORT CLEAN ALLERGY/AM 2PK PP - J</t>
    <phoneticPr fontId="6" type="noConversion"/>
  </si>
  <si>
    <t>SERTA SMART COMFORT CLEAN ALLERGY/AM 2PK PP - K</t>
    <phoneticPr fontId="6" type="noConversion"/>
  </si>
  <si>
    <t>SERTA 200CT STAIN 2PK PP-J</t>
    <phoneticPr fontId="6" type="noConversion"/>
  </si>
  <si>
    <t>SERTA 200CT STAIN 2PK PP-K</t>
    <phoneticPr fontId="6" type="noConversion"/>
  </si>
  <si>
    <t>10/29/2024-11/3/2024</t>
    <phoneticPr fontId="6" type="noConversion"/>
  </si>
  <si>
    <t>11/13/2024-11/18/2024</t>
    <phoneticPr fontId="6" type="noConversion"/>
  </si>
  <si>
    <t>11/25/2024-12/1/2024</t>
    <phoneticPr fontId="6" type="noConversion"/>
  </si>
  <si>
    <t>12/30/2024-1/5/2025</t>
    <phoneticPr fontId="6" type="noConversion"/>
  </si>
  <si>
    <t xml:space="preserve"> 12/11/2024-12/16/2024</t>
    <phoneticPr fontId="6" type="noConversion"/>
  </si>
  <si>
    <t>1/15/2025-1/20/2025</t>
    <phoneticPr fontId="6" type="noConversion"/>
  </si>
  <si>
    <t>11/4/2024-11/7/2024</t>
    <phoneticPr fontId="6" type="noConversion"/>
  </si>
  <si>
    <t>11/8/2024-11/12/2024</t>
    <phoneticPr fontId="6" type="noConversion"/>
  </si>
  <si>
    <t>12/2/2024-12/5/2024</t>
    <phoneticPr fontId="6" type="noConversion"/>
  </si>
  <si>
    <t>1/6/2025-1/9/2025</t>
    <phoneticPr fontId="6" type="noConversion"/>
  </si>
  <si>
    <t>12/6/2024-12/10/2024</t>
    <phoneticPr fontId="6" type="noConversion"/>
  </si>
  <si>
    <t>1/10/2025-1/14/2025</t>
    <phoneticPr fontId="6" type="noConversion"/>
  </si>
  <si>
    <t>Ship Date</t>
    <phoneticPr fontId="6" type="noConversion"/>
  </si>
  <si>
    <t>E&amp;E Item#</t>
    <phoneticPr fontId="6" type="noConversion"/>
  </si>
  <si>
    <t>ST30-3856</t>
  </si>
  <si>
    <t>ST30-3857</t>
  </si>
  <si>
    <t>ST30-3859</t>
  </si>
  <si>
    <t>ST30-3858</t>
  </si>
  <si>
    <t>ST30-3860</t>
  </si>
  <si>
    <t>ST30-3861</t>
  </si>
  <si>
    <t>ST30-3862</t>
  </si>
  <si>
    <t>ST30-3863</t>
  </si>
  <si>
    <r>
      <t>RS-240</t>
    </r>
    <r>
      <rPr>
        <sz val="10"/>
        <rFont val="Arial"/>
        <family val="2"/>
      </rPr>
      <t>912</t>
    </r>
    <phoneticPr fontId="6" type="noConversion"/>
  </si>
  <si>
    <r>
      <t>RS-240913</t>
    </r>
    <r>
      <rPr>
        <sz val="10"/>
        <rFont val="Arial"/>
        <family val="2"/>
      </rPr>
      <t/>
    </r>
  </si>
  <si>
    <r>
      <t>RS-240914</t>
    </r>
    <r>
      <rPr>
        <sz val="10"/>
        <rFont val="Arial"/>
        <family val="2"/>
      </rPr>
      <t/>
    </r>
  </si>
  <si>
    <t>RS-240915</t>
    <phoneticPr fontId="6" type="noConversion"/>
  </si>
  <si>
    <t>RS-240916</t>
  </si>
  <si>
    <t>RS-240917</t>
  </si>
  <si>
    <t>RS-240918</t>
    <phoneticPr fontId="6" type="noConversion"/>
  </si>
  <si>
    <t>RS-240919</t>
  </si>
  <si>
    <t>RS-240920</t>
  </si>
  <si>
    <t>RS-240921</t>
  </si>
  <si>
    <t>RS-240922</t>
  </si>
  <si>
    <t>RS-240923</t>
  </si>
  <si>
    <t>RS-240924</t>
    <phoneticPr fontId="6" type="noConversion"/>
  </si>
  <si>
    <t>RS-240925</t>
  </si>
  <si>
    <t>RS-240926</t>
  </si>
  <si>
    <t>RS-240927</t>
  </si>
  <si>
    <t>RS-240928</t>
  </si>
  <si>
    <t>RS-240929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</si>
</sst>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0.0%"/>
    <numFmt numFmtId="178" formatCode="[$$-409]#,##0.00;[Red][$$-409]#,##0.00"/>
    <numFmt numFmtId="179" formatCode="&quot;$&quot;#,##0.00"/>
    <numFmt numFmtId="180" formatCode="\$#,##0.00;\-\$#,##0.00"/>
  </numFmts>
  <fonts count="8" x14ac:knownFonts="1">
    <font>
      <sz val="10"/>
      <name val="Arial"/>
      <charset val="134"/>
    </font>
    <font>
      <b/>
      <sz val="10"/>
      <name val="Arial"/>
      <family val="2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177" fontId="0" fillId="0" borderId="0" xfId="1" applyNumberFormat="1" applyFont="1"/>
    <xf numFmtId="9" fontId="1" fillId="3" borderId="1" xfId="1" applyFont="1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178" fontId="1" fillId="3" borderId="1" xfId="0" applyNumberFormat="1" applyFont="1" applyFill="1" applyBorder="1" applyAlignment="1">
      <alignment horizontal="center" wrapText="1"/>
    </xf>
    <xf numFmtId="179" fontId="0" fillId="0" borderId="4" xfId="0" applyNumberFormat="1" applyBorder="1" applyAlignment="1">
      <alignment horizontal="center"/>
    </xf>
    <xf numFmtId="179" fontId="0" fillId="0" borderId="1" xfId="0" applyNumberFormat="1" applyBorder="1"/>
    <xf numFmtId="179" fontId="0" fillId="0" borderId="2" xfId="0" applyNumberFormat="1" applyBorder="1"/>
    <xf numFmtId="179" fontId="1" fillId="2" borderId="1" xfId="0" applyNumberFormat="1" applyFont="1" applyFill="1" applyBorder="1"/>
    <xf numFmtId="0" fontId="0" fillId="0" borderId="1" xfId="0" applyBorder="1" applyAlignment="1">
      <alignment horizontal="center"/>
    </xf>
    <xf numFmtId="179" fontId="1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0" fillId="5" borderId="0" xfId="0" applyFill="1"/>
    <xf numFmtId="2" fontId="0" fillId="0" borderId="0" xfId="0" applyNumberFormat="1"/>
    <xf numFmtId="2" fontId="1" fillId="0" borderId="0" xfId="0" applyNumberFormat="1" applyFont="1"/>
    <xf numFmtId="0" fontId="5" fillId="6" borderId="0" xfId="0" applyFont="1" applyFill="1" applyAlignment="1">
      <alignment horizontal="center" wrapText="1"/>
    </xf>
    <xf numFmtId="0" fontId="5" fillId="0" borderId="0" xfId="0" applyFont="1"/>
    <xf numFmtId="0" fontId="0" fillId="4" borderId="1" xfId="0" applyFill="1" applyBorder="1" applyAlignment="1">
      <alignment horizontal="center" vertical="center"/>
    </xf>
    <xf numFmtId="2" fontId="0" fillId="6" borderId="0" xfId="0" applyNumberFormat="1" applyFill="1"/>
    <xf numFmtId="0" fontId="0" fillId="2" borderId="1" xfId="0" applyFill="1" applyBorder="1"/>
    <xf numFmtId="0" fontId="0" fillId="2" borderId="0" xfId="0" applyFill="1"/>
    <xf numFmtId="2" fontId="0" fillId="7" borderId="0" xfId="0" applyNumberFormat="1" applyFill="1"/>
    <xf numFmtId="179" fontId="0" fillId="0" borderId="2" xfId="0" applyNumberFormat="1" applyBorder="1" applyAlignment="1">
      <alignment horizontal="center"/>
    </xf>
    <xf numFmtId="179" fontId="0" fillId="0" borderId="3" xfId="0" applyNumberFormat="1" applyBorder="1" applyAlignment="1">
      <alignment horizontal="center"/>
    </xf>
    <xf numFmtId="179" fontId="0" fillId="2" borderId="2" xfId="0" applyNumberFormat="1" applyFill="1" applyBorder="1" applyAlignment="1">
      <alignment horizontal="center"/>
    </xf>
    <xf numFmtId="179" fontId="0" fillId="2" borderId="3" xfId="0" applyNumberFormat="1" applyFill="1" applyBorder="1" applyAlignment="1">
      <alignment horizontal="center"/>
    </xf>
    <xf numFmtId="179" fontId="0" fillId="2" borderId="4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" fillId="6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/>
    <xf numFmtId="180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179" fontId="0" fillId="2" borderId="2" xfId="0" applyNumberFormat="1" applyFill="1" applyBorder="1" applyAlignment="1">
      <alignment horizontal="center"/>
    </xf>
    <xf numFmtId="179" fontId="0" fillId="2" borderId="3" xfId="0" applyNumberFormat="1" applyFill="1" applyBorder="1" applyAlignment="1">
      <alignment horizontal="center"/>
    </xf>
    <xf numFmtId="179" fontId="0" fillId="2" borderId="4" xfId="0" applyNumberForma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9" fontId="0" fillId="0" borderId="3" xfId="0" applyNumberFormat="1" applyBorder="1" applyAlignment="1">
      <alignment horizontal="center"/>
    </xf>
    <xf numFmtId="179" fontId="0" fillId="0" borderId="4" xfId="0" applyNumberFormat="1" applyBorder="1" applyAlignment="1">
      <alignment horizontal="center"/>
    </xf>
    <xf numFmtId="179" fontId="1" fillId="2" borderId="2" xfId="0" applyNumberFormat="1" applyFont="1" applyFill="1" applyBorder="1"/>
    <xf numFmtId="58" fontId="5" fillId="0" borderId="1" xfId="0" applyNumberFormat="1" applyFont="1" applyBorder="1"/>
    <xf numFmtId="58" fontId="7" fillId="0" borderId="1" xfId="0" applyNumberFormat="1" applyFont="1" applyBorder="1"/>
    <xf numFmtId="0" fontId="5" fillId="2" borderId="0" xfId="0" applyFont="1" applyFill="1" applyBorder="1"/>
    <xf numFmtId="0" fontId="2" fillId="0" borderId="0" xfId="0" applyFont="1" applyAlignment="1">
      <alignment horizontal="left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9" fontId="0" fillId="2" borderId="3" xfId="0" applyNumberFormat="1" applyFill="1" applyBorder="1" applyAlignment="1">
      <alignment horizontal="center" vertical="center" wrapText="1"/>
    </xf>
    <xf numFmtId="179" fontId="0" fillId="2" borderId="4" xfId="0" applyNumberFormat="1" applyFill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/>
    </xf>
    <xf numFmtId="179" fontId="0" fillId="0" borderId="3" xfId="0" applyNumberFormat="1" applyBorder="1" applyAlignment="1">
      <alignment horizontal="center"/>
    </xf>
    <xf numFmtId="179" fontId="0" fillId="0" borderId="4" xfId="0" applyNumberFormat="1" applyBorder="1" applyAlignment="1">
      <alignment horizontal="center"/>
    </xf>
    <xf numFmtId="179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2" borderId="2" xfId="0" applyNumberFormat="1" applyFill="1" applyBorder="1" applyAlignment="1">
      <alignment horizontal="center"/>
    </xf>
    <xf numFmtId="179" fontId="0" fillId="2" borderId="3" xfId="0" applyNumberFormat="1" applyFill="1" applyBorder="1" applyAlignment="1">
      <alignment horizontal="center"/>
    </xf>
    <xf numFmtId="179" fontId="0" fillId="2" borderId="4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6">
    <cellStyle name="Currency 3" xfId="2"/>
    <cellStyle name="Normal 2 4" xfId="3"/>
    <cellStyle name="Normal 8" xfId="4"/>
    <cellStyle name="Percent 3" xfId="5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53120</xdr:colOff>
      <xdr:row>14</xdr:row>
      <xdr:rowOff>40297</xdr:rowOff>
    </xdr:from>
    <xdr:to>
      <xdr:col>3</xdr:col>
      <xdr:colOff>1077051</xdr:colOff>
      <xdr:row>18</xdr:row>
      <xdr:rowOff>128221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4440" y="3335655"/>
          <a:ext cx="1024255" cy="1116330"/>
        </a:xfrm>
        <a:prstGeom prst="rect">
          <a:avLst/>
        </a:prstGeom>
      </xdr:spPr>
    </xdr:pic>
    <xdr:clientData/>
  </xdr:twoCellAnchor>
  <xdr:twoCellAnchor>
    <xdr:from>
      <xdr:col>3</xdr:col>
      <xdr:colOff>72354</xdr:colOff>
      <xdr:row>27</xdr:row>
      <xdr:rowOff>97082</xdr:rowOff>
    </xdr:from>
    <xdr:to>
      <xdr:col>3</xdr:col>
      <xdr:colOff>1449816</xdr:colOff>
      <xdr:row>31</xdr:row>
      <xdr:rowOff>221497</xdr:rowOff>
    </xdr:to>
    <xdr:pic>
      <xdr:nvPicPr>
        <xdr:cNvPr id="6" name="图片 2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53490" y="5192395"/>
          <a:ext cx="1377950" cy="1153160"/>
        </a:xfrm>
        <a:prstGeom prst="rect">
          <a:avLst/>
        </a:prstGeom>
      </xdr:spPr>
    </xdr:pic>
    <xdr:clientData/>
  </xdr:twoCellAnchor>
  <xdr:twoCellAnchor>
    <xdr:from>
      <xdr:col>3</xdr:col>
      <xdr:colOff>14605</xdr:colOff>
      <xdr:row>35</xdr:row>
      <xdr:rowOff>46355</xdr:rowOff>
    </xdr:from>
    <xdr:to>
      <xdr:col>3</xdr:col>
      <xdr:colOff>1204216</xdr:colOff>
      <xdr:row>39</xdr:row>
      <xdr:rowOff>192893</xdr:rowOff>
    </xdr:to>
    <xdr:pic>
      <xdr:nvPicPr>
        <xdr:cNvPr id="7" name="图片 3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96340" y="7199630"/>
          <a:ext cx="1189355" cy="1174750"/>
        </a:xfrm>
        <a:prstGeom prst="rect">
          <a:avLst/>
        </a:prstGeom>
      </xdr:spPr>
    </xdr:pic>
    <xdr:clientData/>
  </xdr:twoCellAnchor>
  <xdr:twoCellAnchor editAs="oneCell">
    <xdr:from>
      <xdr:col>7</xdr:col>
      <xdr:colOff>290840</xdr:colOff>
      <xdr:row>27</xdr:row>
      <xdr:rowOff>5817</xdr:rowOff>
    </xdr:from>
    <xdr:to>
      <xdr:col>9</xdr:col>
      <xdr:colOff>36468</xdr:colOff>
      <xdr:row>44</xdr:row>
      <xdr:rowOff>226856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3684" y="8221130"/>
          <a:ext cx="1239148" cy="1274606"/>
        </a:xfrm>
        <a:prstGeom prst="rect">
          <a:avLst/>
        </a:prstGeom>
      </xdr:spPr>
    </xdr:pic>
    <xdr:clientData/>
  </xdr:twoCellAnchor>
  <xdr:twoCellAnchor editAs="oneCell">
    <xdr:from>
      <xdr:col>7</xdr:col>
      <xdr:colOff>296658</xdr:colOff>
      <xdr:row>14</xdr:row>
      <xdr:rowOff>29085</xdr:rowOff>
    </xdr:from>
    <xdr:to>
      <xdr:col>7</xdr:col>
      <xdr:colOff>1443075</xdr:colOff>
      <xdr:row>44</xdr:row>
      <xdr:rowOff>165922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r="3702" b="1882"/>
        <a:stretch>
          <a:fillRect/>
        </a:stretch>
      </xdr:blipFill>
      <xdr:spPr>
        <a:xfrm>
          <a:off x="3999502" y="4839210"/>
          <a:ext cx="1174992" cy="1213672"/>
        </a:xfrm>
        <a:prstGeom prst="rect">
          <a:avLst/>
        </a:prstGeom>
      </xdr:spPr>
    </xdr:pic>
    <xdr:clientData/>
  </xdr:twoCellAnchor>
  <xdr:twoCellAnchor editAs="oneCell">
    <xdr:from>
      <xdr:col>3</xdr:col>
      <xdr:colOff>41664</xdr:colOff>
      <xdr:row>1</xdr:row>
      <xdr:rowOff>47653</xdr:rowOff>
    </xdr:from>
    <xdr:to>
      <xdr:col>4</xdr:col>
      <xdr:colOff>56969</xdr:colOff>
      <xdr:row>44</xdr:row>
      <xdr:rowOff>115864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23010" y="1543050"/>
          <a:ext cx="1219200" cy="1144270"/>
        </a:xfrm>
        <a:prstGeom prst="rect">
          <a:avLst/>
        </a:prstGeom>
      </xdr:spPr>
    </xdr:pic>
    <xdr:clientData/>
  </xdr:twoCellAnchor>
  <xdr:twoCellAnchor editAs="oneCell">
    <xdr:from>
      <xdr:col>7</xdr:col>
      <xdr:colOff>399985</xdr:colOff>
      <xdr:row>1</xdr:row>
      <xdr:rowOff>20054</xdr:rowOff>
    </xdr:from>
    <xdr:to>
      <xdr:col>7</xdr:col>
      <xdr:colOff>1444792</xdr:colOff>
      <xdr:row>44</xdr:row>
      <xdr:rowOff>208727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70225" y="1515110"/>
          <a:ext cx="1064260" cy="1237615"/>
        </a:xfrm>
        <a:prstGeom prst="rect">
          <a:avLst/>
        </a:prstGeom>
      </xdr:spPr>
    </xdr:pic>
    <xdr:clientData/>
  </xdr:twoCellAnchor>
  <xdr:twoCellAnchor editAs="oneCell">
    <xdr:from>
      <xdr:col>7</xdr:col>
      <xdr:colOff>320842</xdr:colOff>
      <xdr:row>35</xdr:row>
      <xdr:rowOff>38874</xdr:rowOff>
    </xdr:from>
    <xdr:to>
      <xdr:col>9</xdr:col>
      <xdr:colOff>60559</xdr:colOff>
      <xdr:row>44</xdr:row>
      <xdr:rowOff>203649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23686" y="10349687"/>
          <a:ext cx="1233237" cy="1251399"/>
        </a:xfrm>
        <a:prstGeom prst="rect">
          <a:avLst/>
        </a:prstGeom>
      </xdr:spPr>
    </xdr:pic>
    <xdr:clientData/>
  </xdr:twoCellAnchor>
  <xdr:twoCellAnchor>
    <xdr:from>
      <xdr:col>7</xdr:col>
      <xdr:colOff>423940</xdr:colOff>
      <xdr:row>56</xdr:row>
      <xdr:rowOff>75697</xdr:rowOff>
    </xdr:from>
    <xdr:to>
      <xdr:col>7</xdr:col>
      <xdr:colOff>1047749</xdr:colOff>
      <xdr:row>57</xdr:row>
      <xdr:rowOff>594574</xdr:rowOff>
    </xdr:to>
    <xdr:pic>
      <xdr:nvPicPr>
        <xdr:cNvPr id="14" name="Picture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49189" t="23902" r="27633" b="26468"/>
        <a:stretch>
          <a:fillRect/>
        </a:stretch>
      </xdr:blipFill>
      <xdr:spPr>
        <a:xfrm>
          <a:off x="15794355" y="10596880"/>
          <a:ext cx="623570" cy="1174115"/>
        </a:xfrm>
        <a:prstGeom prst="rect">
          <a:avLst/>
        </a:prstGeom>
      </xdr:spPr>
    </xdr:pic>
    <xdr:clientData/>
  </xdr:twoCellAnchor>
  <xdr:twoCellAnchor>
    <xdr:from>
      <xdr:col>7</xdr:col>
      <xdr:colOff>433500</xdr:colOff>
      <xdr:row>50</xdr:row>
      <xdr:rowOff>54703</xdr:rowOff>
    </xdr:from>
    <xdr:to>
      <xdr:col>7</xdr:col>
      <xdr:colOff>1107282</xdr:colOff>
      <xdr:row>51</xdr:row>
      <xdr:rowOff>617379</xdr:rowOff>
    </xdr:to>
    <xdr:pic>
      <xdr:nvPicPr>
        <xdr:cNvPr id="22" name="Picture 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25102" t="24714" r="51720" b="25656"/>
        <a:stretch>
          <a:fillRect/>
        </a:stretch>
      </xdr:blipFill>
      <xdr:spPr>
        <a:xfrm>
          <a:off x="15803880" y="9008110"/>
          <a:ext cx="673735" cy="1217930"/>
        </a:xfrm>
        <a:prstGeom prst="rect">
          <a:avLst/>
        </a:prstGeom>
      </xdr:spPr>
    </xdr:pic>
    <xdr:clientData/>
  </xdr:twoCellAnchor>
  <xdr:twoCellAnchor>
    <xdr:from>
      <xdr:col>7</xdr:col>
      <xdr:colOff>440319</xdr:colOff>
      <xdr:row>62</xdr:row>
      <xdr:rowOff>57830</xdr:rowOff>
    </xdr:from>
    <xdr:to>
      <xdr:col>7</xdr:col>
      <xdr:colOff>1143000</xdr:colOff>
      <xdr:row>63</xdr:row>
      <xdr:rowOff>570617</xdr:rowOff>
    </xdr:to>
    <xdr:pic>
      <xdr:nvPicPr>
        <xdr:cNvPr id="23" name="Picture 6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73699" t="24271" r="3123" b="26099"/>
        <a:stretch>
          <a:fillRect/>
        </a:stretch>
      </xdr:blipFill>
      <xdr:spPr>
        <a:xfrm>
          <a:off x="15810865" y="12146915"/>
          <a:ext cx="702945" cy="1167765"/>
        </a:xfrm>
        <a:prstGeom prst="rect">
          <a:avLst/>
        </a:prstGeom>
      </xdr:spPr>
    </xdr:pic>
    <xdr:clientData/>
  </xdr:twoCellAnchor>
  <xdr:twoCellAnchor>
    <xdr:from>
      <xdr:col>7</xdr:col>
      <xdr:colOff>502920</xdr:colOff>
      <xdr:row>42</xdr:row>
      <xdr:rowOff>226218</xdr:rowOff>
    </xdr:from>
    <xdr:to>
      <xdr:col>7</xdr:col>
      <xdr:colOff>1133951</xdr:colOff>
      <xdr:row>45</xdr:row>
      <xdr:rowOff>613320</xdr:rowOff>
    </xdr:to>
    <xdr:pic>
      <xdr:nvPicPr>
        <xdr:cNvPr id="17" name="Picture 8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313" t="50314" r="76509" b="56"/>
        <a:stretch>
          <a:fillRect/>
        </a:stretch>
      </xdr:blipFill>
      <xdr:spPr>
        <a:xfrm>
          <a:off x="4305300" y="10818018"/>
          <a:ext cx="631031" cy="1293882"/>
        </a:xfrm>
        <a:prstGeom prst="rect">
          <a:avLst/>
        </a:prstGeom>
      </xdr:spPr>
    </xdr:pic>
    <xdr:clientData/>
  </xdr:twoCellAnchor>
  <xdr:twoCellAnchor editAs="oneCell">
    <xdr:from>
      <xdr:col>7</xdr:col>
      <xdr:colOff>416718</xdr:colOff>
      <xdr:row>7</xdr:row>
      <xdr:rowOff>59531</xdr:rowOff>
    </xdr:from>
    <xdr:to>
      <xdr:col>8</xdr:col>
      <xdr:colOff>0</xdr:colOff>
      <xdr:row>44</xdr:row>
      <xdr:rowOff>223351</xdr:rowOff>
    </xdr:to>
    <xdr:pic>
      <xdr:nvPicPr>
        <xdr:cNvPr id="21" name="Picture 1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10572" t="6042" r="44857" b="3427"/>
        <a:stretch>
          <a:fillRect/>
        </a:stretch>
      </xdr:blipFill>
      <xdr:spPr>
        <a:xfrm>
          <a:off x="4119562" y="3036094"/>
          <a:ext cx="1059657" cy="1281578"/>
        </a:xfrm>
        <a:prstGeom prst="rect">
          <a:avLst/>
        </a:prstGeom>
      </xdr:spPr>
    </xdr:pic>
    <xdr:clientData/>
  </xdr:twoCellAnchor>
  <xdr:twoCellAnchor editAs="oneCell">
    <xdr:from>
      <xdr:col>3</xdr:col>
      <xdr:colOff>35719</xdr:colOff>
      <xdr:row>7</xdr:row>
      <xdr:rowOff>130969</xdr:rowOff>
    </xdr:from>
    <xdr:to>
      <xdr:col>4</xdr:col>
      <xdr:colOff>225010</xdr:colOff>
      <xdr:row>44</xdr:row>
      <xdr:rowOff>11905</xdr:rowOff>
    </xdr:to>
    <xdr:pic>
      <xdr:nvPicPr>
        <xdr:cNvPr id="24" name="Picture 15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16083" t="32237" r="47929" b="32484"/>
        <a:stretch>
          <a:fillRect/>
        </a:stretch>
      </xdr:blipFill>
      <xdr:spPr>
        <a:xfrm>
          <a:off x="2286000" y="3107532"/>
          <a:ext cx="1393251" cy="1059655"/>
        </a:xfrm>
        <a:prstGeom prst="rect">
          <a:avLst/>
        </a:prstGeom>
      </xdr:spPr>
    </xdr:pic>
    <xdr:clientData/>
  </xdr:twoCellAnchor>
  <xdr:twoCellAnchor>
    <xdr:from>
      <xdr:col>3</xdr:col>
      <xdr:colOff>109855</xdr:colOff>
      <xdr:row>20</xdr:row>
      <xdr:rowOff>70168</xdr:rowOff>
    </xdr:from>
    <xdr:to>
      <xdr:col>3</xdr:col>
      <xdr:colOff>1299466</xdr:colOff>
      <xdr:row>24</xdr:row>
      <xdr:rowOff>216706</xdr:rowOff>
    </xdr:to>
    <xdr:pic>
      <xdr:nvPicPr>
        <xdr:cNvPr id="2" name="图片 35">
          <a:extLst>
            <a:ext uri="{FF2B5EF4-FFF2-40B4-BE49-F238E27FC236}">
              <a16:creationId xmlns="" xmlns:a16="http://schemas.microsoft.com/office/drawing/2014/main" id="{904F17BB-E9B0-42A4-BC10-35B2CA49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0136" y="6451918"/>
          <a:ext cx="1189611" cy="1194288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</xdr:colOff>
      <xdr:row>0</xdr:row>
      <xdr:rowOff>281940</xdr:rowOff>
    </xdr:from>
    <xdr:to>
      <xdr:col>7</xdr:col>
      <xdr:colOff>1431178</xdr:colOff>
      <xdr:row>43</xdr:row>
      <xdr:rowOff>213836</xdr:rowOff>
    </xdr:to>
    <xdr:pic>
      <xdr:nvPicPr>
        <xdr:cNvPr id="5" name="Picture 8">
          <a:extLst>
            <a:ext uri="{FF2B5EF4-FFF2-40B4-BE49-F238E27FC236}">
              <a16:creationId xmlns="" xmlns:a16="http://schemas.microsoft.com/office/drawing/2014/main" id="{4B29FE6A-8BD2-4066-83AF-F5D4F1E7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40416" y="281940"/>
          <a:ext cx="1407842" cy="121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76"/>
  <sheetViews>
    <sheetView showZeros="0" tabSelected="1" zoomScaleNormal="100" zoomScaleSheetLayoutView="70" workbookViewId="0">
      <pane ySplit="1" topLeftCell="A44" activePane="bottomLeft" state="frozen"/>
      <selection pane="bottomLeft" activeCell="P63" sqref="P63"/>
    </sheetView>
  </sheetViews>
  <sheetFormatPr defaultColWidth="8.6640625" defaultRowHeight="13.2" x14ac:dyDescent="0.25"/>
  <cols>
    <col min="1" max="1" width="24.44140625" style="3" customWidth="1"/>
    <col min="2" max="2" width="9.33203125" customWidth="1"/>
    <col min="3" max="3" width="10.6640625" hidden="1" customWidth="1"/>
    <col min="4" max="4" width="17.5546875" style="3" customWidth="1"/>
    <col min="5" max="5" width="29.33203125" style="3" customWidth="1"/>
    <col min="6" max="6" width="13.44140625" style="3" customWidth="1"/>
    <col min="7" max="7" width="9.6640625" style="3" customWidth="1"/>
    <col min="8" max="8" width="21.6640625" style="3" customWidth="1"/>
    <col min="9" max="9" width="24.44140625" style="3" hidden="1" customWidth="1"/>
    <col min="14" max="14" width="0" hidden="1" customWidth="1"/>
    <col min="15" max="15" width="9.44140625" customWidth="1"/>
    <col min="16" max="16" width="19.44140625" customWidth="1"/>
    <col min="17" max="17" width="20.88671875" customWidth="1"/>
    <col min="18" max="18" width="19.88671875" customWidth="1"/>
    <col min="19" max="19" width="20.5546875" customWidth="1"/>
    <col min="20" max="20" width="19" customWidth="1"/>
    <col min="21" max="21" width="18.44140625" customWidth="1"/>
    <col min="22" max="23" width="8.6640625" hidden="1" customWidth="1"/>
    <col min="24" max="24" width="19.5546875" customWidth="1"/>
    <col min="25" max="25" width="13.109375" customWidth="1"/>
    <col min="27" max="27" width="8.44140625" customWidth="1"/>
    <col min="28" max="28" width="9.109375" customWidth="1"/>
    <col min="29" max="29" width="12.5546875" customWidth="1"/>
    <col min="30" max="30" width="21.44140625" customWidth="1"/>
    <col min="33" max="33" width="12.5546875" customWidth="1"/>
    <col min="34" max="34" width="20.5546875" customWidth="1"/>
    <col min="37" max="37" width="14.33203125" customWidth="1"/>
    <col min="38" max="38" width="19.5546875" customWidth="1"/>
    <col min="41" max="41" width="15.33203125" customWidth="1"/>
    <col min="42" max="42" width="18" customWidth="1"/>
  </cols>
  <sheetData>
    <row r="1" spans="1:30" s="1" customFormat="1" ht="42" customHeight="1" x14ac:dyDescent="0.25">
      <c r="A1" s="11" t="s">
        <v>35</v>
      </c>
      <c r="B1" s="4" t="s">
        <v>0</v>
      </c>
      <c r="C1" s="4" t="s">
        <v>1</v>
      </c>
      <c r="D1" s="11" t="s">
        <v>2</v>
      </c>
      <c r="E1" s="11" t="s">
        <v>47</v>
      </c>
      <c r="F1" s="11" t="s">
        <v>70</v>
      </c>
      <c r="G1" s="11" t="s">
        <v>48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8" t="s">
        <v>28</v>
      </c>
      <c r="O1" s="18"/>
      <c r="P1" s="18"/>
      <c r="Q1" s="18"/>
      <c r="R1" s="18"/>
      <c r="S1" s="18"/>
      <c r="T1" s="18"/>
      <c r="U1" s="18"/>
      <c r="V1" s="19" t="s">
        <v>30</v>
      </c>
      <c r="W1" s="18" t="s">
        <v>9</v>
      </c>
      <c r="X1" s="18" t="s">
        <v>29</v>
      </c>
      <c r="Y1" s="23" t="s">
        <v>31</v>
      </c>
      <c r="AA1" s="39"/>
      <c r="AB1" s="39"/>
      <c r="AC1" s="39"/>
      <c r="AD1" s="39"/>
    </row>
    <row r="2" spans="1:30" ht="20.25" hidden="1" customHeight="1" x14ac:dyDescent="0.25">
      <c r="A2" s="61" t="s">
        <v>36</v>
      </c>
      <c r="B2" s="6" t="s">
        <v>10</v>
      </c>
      <c r="C2" s="6" t="s">
        <v>11</v>
      </c>
      <c r="D2" s="70"/>
      <c r="E2" s="30"/>
      <c r="F2" s="53"/>
      <c r="G2" s="30"/>
      <c r="H2" s="70"/>
      <c r="I2" s="69" t="s">
        <v>12</v>
      </c>
      <c r="J2" s="9">
        <v>8</v>
      </c>
      <c r="K2" s="9">
        <v>37</v>
      </c>
      <c r="L2" s="9">
        <v>45</v>
      </c>
      <c r="M2" s="9">
        <v>76</v>
      </c>
      <c r="N2">
        <f t="shared" ref="N2:N7" si="0">K2*L2*M2/1000000</f>
        <v>0.12654000000000001</v>
      </c>
      <c r="V2" s="20" t="e">
        <f>#REF!/J2</f>
        <v>#REF!</v>
      </c>
      <c r="W2">
        <f>113*J2</f>
        <v>904</v>
      </c>
      <c r="X2" s="21" t="e">
        <f>V2*N2</f>
        <v>#REF!</v>
      </c>
      <c r="Y2" s="21" t="e">
        <f>K2*L2*M2/1000000/J2*#REF!</f>
        <v>#REF!</v>
      </c>
    </row>
    <row r="3" spans="1:30" ht="20.25" hidden="1" customHeight="1" x14ac:dyDescent="0.25">
      <c r="A3" s="62"/>
      <c r="B3" s="6" t="s">
        <v>13</v>
      </c>
      <c r="C3" s="6" t="s">
        <v>14</v>
      </c>
      <c r="D3" s="71"/>
      <c r="E3" s="31"/>
      <c r="F3" s="54"/>
      <c r="G3" s="31"/>
      <c r="H3" s="71"/>
      <c r="I3" s="62"/>
      <c r="J3" s="9">
        <v>8</v>
      </c>
      <c r="K3" s="9">
        <v>74</v>
      </c>
      <c r="L3" s="9">
        <v>45</v>
      </c>
      <c r="M3" s="9">
        <v>58</v>
      </c>
      <c r="N3">
        <f t="shared" si="0"/>
        <v>0.19314000000000001</v>
      </c>
      <c r="V3" s="20" t="e">
        <f>#REF!/J3</f>
        <v>#REF!</v>
      </c>
      <c r="W3">
        <f>113*J3</f>
        <v>904</v>
      </c>
      <c r="X3" s="21" t="e">
        <f>V3*N3</f>
        <v>#REF!</v>
      </c>
      <c r="Y3" s="21" t="e">
        <f>K3*L3*M3/1000000/J3*#REF!</f>
        <v>#REF!</v>
      </c>
    </row>
    <row r="4" spans="1:30" ht="20.25" hidden="1" customHeight="1" x14ac:dyDescent="0.25">
      <c r="A4" s="62"/>
      <c r="B4" s="6" t="s">
        <v>15</v>
      </c>
      <c r="C4" s="6" t="s">
        <v>16</v>
      </c>
      <c r="D4" s="71"/>
      <c r="E4" s="31"/>
      <c r="F4" s="54"/>
      <c r="G4" s="31"/>
      <c r="H4" s="71"/>
      <c r="I4" s="62"/>
      <c r="J4" s="9">
        <v>6</v>
      </c>
      <c r="K4" s="9">
        <v>74</v>
      </c>
      <c r="L4" s="9">
        <v>45</v>
      </c>
      <c r="M4" s="9">
        <v>49</v>
      </c>
      <c r="N4">
        <f t="shared" si="0"/>
        <v>0.16317000000000001</v>
      </c>
      <c r="V4" t="e">
        <f>#REF!/J4</f>
        <v>#REF!</v>
      </c>
      <c r="X4" s="21" t="e">
        <f>V4*N4</f>
        <v>#REF!</v>
      </c>
      <c r="Y4" s="21" t="e">
        <f>K4*L4*M4/1000000/J4*#REF!</f>
        <v>#REF!</v>
      </c>
    </row>
    <row r="5" spans="1:30" ht="20.25" hidden="1" customHeight="1" x14ac:dyDescent="0.25">
      <c r="A5" s="62"/>
      <c r="B5" s="6" t="s">
        <v>17</v>
      </c>
      <c r="C5" s="6" t="s">
        <v>18</v>
      </c>
      <c r="D5" s="71"/>
      <c r="E5" s="31"/>
      <c r="F5" s="54"/>
      <c r="G5" s="31"/>
      <c r="H5" s="71"/>
      <c r="I5" s="62"/>
      <c r="J5" s="9">
        <v>6</v>
      </c>
      <c r="K5" s="9">
        <v>74</v>
      </c>
      <c r="L5" s="9">
        <v>45</v>
      </c>
      <c r="M5" s="9">
        <v>56</v>
      </c>
      <c r="N5">
        <f t="shared" si="0"/>
        <v>0.18648000000000001</v>
      </c>
      <c r="V5" t="e">
        <f>#REF!/J5</f>
        <v>#REF!</v>
      </c>
      <c r="X5" s="21" t="e">
        <f>V5*N5</f>
        <v>#REF!</v>
      </c>
      <c r="Y5" s="21" t="e">
        <f>K5*L5*M5/1000000/J5*#REF!</f>
        <v>#REF!</v>
      </c>
    </row>
    <row r="6" spans="1:30" ht="20.25" hidden="1" customHeight="1" x14ac:dyDescent="0.25">
      <c r="A6" s="63"/>
      <c r="B6" s="5" t="s">
        <v>19</v>
      </c>
      <c r="C6" s="5" t="s">
        <v>20</v>
      </c>
      <c r="D6" s="72"/>
      <c r="E6" s="12"/>
      <c r="F6" s="55"/>
      <c r="G6" s="12"/>
      <c r="H6" s="72"/>
      <c r="I6" s="63"/>
      <c r="J6" s="9">
        <v>6</v>
      </c>
      <c r="K6" s="9">
        <v>74</v>
      </c>
      <c r="L6" s="9">
        <v>45</v>
      </c>
      <c r="M6" s="9">
        <v>56</v>
      </c>
      <c r="N6">
        <f t="shared" si="0"/>
        <v>0.18648000000000001</v>
      </c>
      <c r="V6" s="20" t="e">
        <f>#REF!/J6</f>
        <v>#REF!</v>
      </c>
      <c r="W6">
        <v>204</v>
      </c>
      <c r="X6" s="21" t="e">
        <f>V6*N6</f>
        <v>#REF!</v>
      </c>
      <c r="Y6" s="21" t="e">
        <f>K6*L6*M6/1000000/J6*#REF!</f>
        <v>#REF!</v>
      </c>
    </row>
    <row r="7" spans="1:30" ht="20.25" hidden="1" customHeight="1" x14ac:dyDescent="0.25">
      <c r="A7" s="13"/>
      <c r="B7" s="5"/>
      <c r="C7" s="5"/>
      <c r="D7" s="13"/>
      <c r="E7" s="13"/>
      <c r="F7" s="13"/>
      <c r="G7" s="13"/>
      <c r="H7" s="13"/>
      <c r="I7" s="13"/>
      <c r="J7" s="5"/>
      <c r="K7" s="5"/>
      <c r="L7" s="5"/>
      <c r="M7" s="5"/>
      <c r="N7">
        <f t="shared" si="0"/>
        <v>0</v>
      </c>
      <c r="X7" s="21" t="e">
        <f>SUM(X2:X6)</f>
        <v>#REF!</v>
      </c>
      <c r="Y7" s="26" t="e">
        <f>SUM(Y2:Y6)</f>
        <v>#REF!</v>
      </c>
      <c r="Z7" s="24" t="s">
        <v>32</v>
      </c>
    </row>
    <row r="8" spans="1:30" ht="20.25" hidden="1" customHeight="1" x14ac:dyDescent="0.25">
      <c r="A8" s="61" t="s">
        <v>42</v>
      </c>
      <c r="B8" s="6" t="s">
        <v>10</v>
      </c>
      <c r="C8" s="6" t="s">
        <v>11</v>
      </c>
      <c r="D8" s="70"/>
      <c r="E8" s="30"/>
      <c r="F8" s="53"/>
      <c r="G8" s="30"/>
      <c r="H8" s="70"/>
      <c r="I8" s="69" t="s">
        <v>12</v>
      </c>
      <c r="J8" s="9">
        <v>4</v>
      </c>
      <c r="K8" s="25">
        <v>46</v>
      </c>
      <c r="L8" s="25">
        <v>38</v>
      </c>
      <c r="M8" s="25">
        <v>46</v>
      </c>
      <c r="N8">
        <f t="shared" ref="N8:N13" si="1">K8*L8*M8/1000000</f>
        <v>8.0407999999999993E-2</v>
      </c>
      <c r="V8" s="20" t="e">
        <f>#REF!/J8</f>
        <v>#REF!</v>
      </c>
      <c r="W8">
        <f>113*J8</f>
        <v>452</v>
      </c>
      <c r="X8" s="21" t="e">
        <f>V8*N8</f>
        <v>#REF!</v>
      </c>
      <c r="Y8" s="21" t="e">
        <f>K8*L8*M8/1000000/J8*#REF!</f>
        <v>#REF!</v>
      </c>
    </row>
    <row r="9" spans="1:30" ht="20.25" hidden="1" customHeight="1" x14ac:dyDescent="0.25">
      <c r="A9" s="62"/>
      <c r="B9" s="6" t="s">
        <v>13</v>
      </c>
      <c r="C9" s="6" t="s">
        <v>14</v>
      </c>
      <c r="D9" s="71"/>
      <c r="E9" s="31"/>
      <c r="F9" s="54"/>
      <c r="G9" s="31"/>
      <c r="H9" s="71"/>
      <c r="I9" s="62"/>
      <c r="J9" s="9">
        <v>4</v>
      </c>
      <c r="K9" s="25">
        <v>46</v>
      </c>
      <c r="L9" s="25">
        <v>38</v>
      </c>
      <c r="M9" s="25">
        <v>52</v>
      </c>
      <c r="N9">
        <f t="shared" si="1"/>
        <v>9.0896000000000005E-2</v>
      </c>
      <c r="V9" s="20" t="e">
        <f>#REF!/J9</f>
        <v>#REF!</v>
      </c>
      <c r="W9">
        <f>113*J9</f>
        <v>452</v>
      </c>
      <c r="X9" s="21" t="e">
        <f>V9*N9</f>
        <v>#REF!</v>
      </c>
      <c r="Y9" s="21" t="e">
        <f>K9*L9*M9/1000000/J9*#REF!</f>
        <v>#REF!</v>
      </c>
    </row>
    <row r="10" spans="1:30" ht="20.25" hidden="1" customHeight="1" x14ac:dyDescent="0.25">
      <c r="A10" s="62"/>
      <c r="B10" s="6" t="s">
        <v>15</v>
      </c>
      <c r="C10" s="6" t="s">
        <v>16</v>
      </c>
      <c r="D10" s="71"/>
      <c r="E10" s="31"/>
      <c r="F10" s="54"/>
      <c r="G10" s="31"/>
      <c r="H10" s="71"/>
      <c r="I10" s="62"/>
      <c r="J10" s="9">
        <v>4</v>
      </c>
      <c r="K10" s="25">
        <v>46</v>
      </c>
      <c r="L10" s="25">
        <v>38</v>
      </c>
      <c r="M10" s="25">
        <v>62</v>
      </c>
      <c r="N10">
        <f t="shared" si="1"/>
        <v>0.108376</v>
      </c>
      <c r="V10" t="e">
        <f>#REF!/J10</f>
        <v>#REF!</v>
      </c>
      <c r="X10" s="21" t="e">
        <f>V10*N10</f>
        <v>#REF!</v>
      </c>
      <c r="Y10" s="21" t="e">
        <f>K10*L10*M10/1000000/J10*#REF!</f>
        <v>#REF!</v>
      </c>
    </row>
    <row r="11" spans="1:30" ht="20.25" hidden="1" customHeight="1" x14ac:dyDescent="0.25">
      <c r="A11" s="62"/>
      <c r="B11" s="6" t="s">
        <v>17</v>
      </c>
      <c r="C11" s="6" t="s">
        <v>18</v>
      </c>
      <c r="D11" s="71"/>
      <c r="E11" s="31"/>
      <c r="F11" s="54"/>
      <c r="G11" s="31"/>
      <c r="H11" s="71"/>
      <c r="I11" s="62"/>
      <c r="J11" s="9">
        <v>4</v>
      </c>
      <c r="K11" s="25">
        <v>46</v>
      </c>
      <c r="L11" s="25">
        <v>38</v>
      </c>
      <c r="M11" s="25">
        <v>80</v>
      </c>
      <c r="N11">
        <f t="shared" si="1"/>
        <v>0.13983999999999999</v>
      </c>
      <c r="V11" t="e">
        <f>#REF!/J11</f>
        <v>#REF!</v>
      </c>
      <c r="X11" s="21" t="e">
        <f>V11*N11</f>
        <v>#REF!</v>
      </c>
      <c r="Y11" s="21" t="e">
        <f>K11*L11*M11/1000000/J11*#REF!</f>
        <v>#REF!</v>
      </c>
    </row>
    <row r="12" spans="1:30" ht="20.25" hidden="1" customHeight="1" x14ac:dyDescent="0.25">
      <c r="A12" s="63"/>
      <c r="B12" s="5" t="s">
        <v>19</v>
      </c>
      <c r="C12" s="5" t="s">
        <v>20</v>
      </c>
      <c r="D12" s="72"/>
      <c r="E12" s="12"/>
      <c r="F12" s="55"/>
      <c r="G12" s="12"/>
      <c r="H12" s="72"/>
      <c r="I12" s="63"/>
      <c r="J12" s="9">
        <v>4</v>
      </c>
      <c r="K12" s="25">
        <v>46</v>
      </c>
      <c r="L12" s="25">
        <v>38</v>
      </c>
      <c r="M12" s="25">
        <v>80</v>
      </c>
      <c r="N12">
        <f t="shared" si="1"/>
        <v>0.13983999999999999</v>
      </c>
      <c r="V12" s="20" t="e">
        <f>#REF!/J12</f>
        <v>#REF!</v>
      </c>
      <c r="W12">
        <v>204</v>
      </c>
      <c r="X12" s="21" t="e">
        <f>V12*N12</f>
        <v>#REF!</v>
      </c>
      <c r="Y12" s="21" t="e">
        <f>K12*L12*M12/1000000/J12*#REF!</f>
        <v>#REF!</v>
      </c>
    </row>
    <row r="13" spans="1:30" ht="20.25" hidden="1" customHeight="1" x14ac:dyDescent="0.25">
      <c r="A13" s="13"/>
      <c r="B13" s="5"/>
      <c r="C13" s="5"/>
      <c r="D13" s="13"/>
      <c r="E13" s="13"/>
      <c r="F13" s="13"/>
      <c r="G13" s="13"/>
      <c r="H13" s="13"/>
      <c r="I13" s="13"/>
      <c r="J13" s="5"/>
      <c r="K13" s="5"/>
      <c r="L13" s="5"/>
      <c r="M13" s="5"/>
      <c r="N13">
        <f t="shared" si="1"/>
        <v>0</v>
      </c>
      <c r="X13" s="21" t="e">
        <f>SUM(X8:X12)</f>
        <v>#REF!</v>
      </c>
      <c r="Y13" s="26" t="e">
        <f>SUM(Y8:Y12)</f>
        <v>#REF!</v>
      </c>
      <c r="Z13" s="24" t="s">
        <v>32</v>
      </c>
    </row>
    <row r="14" spans="1:30" ht="20.25" hidden="1" customHeight="1" x14ac:dyDescent="0.25">
      <c r="A14" s="14"/>
      <c r="B14" s="5"/>
      <c r="C14" s="5"/>
      <c r="D14" s="14"/>
      <c r="E14" s="14"/>
      <c r="F14" s="14"/>
      <c r="G14" s="14"/>
      <c r="H14" s="14"/>
      <c r="I14" s="14"/>
      <c r="J14" s="5"/>
      <c r="K14" s="5"/>
      <c r="L14" s="5"/>
      <c r="M14" s="5"/>
      <c r="X14" s="21"/>
      <c r="Y14" s="21"/>
    </row>
    <row r="15" spans="1:30" ht="20.25" hidden="1" customHeight="1" x14ac:dyDescent="0.25">
      <c r="A15" s="61" t="s">
        <v>37</v>
      </c>
      <c r="B15" s="6" t="s">
        <v>10</v>
      </c>
      <c r="C15" s="6" t="s">
        <v>11</v>
      </c>
      <c r="D15" s="70"/>
      <c r="E15" s="30"/>
      <c r="F15" s="53"/>
      <c r="G15" s="30"/>
      <c r="H15" s="70"/>
      <c r="I15" s="69" t="s">
        <v>21</v>
      </c>
      <c r="J15" s="5">
        <v>6</v>
      </c>
      <c r="K15" s="5">
        <v>58</v>
      </c>
      <c r="L15" s="5">
        <v>29</v>
      </c>
      <c r="M15" s="5">
        <v>25.5</v>
      </c>
      <c r="N15">
        <f t="shared" ref="N15:N33" si="2">K15*L15*M15/1000000</f>
        <v>4.2890999999999999E-2</v>
      </c>
      <c r="V15" t="e">
        <f>#REF!/J15</f>
        <v>#REF!</v>
      </c>
      <c r="X15" s="21" t="e">
        <f>N15*V15</f>
        <v>#REF!</v>
      </c>
      <c r="Y15" s="21" t="e">
        <f>K15*L15*M15/1000000/J15*#REF!</f>
        <v>#REF!</v>
      </c>
    </row>
    <row r="16" spans="1:30" ht="20.25" hidden="1" customHeight="1" x14ac:dyDescent="0.25">
      <c r="A16" s="62"/>
      <c r="B16" s="6" t="s">
        <v>13</v>
      </c>
      <c r="C16" s="6" t="s">
        <v>14</v>
      </c>
      <c r="D16" s="71"/>
      <c r="E16" s="31"/>
      <c r="F16" s="54"/>
      <c r="G16" s="31"/>
      <c r="H16" s="71"/>
      <c r="I16" s="62"/>
      <c r="J16" s="5">
        <v>6</v>
      </c>
      <c r="K16" s="5">
        <v>58</v>
      </c>
      <c r="L16" s="5">
        <v>29</v>
      </c>
      <c r="M16" s="5">
        <v>36</v>
      </c>
      <c r="N16">
        <f t="shared" si="2"/>
        <v>6.0552000000000002E-2</v>
      </c>
      <c r="V16" t="e">
        <f>#REF!/J16</f>
        <v>#REF!</v>
      </c>
      <c r="X16" s="21" t="e">
        <f>N16*V16</f>
        <v>#REF!</v>
      </c>
      <c r="Y16" s="21" t="e">
        <f>K16*L16*M16/1000000/J16*#REF!</f>
        <v>#REF!</v>
      </c>
    </row>
    <row r="17" spans="1:29" ht="20.25" hidden="1" customHeight="1" x14ac:dyDescent="0.25">
      <c r="A17" s="62"/>
      <c r="B17" s="6" t="s">
        <v>15</v>
      </c>
      <c r="C17" s="6" t="s">
        <v>16</v>
      </c>
      <c r="D17" s="71"/>
      <c r="E17" s="31"/>
      <c r="F17" s="54"/>
      <c r="G17" s="31"/>
      <c r="H17" s="71"/>
      <c r="I17" s="62"/>
      <c r="J17" s="5">
        <v>6</v>
      </c>
      <c r="K17" s="5">
        <v>58</v>
      </c>
      <c r="L17" s="5">
        <v>29</v>
      </c>
      <c r="M17" s="5">
        <v>39</v>
      </c>
      <c r="N17">
        <f t="shared" si="2"/>
        <v>6.5598000000000004E-2</v>
      </c>
      <c r="V17" s="20" t="e">
        <f>#REF!/J17</f>
        <v>#REF!</v>
      </c>
      <c r="W17">
        <v>2502</v>
      </c>
      <c r="X17" s="21" t="e">
        <f>N17*V17</f>
        <v>#REF!</v>
      </c>
      <c r="Y17" s="21" t="e">
        <f>K17*L17*M17/1000000/J17*#REF!</f>
        <v>#REF!</v>
      </c>
      <c r="AA17" s="24"/>
      <c r="AB17" s="36"/>
      <c r="AC17" s="24"/>
    </row>
    <row r="18" spans="1:29" ht="20.25" hidden="1" customHeight="1" x14ac:dyDescent="0.25">
      <c r="A18" s="62"/>
      <c r="B18" s="6" t="s">
        <v>17</v>
      </c>
      <c r="C18" s="6" t="s">
        <v>18</v>
      </c>
      <c r="D18" s="71"/>
      <c r="E18" s="31"/>
      <c r="F18" s="54"/>
      <c r="G18" s="31"/>
      <c r="H18" s="71"/>
      <c r="I18" s="62"/>
      <c r="J18" s="5">
        <v>6</v>
      </c>
      <c r="K18" s="5">
        <v>58</v>
      </c>
      <c r="L18" s="5">
        <v>29</v>
      </c>
      <c r="M18" s="5">
        <v>46</v>
      </c>
      <c r="N18">
        <f t="shared" si="2"/>
        <v>7.7371999999999996E-2</v>
      </c>
      <c r="V18" t="e">
        <f>#REF!/J18</f>
        <v>#REF!</v>
      </c>
      <c r="X18" s="21" t="e">
        <f>N18*V18</f>
        <v>#REF!</v>
      </c>
      <c r="Y18" s="21" t="e">
        <f>K18*L18*M18/1000000/J18*#REF!</f>
        <v>#REF!</v>
      </c>
    </row>
    <row r="19" spans="1:29" ht="20.25" hidden="1" customHeight="1" x14ac:dyDescent="0.25">
      <c r="A19" s="63"/>
      <c r="B19" s="5" t="s">
        <v>19</v>
      </c>
      <c r="C19" s="5" t="s">
        <v>20</v>
      </c>
      <c r="D19" s="72"/>
      <c r="E19" s="12"/>
      <c r="F19" s="55"/>
      <c r="G19" s="12"/>
      <c r="H19" s="72"/>
      <c r="I19" s="63"/>
      <c r="J19" s="5">
        <v>6</v>
      </c>
      <c r="K19" s="5">
        <v>58</v>
      </c>
      <c r="L19" s="5">
        <v>29</v>
      </c>
      <c r="M19" s="5">
        <v>46</v>
      </c>
      <c r="N19">
        <f t="shared" si="2"/>
        <v>7.7371999999999996E-2</v>
      </c>
      <c r="V19" t="e">
        <f>#REF!/J19</f>
        <v>#REF!</v>
      </c>
      <c r="X19" s="21" t="e">
        <f>N19*V19</f>
        <v>#REF!</v>
      </c>
      <c r="Y19" s="21" t="e">
        <f>K19*L19*M19/1000000/J19*#REF!</f>
        <v>#REF!</v>
      </c>
    </row>
    <row r="20" spans="1:29" ht="20.25" hidden="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>
        <f t="shared" si="2"/>
        <v>0</v>
      </c>
      <c r="X20" s="21" t="e">
        <f>SUM(X15:X19)</f>
        <v>#REF!</v>
      </c>
      <c r="Y20" s="29" t="e">
        <f>SUM(Y15:Y19)</f>
        <v>#REF!</v>
      </c>
      <c r="Z20" s="24" t="s">
        <v>33</v>
      </c>
      <c r="AB20" s="24"/>
    </row>
    <row r="21" spans="1:29" ht="20.25" hidden="1" customHeight="1" x14ac:dyDescent="0.25">
      <c r="A21" s="66" t="s">
        <v>43</v>
      </c>
      <c r="B21" s="27" t="s">
        <v>10</v>
      </c>
      <c r="C21" s="27" t="s">
        <v>11</v>
      </c>
      <c r="D21" s="78"/>
      <c r="E21" s="32"/>
      <c r="F21" s="50"/>
      <c r="G21" s="32"/>
      <c r="H21" s="78"/>
      <c r="I21" s="73" t="s">
        <v>21</v>
      </c>
      <c r="J21" s="27">
        <v>12</v>
      </c>
      <c r="K21" s="27">
        <v>54</v>
      </c>
      <c r="L21" s="27">
        <v>54</v>
      </c>
      <c r="M21" s="27">
        <v>28</v>
      </c>
      <c r="N21" s="28">
        <f t="shared" si="2"/>
        <v>8.1647999999999998E-2</v>
      </c>
      <c r="O21" s="28"/>
      <c r="P21" s="28"/>
      <c r="Q21" s="28"/>
      <c r="R21" s="28"/>
      <c r="S21" s="28"/>
      <c r="T21" s="28"/>
      <c r="U21" s="28"/>
      <c r="V21" t="e">
        <f>#REF!/J21</f>
        <v>#REF!</v>
      </c>
      <c r="X21" s="21" t="e">
        <f>V21*N21</f>
        <v>#REF!</v>
      </c>
      <c r="Y21" s="21"/>
    </row>
    <row r="22" spans="1:29" ht="20.25" hidden="1" customHeight="1" x14ac:dyDescent="0.25">
      <c r="A22" s="67"/>
      <c r="B22" s="27" t="s">
        <v>13</v>
      </c>
      <c r="C22" s="27" t="s">
        <v>14</v>
      </c>
      <c r="D22" s="79"/>
      <c r="E22" s="33"/>
      <c r="F22" s="51"/>
      <c r="G22" s="33"/>
      <c r="H22" s="79"/>
      <c r="I22" s="67"/>
      <c r="J22" s="27">
        <v>12</v>
      </c>
      <c r="K22" s="27">
        <v>54</v>
      </c>
      <c r="L22" s="27">
        <v>54</v>
      </c>
      <c r="M22" s="27">
        <v>31</v>
      </c>
      <c r="N22" s="28">
        <f t="shared" si="2"/>
        <v>9.0396000000000004E-2</v>
      </c>
      <c r="O22" s="28"/>
      <c r="P22" s="28"/>
      <c r="Q22" s="28"/>
      <c r="R22" s="28"/>
      <c r="S22" s="28"/>
      <c r="T22" s="28"/>
      <c r="U22" s="28"/>
      <c r="V22" t="e">
        <f>#REF!/J22</f>
        <v>#REF!</v>
      </c>
      <c r="X22" s="21" t="e">
        <f>V22*N22</f>
        <v>#REF!</v>
      </c>
      <c r="Y22" s="21"/>
    </row>
    <row r="23" spans="1:29" ht="20.25" hidden="1" customHeight="1" x14ac:dyDescent="0.25">
      <c r="A23" s="67"/>
      <c r="B23" s="27" t="s">
        <v>15</v>
      </c>
      <c r="C23" s="27" t="s">
        <v>16</v>
      </c>
      <c r="D23" s="79"/>
      <c r="E23" s="33"/>
      <c r="F23" s="51"/>
      <c r="G23" s="33"/>
      <c r="H23" s="79"/>
      <c r="I23" s="67"/>
      <c r="J23" s="27">
        <v>12</v>
      </c>
      <c r="K23" s="27">
        <v>54</v>
      </c>
      <c r="L23" s="27">
        <v>54</v>
      </c>
      <c r="M23" s="27">
        <v>36</v>
      </c>
      <c r="N23" s="28">
        <f t="shared" si="2"/>
        <v>0.104976</v>
      </c>
      <c r="O23" s="28"/>
      <c r="P23" s="28"/>
      <c r="Q23" s="28"/>
      <c r="R23" s="28"/>
      <c r="S23" s="28"/>
      <c r="T23" s="28"/>
      <c r="U23" s="28"/>
      <c r="V23" s="20" t="e">
        <f>#REF!/J23</f>
        <v>#REF!</v>
      </c>
      <c r="W23">
        <v>2508</v>
      </c>
      <c r="X23" s="21" t="e">
        <f>V23*N23</f>
        <v>#REF!</v>
      </c>
      <c r="Y23" s="21"/>
    </row>
    <row r="24" spans="1:29" ht="20.25" hidden="1" customHeight="1" x14ac:dyDescent="0.25">
      <c r="A24" s="67"/>
      <c r="B24" s="27" t="s">
        <v>17</v>
      </c>
      <c r="C24" s="27" t="s">
        <v>18</v>
      </c>
      <c r="D24" s="79"/>
      <c r="E24" s="33"/>
      <c r="F24" s="51"/>
      <c r="G24" s="33"/>
      <c r="H24" s="79"/>
      <c r="I24" s="67"/>
      <c r="J24" s="27">
        <v>12</v>
      </c>
      <c r="K24" s="27">
        <v>54</v>
      </c>
      <c r="L24" s="27">
        <v>54</v>
      </c>
      <c r="M24" s="27">
        <v>41</v>
      </c>
      <c r="N24" s="28">
        <f t="shared" si="2"/>
        <v>0.119556</v>
      </c>
      <c r="O24" s="28"/>
      <c r="P24" s="28"/>
      <c r="Q24" s="28"/>
      <c r="R24" s="28"/>
      <c r="S24" s="28"/>
      <c r="T24" s="28"/>
      <c r="U24" s="28"/>
      <c r="V24" t="e">
        <f>#REF!/J24</f>
        <v>#REF!</v>
      </c>
      <c r="X24" s="21" t="e">
        <f>V24*N24</f>
        <v>#REF!</v>
      </c>
      <c r="Y24" s="21"/>
    </row>
    <row r="25" spans="1:29" ht="20.25" hidden="1" customHeight="1" x14ac:dyDescent="0.25">
      <c r="A25" s="68"/>
      <c r="B25" s="27" t="s">
        <v>19</v>
      </c>
      <c r="C25" s="27" t="s">
        <v>20</v>
      </c>
      <c r="D25" s="80"/>
      <c r="E25" s="34"/>
      <c r="F25" s="52"/>
      <c r="G25" s="34"/>
      <c r="H25" s="80"/>
      <c r="I25" s="68"/>
      <c r="J25" s="27">
        <v>12</v>
      </c>
      <c r="K25" s="27">
        <v>54</v>
      </c>
      <c r="L25" s="27">
        <v>54</v>
      </c>
      <c r="M25" s="27">
        <v>41</v>
      </c>
      <c r="N25" s="28">
        <f t="shared" si="2"/>
        <v>0.119556</v>
      </c>
      <c r="O25" s="28"/>
      <c r="P25" s="28"/>
      <c r="Q25" s="28"/>
      <c r="R25" s="28"/>
      <c r="S25" s="28"/>
      <c r="T25" s="28"/>
      <c r="U25" s="28"/>
      <c r="V25" t="e">
        <f>#REF!/J25</f>
        <v>#REF!</v>
      </c>
      <c r="X25" s="21" t="e">
        <f>V25*N25</f>
        <v>#REF!</v>
      </c>
      <c r="Y25" s="21"/>
    </row>
    <row r="26" spans="1:29" ht="20.25" hidden="1" customHeight="1" x14ac:dyDescent="0.25">
      <c r="A26" s="12"/>
      <c r="B26" s="5"/>
      <c r="C26" s="5"/>
      <c r="D26" s="12"/>
      <c r="E26" s="12"/>
      <c r="F26" s="55"/>
      <c r="G26" s="12"/>
      <c r="H26" s="12"/>
      <c r="I26" s="12"/>
      <c r="J26" s="5"/>
      <c r="K26" s="5"/>
      <c r="L26" s="5"/>
      <c r="M26" s="5"/>
      <c r="N26">
        <f t="shared" si="2"/>
        <v>0</v>
      </c>
      <c r="X26" s="21" t="e">
        <f>SUM(X21:X25)</f>
        <v>#REF!</v>
      </c>
      <c r="Y26" s="21">
        <f>SUM(Y21:Y25)</f>
        <v>0</v>
      </c>
      <c r="Z26" s="24" t="s">
        <v>33</v>
      </c>
    </row>
    <row r="27" spans="1:29" ht="20.25" hidden="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>
        <f t="shared" si="2"/>
        <v>0</v>
      </c>
      <c r="X27" s="21"/>
      <c r="Y27" s="21"/>
    </row>
    <row r="28" spans="1:29" ht="20.25" hidden="1" customHeight="1" x14ac:dyDescent="0.25">
      <c r="A28" s="61" t="s">
        <v>38</v>
      </c>
      <c r="B28" s="6" t="s">
        <v>10</v>
      </c>
      <c r="C28" s="6" t="s">
        <v>11</v>
      </c>
      <c r="D28" s="70"/>
      <c r="E28" s="30"/>
      <c r="F28" s="53"/>
      <c r="G28" s="30"/>
      <c r="H28" s="70"/>
      <c r="I28" s="69" t="s">
        <v>21</v>
      </c>
      <c r="J28" s="5">
        <v>12</v>
      </c>
      <c r="K28" s="5">
        <v>54</v>
      </c>
      <c r="L28" s="5">
        <v>54</v>
      </c>
      <c r="M28" s="5">
        <v>28</v>
      </c>
      <c r="N28">
        <f t="shared" si="2"/>
        <v>8.1647999999999998E-2</v>
      </c>
      <c r="V28" t="e">
        <f>#REF!/J28</f>
        <v>#REF!</v>
      </c>
      <c r="X28" s="21" t="e">
        <f>V28*N28</f>
        <v>#REF!</v>
      </c>
      <c r="Y28" s="21" t="e">
        <f>K28*L28*M28/1000000/J28*#REF!</f>
        <v>#REF!</v>
      </c>
    </row>
    <row r="29" spans="1:29" ht="20.25" hidden="1" customHeight="1" x14ac:dyDescent="0.25">
      <c r="A29" s="62"/>
      <c r="B29" s="6" t="s">
        <v>13</v>
      </c>
      <c r="C29" s="6" t="s">
        <v>14</v>
      </c>
      <c r="D29" s="71"/>
      <c r="E29" s="31"/>
      <c r="F29" s="54"/>
      <c r="G29" s="31"/>
      <c r="H29" s="71"/>
      <c r="I29" s="62"/>
      <c r="J29" s="5">
        <v>12</v>
      </c>
      <c r="K29" s="5">
        <v>54</v>
      </c>
      <c r="L29" s="5">
        <v>54</v>
      </c>
      <c r="M29" s="5">
        <v>31</v>
      </c>
      <c r="N29">
        <f t="shared" si="2"/>
        <v>9.0396000000000004E-2</v>
      </c>
      <c r="V29" t="e">
        <f>#REF!/J29</f>
        <v>#REF!</v>
      </c>
      <c r="X29" s="21" t="e">
        <f>V29*N29</f>
        <v>#REF!</v>
      </c>
      <c r="Y29" s="21" t="e">
        <f>K29*L29*M29/1000000/J29*#REF!</f>
        <v>#REF!</v>
      </c>
    </row>
    <row r="30" spans="1:29" ht="20.25" hidden="1" customHeight="1" x14ac:dyDescent="0.25">
      <c r="A30" s="62"/>
      <c r="B30" s="6" t="s">
        <v>15</v>
      </c>
      <c r="C30" s="6" t="s">
        <v>16</v>
      </c>
      <c r="D30" s="71"/>
      <c r="E30" s="31"/>
      <c r="F30" s="54"/>
      <c r="G30" s="31"/>
      <c r="H30" s="71"/>
      <c r="I30" s="62"/>
      <c r="J30" s="5">
        <v>12</v>
      </c>
      <c r="K30" s="5">
        <v>54</v>
      </c>
      <c r="L30" s="5">
        <v>54</v>
      </c>
      <c r="M30" s="5">
        <v>36</v>
      </c>
      <c r="N30">
        <f t="shared" si="2"/>
        <v>0.104976</v>
      </c>
      <c r="V30" s="20" t="e">
        <f>#REF!/J30</f>
        <v>#REF!</v>
      </c>
      <c r="W30">
        <v>2508</v>
      </c>
      <c r="X30" s="21" t="e">
        <f>V30*N30</f>
        <v>#REF!</v>
      </c>
      <c r="Y30" s="21" t="e">
        <f>K30*L30*M30/1000000/J30*#REF!</f>
        <v>#REF!</v>
      </c>
    </row>
    <row r="31" spans="1:29" ht="20.25" hidden="1" customHeight="1" x14ac:dyDescent="0.25">
      <c r="A31" s="62"/>
      <c r="B31" s="6" t="s">
        <v>17</v>
      </c>
      <c r="C31" s="6" t="s">
        <v>18</v>
      </c>
      <c r="D31" s="71"/>
      <c r="E31" s="31"/>
      <c r="F31" s="54"/>
      <c r="G31" s="31"/>
      <c r="H31" s="71"/>
      <c r="I31" s="62"/>
      <c r="J31" s="5">
        <v>12</v>
      </c>
      <c r="K31" s="5">
        <v>54</v>
      </c>
      <c r="L31" s="5">
        <v>54</v>
      </c>
      <c r="M31" s="5">
        <v>41</v>
      </c>
      <c r="N31">
        <f t="shared" si="2"/>
        <v>0.119556</v>
      </c>
      <c r="V31" t="e">
        <f>#REF!/J31</f>
        <v>#REF!</v>
      </c>
      <c r="X31" s="21" t="e">
        <f>V31*N31</f>
        <v>#REF!</v>
      </c>
      <c r="Y31" s="21" t="e">
        <f>K31*L31*M31/1000000/J31*#REF!</f>
        <v>#REF!</v>
      </c>
    </row>
    <row r="32" spans="1:29" ht="20.25" hidden="1" customHeight="1" x14ac:dyDescent="0.25">
      <c r="A32" s="63"/>
      <c r="B32" s="5" t="s">
        <v>19</v>
      </c>
      <c r="C32" s="5" t="s">
        <v>20</v>
      </c>
      <c r="D32" s="72"/>
      <c r="E32" s="12"/>
      <c r="F32" s="55"/>
      <c r="G32" s="12"/>
      <c r="H32" s="72"/>
      <c r="I32" s="63"/>
      <c r="J32" s="5">
        <v>12</v>
      </c>
      <c r="K32" s="5">
        <v>54</v>
      </c>
      <c r="L32" s="5">
        <v>54</v>
      </c>
      <c r="M32" s="5">
        <v>41</v>
      </c>
      <c r="N32">
        <f t="shared" si="2"/>
        <v>0.119556</v>
      </c>
      <c r="V32" t="e">
        <f>#REF!/J32</f>
        <v>#REF!</v>
      </c>
      <c r="X32" s="21" t="e">
        <f>V32*N32</f>
        <v>#REF!</v>
      </c>
      <c r="Y32" s="21" t="e">
        <f>K32*L32*M32/1000000/J32*#REF!</f>
        <v>#REF!</v>
      </c>
    </row>
    <row r="33" spans="1:26" ht="20.25" hidden="1" customHeight="1" x14ac:dyDescent="0.25">
      <c r="A33" s="13"/>
      <c r="B33" s="5"/>
      <c r="C33" s="5"/>
      <c r="D33" s="13"/>
      <c r="E33" s="13"/>
      <c r="F33" s="13"/>
      <c r="G33" s="13"/>
      <c r="H33" s="13"/>
      <c r="I33" s="13"/>
      <c r="J33" s="5"/>
      <c r="K33" s="5"/>
      <c r="L33" s="5"/>
      <c r="M33" s="5"/>
      <c r="N33">
        <f t="shared" si="2"/>
        <v>0</v>
      </c>
      <c r="X33" s="21" t="e">
        <f>SUM(X28:X32)</f>
        <v>#REF!</v>
      </c>
      <c r="Y33" s="21" t="e">
        <f>SUM(Y28:Y32)</f>
        <v>#REF!</v>
      </c>
      <c r="Z33" s="24" t="s">
        <v>33</v>
      </c>
    </row>
    <row r="34" spans="1:26" ht="20.25" hidden="1" customHeight="1" x14ac:dyDescent="0.25">
      <c r="A34" s="14"/>
      <c r="B34" s="5"/>
      <c r="C34" s="5"/>
      <c r="D34" s="14"/>
      <c r="E34" s="14"/>
      <c r="F34" s="14"/>
      <c r="G34" s="14"/>
      <c r="H34" s="14"/>
      <c r="I34" s="14"/>
      <c r="J34" s="5"/>
      <c r="K34" s="5"/>
      <c r="L34" s="5"/>
      <c r="M34" s="5"/>
      <c r="X34" s="21"/>
      <c r="Y34" s="21"/>
    </row>
    <row r="35" spans="1:26" ht="20.25" hidden="1" customHeight="1" x14ac:dyDescent="0.25">
      <c r="A35" s="14"/>
      <c r="B35" s="5"/>
      <c r="C35" s="5"/>
      <c r="D35" s="14"/>
      <c r="E35" s="14"/>
      <c r="F35" s="14"/>
      <c r="G35" s="14"/>
      <c r="H35" s="14"/>
      <c r="I35" s="14"/>
      <c r="J35" s="5"/>
      <c r="K35" s="5"/>
      <c r="L35" s="5"/>
      <c r="M35" s="5"/>
      <c r="X35" s="21"/>
      <c r="Y35" s="21"/>
    </row>
    <row r="36" spans="1:26" ht="20.25" hidden="1" customHeight="1" x14ac:dyDescent="0.25">
      <c r="A36" s="61" t="s">
        <v>44</v>
      </c>
      <c r="B36" s="6" t="s">
        <v>10</v>
      </c>
      <c r="C36" s="6" t="s">
        <v>11</v>
      </c>
      <c r="D36" s="70"/>
      <c r="E36" s="30"/>
      <c r="F36" s="53"/>
      <c r="G36" s="30"/>
      <c r="H36" s="70"/>
      <c r="I36" s="69" t="s">
        <v>21</v>
      </c>
      <c r="J36" s="5">
        <v>12</v>
      </c>
      <c r="K36" s="5">
        <v>54</v>
      </c>
      <c r="L36" s="5">
        <v>54</v>
      </c>
      <c r="M36" s="5">
        <v>28</v>
      </c>
      <c r="N36">
        <f t="shared" ref="N36:N49" si="3">K36*L36*M36/1000000</f>
        <v>8.1647999999999998E-2</v>
      </c>
      <c r="V36" t="e">
        <f>#REF!/J36</f>
        <v>#REF!</v>
      </c>
      <c r="X36" s="21" t="e">
        <f>V36*N36</f>
        <v>#REF!</v>
      </c>
      <c r="Y36" s="21" t="e">
        <f>K36*L36*M36/1000000/J36*#REF!</f>
        <v>#REF!</v>
      </c>
    </row>
    <row r="37" spans="1:26" ht="20.25" hidden="1" customHeight="1" x14ac:dyDescent="0.25">
      <c r="A37" s="62"/>
      <c r="B37" s="6" t="s">
        <v>13</v>
      </c>
      <c r="C37" s="6" t="s">
        <v>14</v>
      </c>
      <c r="D37" s="71"/>
      <c r="E37" s="31"/>
      <c r="F37" s="54"/>
      <c r="G37" s="31"/>
      <c r="H37" s="71"/>
      <c r="I37" s="62"/>
      <c r="J37" s="5">
        <v>12</v>
      </c>
      <c r="K37" s="5">
        <v>54</v>
      </c>
      <c r="L37" s="5">
        <v>54</v>
      </c>
      <c r="M37" s="5">
        <v>31</v>
      </c>
      <c r="N37">
        <f t="shared" si="3"/>
        <v>9.0396000000000004E-2</v>
      </c>
      <c r="V37" t="e">
        <f>#REF!/J37</f>
        <v>#REF!</v>
      </c>
      <c r="X37" s="21" t="e">
        <f>V37*N37</f>
        <v>#REF!</v>
      </c>
      <c r="Y37" s="21" t="e">
        <f>K37*L37*M37/1000000/J37*#REF!</f>
        <v>#REF!</v>
      </c>
    </row>
    <row r="38" spans="1:26" ht="20.25" hidden="1" customHeight="1" x14ac:dyDescent="0.25">
      <c r="A38" s="62"/>
      <c r="B38" s="6" t="s">
        <v>15</v>
      </c>
      <c r="C38" s="6" t="s">
        <v>16</v>
      </c>
      <c r="D38" s="71"/>
      <c r="E38" s="31"/>
      <c r="F38" s="54"/>
      <c r="G38" s="31"/>
      <c r="H38" s="71"/>
      <c r="I38" s="62"/>
      <c r="J38" s="5">
        <v>12</v>
      </c>
      <c r="K38" s="5">
        <v>54</v>
      </c>
      <c r="L38" s="5">
        <v>54</v>
      </c>
      <c r="M38" s="5">
        <v>36</v>
      </c>
      <c r="N38">
        <f t="shared" si="3"/>
        <v>0.104976</v>
      </c>
      <c r="V38" s="20" t="e">
        <f>#REF!/J38</f>
        <v>#REF!</v>
      </c>
      <c r="W38">
        <v>2508</v>
      </c>
      <c r="X38" s="21" t="e">
        <f>V38*N38</f>
        <v>#REF!</v>
      </c>
      <c r="Y38" s="21" t="e">
        <f>K38*L38*M38/1000000/J38*#REF!</f>
        <v>#REF!</v>
      </c>
    </row>
    <row r="39" spans="1:26" ht="20.25" hidden="1" customHeight="1" x14ac:dyDescent="0.25">
      <c r="A39" s="62"/>
      <c r="B39" s="6" t="s">
        <v>17</v>
      </c>
      <c r="C39" s="6" t="s">
        <v>18</v>
      </c>
      <c r="D39" s="71"/>
      <c r="E39" s="31"/>
      <c r="F39" s="54"/>
      <c r="G39" s="31"/>
      <c r="H39" s="71"/>
      <c r="I39" s="62"/>
      <c r="J39" s="5">
        <v>12</v>
      </c>
      <c r="K39" s="5">
        <v>54</v>
      </c>
      <c r="L39" s="5">
        <v>54</v>
      </c>
      <c r="M39" s="5">
        <v>41</v>
      </c>
      <c r="N39">
        <f t="shared" si="3"/>
        <v>0.119556</v>
      </c>
      <c r="V39" t="e">
        <f>#REF!/J39</f>
        <v>#REF!</v>
      </c>
      <c r="X39" s="21" t="e">
        <f>V39*N39</f>
        <v>#REF!</v>
      </c>
      <c r="Y39" s="21" t="e">
        <f>K39*L39*M39/1000000/J39*#REF!</f>
        <v>#REF!</v>
      </c>
    </row>
    <row r="40" spans="1:26" ht="20.25" hidden="1" customHeight="1" x14ac:dyDescent="0.25">
      <c r="A40" s="63"/>
      <c r="B40" s="5" t="s">
        <v>19</v>
      </c>
      <c r="C40" s="5" t="s">
        <v>20</v>
      </c>
      <c r="D40" s="72"/>
      <c r="E40" s="12"/>
      <c r="F40" s="55"/>
      <c r="G40" s="12"/>
      <c r="H40" s="72"/>
      <c r="I40" s="63"/>
      <c r="J40" s="5">
        <v>12</v>
      </c>
      <c r="K40" s="5">
        <v>54</v>
      </c>
      <c r="L40" s="5">
        <v>54</v>
      </c>
      <c r="M40" s="5">
        <v>41</v>
      </c>
      <c r="N40">
        <f t="shared" si="3"/>
        <v>0.119556</v>
      </c>
      <c r="V40" t="e">
        <f>#REF!/J40</f>
        <v>#REF!</v>
      </c>
      <c r="X40" s="21" t="e">
        <f>V40*N40</f>
        <v>#REF!</v>
      </c>
      <c r="Y40" s="21" t="e">
        <f>K40*L40*M40/1000000/J40*#REF!</f>
        <v>#REF!</v>
      </c>
    </row>
    <row r="41" spans="1:26" ht="20.25" customHeight="1" x14ac:dyDescent="0.25">
      <c r="A41" s="12"/>
      <c r="B41" s="5"/>
      <c r="C41" s="5"/>
      <c r="D41" s="12"/>
      <c r="E41" s="12"/>
      <c r="F41" s="55"/>
      <c r="G41" s="12"/>
      <c r="H41" s="12"/>
      <c r="I41" s="12"/>
      <c r="J41" s="5"/>
      <c r="K41" s="5"/>
      <c r="L41" s="5"/>
      <c r="M41" s="5"/>
      <c r="N41">
        <f t="shared" si="3"/>
        <v>0</v>
      </c>
      <c r="X41" s="21" t="e">
        <f>SUM(X36:X40)</f>
        <v>#REF!</v>
      </c>
      <c r="Y41" s="29" t="e">
        <f>SUM(Y36:Y40)</f>
        <v>#REF!</v>
      </c>
      <c r="Z41" s="24" t="s">
        <v>33</v>
      </c>
    </row>
    <row r="42" spans="1:26" ht="20.25" customHeight="1" x14ac:dyDescent="0.25">
      <c r="A42" s="12"/>
      <c r="B42" s="5"/>
      <c r="C42" s="5"/>
      <c r="D42" s="12"/>
      <c r="E42" s="12"/>
      <c r="F42" s="55"/>
      <c r="G42" s="12"/>
      <c r="H42" s="12"/>
      <c r="I42" s="12"/>
      <c r="J42" s="5"/>
      <c r="K42" s="5"/>
      <c r="L42" s="5"/>
      <c r="M42" s="5"/>
      <c r="O42" s="47" t="s">
        <v>46</v>
      </c>
      <c r="P42" s="5">
        <v>11079960</v>
      </c>
      <c r="Q42" s="5">
        <v>11080018</v>
      </c>
      <c r="R42" s="5">
        <v>11080019</v>
      </c>
      <c r="S42" s="5"/>
      <c r="T42" s="5"/>
      <c r="U42" s="5"/>
      <c r="X42" s="21"/>
      <c r="Y42" s="29"/>
      <c r="Z42" s="24"/>
    </row>
    <row r="43" spans="1:26" s="2" customFormat="1" ht="20.25" customHeight="1" x14ac:dyDescent="0.25">
      <c r="A43" s="15"/>
      <c r="B43" s="7"/>
      <c r="C43" s="7"/>
      <c r="D43" s="15"/>
      <c r="E43" s="15"/>
      <c r="F43" s="15"/>
      <c r="G43" s="15"/>
      <c r="H43" s="15"/>
      <c r="I43" s="15"/>
      <c r="J43" s="10"/>
      <c r="K43" s="10"/>
      <c r="L43" s="10"/>
      <c r="M43" s="10"/>
      <c r="N43">
        <f t="shared" si="3"/>
        <v>0</v>
      </c>
      <c r="O43" s="44" t="s">
        <v>45</v>
      </c>
      <c r="P43" s="47" t="s">
        <v>57</v>
      </c>
      <c r="Q43" s="47" t="s">
        <v>59</v>
      </c>
      <c r="R43" s="47" t="s">
        <v>60</v>
      </c>
      <c r="S43" s="47"/>
      <c r="T43" s="47"/>
      <c r="U43" s="47"/>
      <c r="V43"/>
      <c r="X43" s="22"/>
      <c r="Y43" s="22"/>
    </row>
    <row r="44" spans="1:26" s="2" customFormat="1" ht="20.25" customHeight="1" x14ac:dyDescent="0.25">
      <c r="A44" s="56"/>
      <c r="B44" s="7"/>
      <c r="C44" s="7"/>
      <c r="D44" s="15"/>
      <c r="E44" s="15"/>
      <c r="F44" s="15"/>
      <c r="G44" s="15"/>
      <c r="H44" s="15"/>
      <c r="I44" s="56"/>
      <c r="J44" s="10"/>
      <c r="K44" s="10"/>
      <c r="L44" s="10"/>
      <c r="M44" s="10"/>
      <c r="N44"/>
      <c r="O44" s="44" t="s">
        <v>69</v>
      </c>
      <c r="P44" s="57">
        <v>45562</v>
      </c>
      <c r="Q44" s="58">
        <v>45589</v>
      </c>
      <c r="R44" s="57">
        <v>45589</v>
      </c>
      <c r="S44" s="47"/>
      <c r="T44" s="47"/>
      <c r="U44" s="47"/>
      <c r="V44"/>
      <c r="X44" s="22"/>
      <c r="Y44" s="22"/>
    </row>
    <row r="45" spans="1:26" ht="51.6" customHeight="1" x14ac:dyDescent="0.25">
      <c r="A45" s="64" t="s">
        <v>34</v>
      </c>
      <c r="B45" s="6" t="s">
        <v>22</v>
      </c>
      <c r="C45" s="6" t="s">
        <v>23</v>
      </c>
      <c r="D45" s="77" t="s">
        <v>24</v>
      </c>
      <c r="E45" s="46" t="s">
        <v>49</v>
      </c>
      <c r="F45" s="46" t="s">
        <v>71</v>
      </c>
      <c r="G45" s="45">
        <v>3.36</v>
      </c>
      <c r="H45" s="74"/>
      <c r="I45" s="75" t="s">
        <v>25</v>
      </c>
      <c r="J45" s="5">
        <v>72</v>
      </c>
      <c r="K45" s="5">
        <v>61</v>
      </c>
      <c r="L45" s="5">
        <v>54</v>
      </c>
      <c r="M45" s="5">
        <v>36</v>
      </c>
      <c r="N45">
        <f t="shared" si="3"/>
        <v>0.11858399999999999</v>
      </c>
      <c r="O45" s="5"/>
      <c r="P45" s="5">
        <v>3024</v>
      </c>
      <c r="Q45" s="5">
        <v>3024</v>
      </c>
      <c r="R45" s="5">
        <v>3024</v>
      </c>
      <c r="S45" s="5"/>
      <c r="T45" s="5"/>
      <c r="U45" s="5"/>
      <c r="V45" s="20" t="e">
        <f>#REF!/J45</f>
        <v>#REF!</v>
      </c>
      <c r="W45">
        <v>3024</v>
      </c>
      <c r="X45" s="21" t="e">
        <f>V45*N45</f>
        <v>#REF!</v>
      </c>
      <c r="Y45" s="21"/>
    </row>
    <row r="46" spans="1:26" ht="51.6" customHeight="1" x14ac:dyDescent="0.25">
      <c r="A46" s="65"/>
      <c r="B46" s="6" t="s">
        <v>17</v>
      </c>
      <c r="C46" s="6" t="s">
        <v>26</v>
      </c>
      <c r="D46" s="77"/>
      <c r="E46" s="46" t="s">
        <v>50</v>
      </c>
      <c r="F46" s="46" t="s">
        <v>72</v>
      </c>
      <c r="G46" s="45">
        <v>3.67</v>
      </c>
      <c r="H46" s="74"/>
      <c r="I46" s="76"/>
      <c r="J46" s="5">
        <v>72</v>
      </c>
      <c r="K46" s="5">
        <v>61</v>
      </c>
      <c r="L46" s="5">
        <v>54</v>
      </c>
      <c r="M46" s="5">
        <v>36</v>
      </c>
      <c r="N46">
        <f t="shared" si="3"/>
        <v>0.11858399999999999</v>
      </c>
      <c r="O46" s="5"/>
      <c r="P46" s="5">
        <v>1512</v>
      </c>
      <c r="Q46" s="5">
        <v>1512</v>
      </c>
      <c r="R46" s="5">
        <v>1512</v>
      </c>
      <c r="S46" s="5"/>
      <c r="T46" s="5"/>
      <c r="U46" s="5"/>
      <c r="V46" s="20" t="e">
        <f>#REF!/J46</f>
        <v>#REF!</v>
      </c>
      <c r="W46">
        <v>1512</v>
      </c>
      <c r="X46" s="21" t="e">
        <f>V46*N46</f>
        <v>#REF!</v>
      </c>
      <c r="Y46" s="21"/>
    </row>
    <row r="47" spans="1:26" ht="21" customHeight="1" x14ac:dyDescent="0.25">
      <c r="A47" s="43"/>
      <c r="B47" s="6"/>
      <c r="C47" s="6"/>
      <c r="D47" s="8"/>
      <c r="E47" s="46"/>
      <c r="F47" s="46"/>
      <c r="G47" s="45"/>
      <c r="H47" s="16"/>
      <c r="I47" s="42"/>
      <c r="J47" s="5"/>
      <c r="K47" s="5"/>
      <c r="L47" s="5"/>
      <c r="M47" s="5"/>
      <c r="O47" s="48"/>
      <c r="P47" s="59" t="s">
        <v>79</v>
      </c>
      <c r="Q47" s="59" t="s">
        <v>80</v>
      </c>
      <c r="R47" s="59" t="s">
        <v>81</v>
      </c>
      <c r="S47" s="48"/>
      <c r="T47" s="48"/>
      <c r="U47" s="48"/>
      <c r="V47" s="20"/>
      <c r="X47" s="21"/>
      <c r="Y47" s="21"/>
    </row>
    <row r="48" spans="1:26" ht="20.25" customHeight="1" x14ac:dyDescent="0.25">
      <c r="A48" s="43"/>
      <c r="B48" s="6"/>
      <c r="C48" s="6"/>
      <c r="D48" s="8"/>
      <c r="E48" s="46"/>
      <c r="F48" s="46"/>
      <c r="G48" s="45"/>
      <c r="H48" s="16"/>
      <c r="I48" s="42"/>
      <c r="J48" s="5"/>
      <c r="K48" s="5"/>
      <c r="L48" s="5"/>
      <c r="M48" s="5"/>
      <c r="O48" s="47" t="s">
        <v>46</v>
      </c>
      <c r="P48" s="5">
        <v>11079972</v>
      </c>
      <c r="Q48" s="5">
        <v>11080021</v>
      </c>
      <c r="R48" s="5">
        <v>11080023</v>
      </c>
      <c r="S48" s="5"/>
      <c r="T48" s="5"/>
      <c r="U48" s="5"/>
      <c r="V48" s="20"/>
      <c r="X48" s="21"/>
      <c r="Y48" s="21"/>
    </row>
    <row r="49" spans="1:42" ht="20.25" customHeight="1" x14ac:dyDescent="0.25">
      <c r="A49" s="13"/>
      <c r="B49" s="5"/>
      <c r="C49" s="5"/>
      <c r="D49" s="13"/>
      <c r="E49" s="13"/>
      <c r="F49" s="13"/>
      <c r="G49" s="13"/>
      <c r="H49" s="13"/>
      <c r="I49" s="13"/>
      <c r="J49" s="5"/>
      <c r="K49" s="5"/>
      <c r="L49" s="5"/>
      <c r="M49" s="5"/>
      <c r="N49">
        <f t="shared" si="3"/>
        <v>0</v>
      </c>
      <c r="O49" s="44" t="s">
        <v>45</v>
      </c>
      <c r="P49" s="47" t="s">
        <v>63</v>
      </c>
      <c r="Q49" s="47" t="s">
        <v>65</v>
      </c>
      <c r="R49" s="47" t="s">
        <v>66</v>
      </c>
      <c r="S49" s="47"/>
      <c r="T49" s="47"/>
      <c r="U49" s="47"/>
      <c r="V49" s="20"/>
      <c r="X49" s="21"/>
      <c r="Y49" s="21"/>
    </row>
    <row r="50" spans="1:42" ht="20.25" customHeight="1" x14ac:dyDescent="0.25">
      <c r="A50" s="14"/>
      <c r="B50" s="5"/>
      <c r="C50" s="5"/>
      <c r="D50" s="13"/>
      <c r="E50" s="13"/>
      <c r="F50" s="13"/>
      <c r="G50" s="13"/>
      <c r="H50" s="13"/>
      <c r="I50" s="14"/>
      <c r="J50" s="5"/>
      <c r="K50" s="5"/>
      <c r="L50" s="5"/>
      <c r="M50" s="5"/>
      <c r="O50" s="44" t="s">
        <v>69</v>
      </c>
      <c r="P50" s="57">
        <v>45562</v>
      </c>
      <c r="Q50" s="57">
        <v>45575</v>
      </c>
      <c r="R50" s="57">
        <v>45610</v>
      </c>
      <c r="S50" s="47"/>
      <c r="T50" s="47"/>
      <c r="U50" s="47"/>
      <c r="V50" s="20"/>
      <c r="X50" s="21"/>
      <c r="Y50" s="21"/>
    </row>
    <row r="51" spans="1:42" ht="51.6" customHeight="1" x14ac:dyDescent="0.25">
      <c r="A51" s="64" t="s">
        <v>39</v>
      </c>
      <c r="B51" s="6" t="s">
        <v>22</v>
      </c>
      <c r="C51" s="6" t="s">
        <v>23</v>
      </c>
      <c r="D51" s="77" t="s">
        <v>24</v>
      </c>
      <c r="E51" s="46" t="s">
        <v>51</v>
      </c>
      <c r="F51" s="46" t="s">
        <v>74</v>
      </c>
      <c r="G51" s="45">
        <v>3.1</v>
      </c>
      <c r="H51" s="74"/>
      <c r="I51" s="75" t="s">
        <v>25</v>
      </c>
      <c r="J51" s="5">
        <v>72</v>
      </c>
      <c r="K51" s="5">
        <v>55.5</v>
      </c>
      <c r="L51" s="5">
        <v>55.5</v>
      </c>
      <c r="M51" s="5">
        <v>39</v>
      </c>
      <c r="N51">
        <f t="shared" ref="N51:N64" si="4">K51*L51*M51/1000000</f>
        <v>0.12012974999999999</v>
      </c>
      <c r="O51" s="5"/>
      <c r="P51" s="5">
        <v>3024</v>
      </c>
      <c r="Q51" s="5">
        <v>3024</v>
      </c>
      <c r="R51" s="5">
        <v>3024</v>
      </c>
      <c r="S51" s="5"/>
      <c r="T51" s="5"/>
      <c r="U51" s="5"/>
      <c r="V51" s="20" t="e">
        <f>#REF!/J51</f>
        <v>#REF!</v>
      </c>
      <c r="W51">
        <v>3024</v>
      </c>
      <c r="X51" s="21" t="e">
        <f>V51*N51</f>
        <v>#REF!</v>
      </c>
      <c r="Y51" s="21"/>
    </row>
    <row r="52" spans="1:42" ht="51.6" customHeight="1" x14ac:dyDescent="0.25">
      <c r="A52" s="65"/>
      <c r="B52" s="6" t="s">
        <v>17</v>
      </c>
      <c r="C52" s="6" t="s">
        <v>26</v>
      </c>
      <c r="D52" s="77"/>
      <c r="E52" s="46" t="s">
        <v>52</v>
      </c>
      <c r="F52" s="46" t="s">
        <v>73</v>
      </c>
      <c r="G52" s="45">
        <v>3.6</v>
      </c>
      <c r="H52" s="74"/>
      <c r="I52" s="76"/>
      <c r="J52" s="5">
        <v>72</v>
      </c>
      <c r="K52" s="5">
        <v>55.5</v>
      </c>
      <c r="L52" s="5">
        <v>55.5</v>
      </c>
      <c r="M52" s="5">
        <v>42</v>
      </c>
      <c r="N52">
        <f t="shared" si="4"/>
        <v>0.1293705</v>
      </c>
      <c r="O52" s="5"/>
      <c r="P52" s="5">
        <v>1512</v>
      </c>
      <c r="Q52" s="5">
        <v>1512</v>
      </c>
      <c r="R52" s="5">
        <v>1512</v>
      </c>
      <c r="S52" s="5"/>
      <c r="T52" s="5"/>
      <c r="U52" s="5"/>
      <c r="V52" s="20" t="e">
        <f>#REF!/J52</f>
        <v>#REF!</v>
      </c>
      <c r="W52">
        <v>1512</v>
      </c>
      <c r="X52" s="21" t="e">
        <f>V52*N52</f>
        <v>#REF!</v>
      </c>
      <c r="Y52" s="21"/>
    </row>
    <row r="53" spans="1:42" ht="20.25" customHeight="1" x14ac:dyDescent="0.25">
      <c r="A53" s="13"/>
      <c r="B53" s="5"/>
      <c r="C53" s="5"/>
      <c r="D53" s="13"/>
      <c r="E53" s="13"/>
      <c r="F53" s="13"/>
      <c r="G53" s="13"/>
      <c r="H53" s="13"/>
      <c r="I53" s="13"/>
      <c r="J53" s="5"/>
      <c r="K53" s="5"/>
      <c r="L53" s="5"/>
      <c r="M53" s="5"/>
      <c r="N53">
        <f t="shared" si="4"/>
        <v>0</v>
      </c>
      <c r="P53" s="59" t="s">
        <v>82</v>
      </c>
      <c r="Q53" s="59" t="s">
        <v>83</v>
      </c>
      <c r="R53" s="59" t="s">
        <v>84</v>
      </c>
      <c r="V53" s="20"/>
      <c r="X53" s="21"/>
      <c r="Y53" s="21"/>
    </row>
    <row r="54" spans="1:42" ht="20.25" customHeight="1" x14ac:dyDescent="0.25">
      <c r="A54" s="14"/>
      <c r="B54" s="5"/>
      <c r="C54" s="5"/>
      <c r="D54" s="13"/>
      <c r="E54" s="13"/>
      <c r="F54" s="13"/>
      <c r="G54" s="13"/>
      <c r="H54" s="13"/>
      <c r="I54" s="14"/>
      <c r="J54" s="5"/>
      <c r="K54" s="5"/>
      <c r="L54" s="5"/>
      <c r="M54" s="5"/>
      <c r="O54" s="47" t="s">
        <v>46</v>
      </c>
      <c r="P54" s="5">
        <v>11078911</v>
      </c>
      <c r="Q54" s="5">
        <v>11079208</v>
      </c>
      <c r="R54" s="5">
        <v>11079905</v>
      </c>
      <c r="S54" s="5">
        <v>11079916</v>
      </c>
      <c r="T54" s="5">
        <v>11079907</v>
      </c>
      <c r="U54" s="5">
        <v>11079917</v>
      </c>
      <c r="V54" s="20"/>
      <c r="X54" s="21"/>
      <c r="Y54" s="21"/>
    </row>
    <row r="55" spans="1:42" ht="20.25" customHeight="1" x14ac:dyDescent="0.25">
      <c r="A55" s="14"/>
      <c r="B55" s="5"/>
      <c r="C55" s="5"/>
      <c r="D55" s="13"/>
      <c r="E55" s="13"/>
      <c r="F55" s="13"/>
      <c r="G55" s="13"/>
      <c r="H55" s="13"/>
      <c r="I55" s="14"/>
      <c r="J55" s="5"/>
      <c r="K55" s="5"/>
      <c r="L55" s="5"/>
      <c r="M55" s="5"/>
      <c r="O55" s="44" t="s">
        <v>45</v>
      </c>
      <c r="P55" s="47" t="s">
        <v>57</v>
      </c>
      <c r="Q55" s="47" t="s">
        <v>58</v>
      </c>
      <c r="R55" s="47" t="s">
        <v>59</v>
      </c>
      <c r="S55" s="47" t="s">
        <v>61</v>
      </c>
      <c r="T55" s="47" t="s">
        <v>60</v>
      </c>
      <c r="U55" s="47" t="s">
        <v>62</v>
      </c>
      <c r="V55" s="20"/>
      <c r="X55" s="21"/>
      <c r="Y55" s="21"/>
    </row>
    <row r="56" spans="1:42" ht="20.25" customHeight="1" x14ac:dyDescent="0.25">
      <c r="A56" s="14"/>
      <c r="B56" s="5"/>
      <c r="C56" s="5"/>
      <c r="D56" s="13"/>
      <c r="E56" s="13"/>
      <c r="F56" s="13"/>
      <c r="G56" s="13"/>
      <c r="H56" s="13"/>
      <c r="I56" s="14"/>
      <c r="J56" s="5"/>
      <c r="K56" s="5"/>
      <c r="L56" s="5"/>
      <c r="M56" s="5"/>
      <c r="O56" s="44" t="s">
        <v>69</v>
      </c>
      <c r="P56" s="57">
        <v>45562</v>
      </c>
      <c r="Q56" s="58">
        <v>45575</v>
      </c>
      <c r="R56" s="57">
        <v>45575</v>
      </c>
      <c r="S56" s="57">
        <v>45575</v>
      </c>
      <c r="T56" s="57">
        <v>45610</v>
      </c>
      <c r="U56" s="57">
        <v>45610</v>
      </c>
      <c r="V56" s="20"/>
      <c r="X56" s="21"/>
      <c r="Y56" s="21"/>
    </row>
    <row r="57" spans="1:42" ht="55.2" customHeight="1" x14ac:dyDescent="0.25">
      <c r="A57" s="64" t="s">
        <v>40</v>
      </c>
      <c r="B57" s="6" t="s">
        <v>22</v>
      </c>
      <c r="C57" s="6" t="s">
        <v>23</v>
      </c>
      <c r="D57" s="77" t="s">
        <v>24</v>
      </c>
      <c r="E57" s="46" t="s">
        <v>53</v>
      </c>
      <c r="F57" s="46" t="s">
        <v>75</v>
      </c>
      <c r="G57" s="45">
        <v>2.95</v>
      </c>
      <c r="H57" s="74"/>
      <c r="I57" s="75" t="s">
        <v>27</v>
      </c>
      <c r="J57" s="5">
        <v>72</v>
      </c>
      <c r="K57" s="5">
        <v>55.5</v>
      </c>
      <c r="L57" s="5">
        <v>55.5</v>
      </c>
      <c r="M57" s="5">
        <v>39</v>
      </c>
      <c r="N57">
        <f t="shared" si="4"/>
        <v>0.12012974999999999</v>
      </c>
      <c r="O57" s="5"/>
      <c r="P57" s="5">
        <v>3024</v>
      </c>
      <c r="Q57" s="5">
        <v>3024</v>
      </c>
      <c r="R57" s="5">
        <v>3024</v>
      </c>
      <c r="S57" s="5">
        <v>3024</v>
      </c>
      <c r="T57" s="5">
        <v>3024</v>
      </c>
      <c r="U57" s="5">
        <v>3024</v>
      </c>
      <c r="V57" s="20" t="e">
        <f>#REF!/J57</f>
        <v>#REF!</v>
      </c>
      <c r="W57">
        <v>6048</v>
      </c>
      <c r="X57" s="21" t="e">
        <f>V57*N57</f>
        <v>#REF!</v>
      </c>
      <c r="Y57" s="21"/>
      <c r="AA57" s="35"/>
      <c r="AB57" s="37"/>
      <c r="AC57" s="83"/>
      <c r="AD57" s="83"/>
      <c r="AH57" s="24"/>
      <c r="AI57" s="24"/>
      <c r="AJ57" s="24"/>
      <c r="AK57" s="82"/>
      <c r="AL57" s="81"/>
      <c r="AM57" s="24"/>
      <c r="AN57" s="24"/>
      <c r="AO57" s="82"/>
      <c r="AP57" s="81"/>
    </row>
    <row r="58" spans="1:42" ht="51.6" customHeight="1" x14ac:dyDescent="0.25">
      <c r="A58" s="65"/>
      <c r="B58" s="6" t="s">
        <v>17</v>
      </c>
      <c r="C58" s="6" t="s">
        <v>26</v>
      </c>
      <c r="D58" s="77"/>
      <c r="E58" s="46" t="s">
        <v>54</v>
      </c>
      <c r="F58" s="46" t="s">
        <v>76</v>
      </c>
      <c r="G58" s="45">
        <v>3.4</v>
      </c>
      <c r="H58" s="74"/>
      <c r="I58" s="76"/>
      <c r="J58" s="5">
        <v>72</v>
      </c>
      <c r="K58" s="5">
        <v>55.5</v>
      </c>
      <c r="L58" s="5">
        <v>55.5</v>
      </c>
      <c r="M58" s="5">
        <v>42</v>
      </c>
      <c r="N58">
        <f t="shared" si="4"/>
        <v>0.1293705</v>
      </c>
      <c r="O58" s="5"/>
      <c r="P58" s="5">
        <v>2016</v>
      </c>
      <c r="Q58" s="5"/>
      <c r="R58" s="5">
        <v>2016</v>
      </c>
      <c r="S58" s="5"/>
      <c r="T58" s="5">
        <v>2016</v>
      </c>
      <c r="U58" s="5"/>
      <c r="V58" s="20" t="e">
        <f>#REF!/J58</f>
        <v>#REF!</v>
      </c>
      <c r="W58">
        <v>2016</v>
      </c>
      <c r="X58" s="21" t="e">
        <f>V58*N58</f>
        <v>#REF!</v>
      </c>
      <c r="Y58" s="21"/>
      <c r="AA58" s="35"/>
      <c r="AB58" s="38"/>
      <c r="AC58" s="84"/>
      <c r="AD58" s="84"/>
      <c r="AK58" s="82"/>
      <c r="AL58" s="82"/>
      <c r="AO58" s="82"/>
      <c r="AP58" s="82"/>
    </row>
    <row r="59" spans="1:42" ht="21.75" customHeight="1" x14ac:dyDescent="0.25">
      <c r="A59" s="43"/>
      <c r="B59" s="6"/>
      <c r="C59" s="6"/>
      <c r="D59" s="8"/>
      <c r="E59" s="46"/>
      <c r="F59" s="46"/>
      <c r="G59" s="45"/>
      <c r="H59" s="16"/>
      <c r="I59" s="42"/>
      <c r="J59" s="5"/>
      <c r="K59" s="5"/>
      <c r="L59" s="5"/>
      <c r="M59" s="5"/>
      <c r="O59" s="48"/>
      <c r="P59" s="59" t="s">
        <v>85</v>
      </c>
      <c r="Q59" s="59" t="s">
        <v>86</v>
      </c>
      <c r="R59" s="59" t="s">
        <v>87</v>
      </c>
      <c r="S59" s="59" t="s">
        <v>88</v>
      </c>
      <c r="T59" s="59" t="s">
        <v>89</v>
      </c>
      <c r="U59" s="59" t="s">
        <v>90</v>
      </c>
      <c r="V59" s="20"/>
      <c r="X59" s="21"/>
      <c r="Y59" s="21"/>
      <c r="AA59" s="35"/>
      <c r="AB59" s="38"/>
      <c r="AC59" s="41"/>
      <c r="AD59" s="41"/>
      <c r="AK59" s="40"/>
      <c r="AL59" s="40"/>
      <c r="AO59" s="40"/>
      <c r="AP59" s="40"/>
    </row>
    <row r="60" spans="1:42" ht="22.5" customHeight="1" x14ac:dyDescent="0.25">
      <c r="A60" s="43"/>
      <c r="B60" s="6"/>
      <c r="C60" s="6"/>
      <c r="D60" s="8"/>
      <c r="E60" s="46"/>
      <c r="F60" s="46"/>
      <c r="G60" s="45"/>
      <c r="H60" s="16"/>
      <c r="I60" s="42"/>
      <c r="J60" s="5"/>
      <c r="K60" s="5"/>
      <c r="L60" s="5"/>
      <c r="M60" s="5"/>
      <c r="O60" s="47" t="s">
        <v>46</v>
      </c>
      <c r="P60" s="5">
        <v>11079263</v>
      </c>
      <c r="Q60" s="5">
        <v>11079266</v>
      </c>
      <c r="R60" s="5">
        <v>11079921</v>
      </c>
      <c r="S60" s="5">
        <v>11079929</v>
      </c>
      <c r="T60" s="5">
        <v>11079923</v>
      </c>
      <c r="U60" s="5">
        <v>11079932</v>
      </c>
      <c r="V60" s="20"/>
      <c r="X60" s="21"/>
      <c r="Y60" s="21"/>
      <c r="AA60" s="35"/>
      <c r="AB60" s="38"/>
      <c r="AC60" s="41"/>
      <c r="AD60" s="41"/>
      <c r="AK60" s="40"/>
      <c r="AL60" s="40"/>
      <c r="AO60" s="40"/>
      <c r="AP60" s="40"/>
    </row>
    <row r="61" spans="1:42" ht="20.25" customHeight="1" x14ac:dyDescent="0.25">
      <c r="A61" s="13"/>
      <c r="B61" s="5"/>
      <c r="C61" s="5"/>
      <c r="D61" s="13"/>
      <c r="E61" s="13"/>
      <c r="F61" s="13"/>
      <c r="G61" s="13"/>
      <c r="H61" s="13"/>
      <c r="I61" s="13"/>
      <c r="J61" s="5"/>
      <c r="K61" s="5"/>
      <c r="L61" s="5"/>
      <c r="M61" s="5"/>
      <c r="N61">
        <f t="shared" si="4"/>
        <v>0</v>
      </c>
      <c r="O61" s="44" t="s">
        <v>45</v>
      </c>
      <c r="P61" s="47" t="s">
        <v>63</v>
      </c>
      <c r="Q61" s="47" t="s">
        <v>64</v>
      </c>
      <c r="R61" s="47" t="s">
        <v>65</v>
      </c>
      <c r="S61" s="47" t="s">
        <v>67</v>
      </c>
      <c r="T61" s="47" t="s">
        <v>66</v>
      </c>
      <c r="U61" s="47" t="s">
        <v>68</v>
      </c>
      <c r="V61" s="20"/>
      <c r="X61" s="21"/>
      <c r="Y61" s="21"/>
    </row>
    <row r="62" spans="1:42" ht="20.25" customHeight="1" x14ac:dyDescent="0.25">
      <c r="A62" s="14"/>
      <c r="B62" s="5"/>
      <c r="C62" s="5"/>
      <c r="D62" s="13"/>
      <c r="E62" s="13"/>
      <c r="F62" s="13"/>
      <c r="G62" s="13"/>
      <c r="H62" s="13"/>
      <c r="I62" s="14"/>
      <c r="J62" s="5"/>
      <c r="K62" s="5"/>
      <c r="L62" s="5"/>
      <c r="M62" s="5"/>
      <c r="O62" s="44" t="s">
        <v>69</v>
      </c>
      <c r="P62" s="57">
        <v>45562</v>
      </c>
      <c r="Q62" s="57">
        <v>45562</v>
      </c>
      <c r="R62" s="57">
        <v>45575</v>
      </c>
      <c r="S62" s="57">
        <v>45575</v>
      </c>
      <c r="T62" s="57">
        <v>45610</v>
      </c>
      <c r="U62" s="57">
        <v>45610</v>
      </c>
      <c r="V62" s="20"/>
      <c r="X62" s="21"/>
      <c r="Y62" s="21"/>
    </row>
    <row r="63" spans="1:42" ht="51.6" customHeight="1" x14ac:dyDescent="0.25">
      <c r="A63" s="64" t="s">
        <v>41</v>
      </c>
      <c r="B63" s="6" t="s">
        <v>22</v>
      </c>
      <c r="C63" s="6" t="s">
        <v>23</v>
      </c>
      <c r="D63" s="77" t="s">
        <v>24</v>
      </c>
      <c r="E63" s="46" t="s">
        <v>55</v>
      </c>
      <c r="F63" s="46" t="s">
        <v>77</v>
      </c>
      <c r="G63" s="8">
        <v>2.5499999999999998</v>
      </c>
      <c r="H63" s="74"/>
      <c r="I63" s="75" t="s">
        <v>27</v>
      </c>
      <c r="J63" s="5">
        <v>72</v>
      </c>
      <c r="K63" s="5">
        <v>55.5</v>
      </c>
      <c r="L63" s="5">
        <v>55.5</v>
      </c>
      <c r="M63" s="5">
        <v>39</v>
      </c>
      <c r="N63">
        <f t="shared" si="4"/>
        <v>0.12012974999999999</v>
      </c>
      <c r="O63" s="5"/>
      <c r="P63" s="5">
        <v>3024</v>
      </c>
      <c r="Q63" s="5">
        <v>3024</v>
      </c>
      <c r="R63" s="5">
        <v>3024</v>
      </c>
      <c r="S63" s="5">
        <v>3024</v>
      </c>
      <c r="T63" s="5">
        <v>3024</v>
      </c>
      <c r="U63" s="5">
        <v>3024</v>
      </c>
      <c r="V63" s="20" t="e">
        <f>#REF!/J63</f>
        <v>#REF!</v>
      </c>
      <c r="W63">
        <v>6048</v>
      </c>
      <c r="X63" s="21" t="e">
        <f>V63*N63</f>
        <v>#REF!</v>
      </c>
      <c r="Y63" s="21"/>
    </row>
    <row r="64" spans="1:42" ht="47.4" customHeight="1" x14ac:dyDescent="0.25">
      <c r="A64" s="65"/>
      <c r="B64" s="6" t="s">
        <v>17</v>
      </c>
      <c r="C64" s="6" t="s">
        <v>26</v>
      </c>
      <c r="D64" s="77"/>
      <c r="E64" s="46" t="s">
        <v>56</v>
      </c>
      <c r="F64" s="46" t="s">
        <v>78</v>
      </c>
      <c r="G64" s="8">
        <v>2.95</v>
      </c>
      <c r="H64" s="74"/>
      <c r="I64" s="76"/>
      <c r="J64" s="5">
        <v>72</v>
      </c>
      <c r="K64" s="5">
        <v>55.5</v>
      </c>
      <c r="L64" s="5">
        <v>55.5</v>
      </c>
      <c r="M64" s="5">
        <v>42</v>
      </c>
      <c r="N64">
        <f t="shared" si="4"/>
        <v>0.1293705</v>
      </c>
      <c r="O64" s="5"/>
      <c r="P64" s="5">
        <v>2016</v>
      </c>
      <c r="Q64" s="5"/>
      <c r="R64" s="5">
        <v>2016</v>
      </c>
      <c r="S64" s="5"/>
      <c r="T64" s="5">
        <v>2016</v>
      </c>
      <c r="U64" s="5"/>
      <c r="V64" s="20" t="e">
        <f>#REF!/J64</f>
        <v>#REF!</v>
      </c>
      <c r="W64">
        <v>2016</v>
      </c>
      <c r="X64" s="21" t="e">
        <f>V64*N64</f>
        <v>#REF!</v>
      </c>
      <c r="Y64" s="21"/>
    </row>
    <row r="65" spans="1:25" ht="27.75" customHeight="1" x14ac:dyDescent="0.25">
      <c r="A65" s="5"/>
      <c r="B65" s="6"/>
      <c r="C65" s="6"/>
      <c r="D65" s="8"/>
      <c r="E65" s="8"/>
      <c r="F65" s="49"/>
      <c r="G65" s="8"/>
      <c r="H65" s="16"/>
      <c r="I65" s="16"/>
      <c r="J65" s="5"/>
      <c r="K65" s="5"/>
      <c r="L65" s="5"/>
      <c r="M65" s="5"/>
      <c r="P65" s="59" t="s">
        <v>91</v>
      </c>
      <c r="Q65" s="59" t="s">
        <v>92</v>
      </c>
      <c r="R65" s="59" t="s">
        <v>93</v>
      </c>
      <c r="S65" s="59" t="s">
        <v>94</v>
      </c>
      <c r="T65" s="59" t="s">
        <v>95</v>
      </c>
      <c r="U65" s="59" t="s">
        <v>96</v>
      </c>
      <c r="X65" s="21"/>
      <c r="Y65" s="21"/>
    </row>
    <row r="66" spans="1:25" s="2" customFormat="1" ht="20.25" customHeight="1" x14ac:dyDescent="0.25">
      <c r="A66" s="5"/>
      <c r="B66" s="10"/>
      <c r="C66" s="10"/>
      <c r="D66" s="17"/>
      <c r="E66" s="17"/>
      <c r="F66" s="17"/>
      <c r="G66" s="17"/>
      <c r="H66" s="17"/>
      <c r="I66" s="17"/>
      <c r="J66" s="10"/>
      <c r="K66" s="10"/>
      <c r="L66" s="10"/>
      <c r="M66" s="10"/>
    </row>
    <row r="67" spans="1:25" s="2" customFormat="1" x14ac:dyDescent="0.25">
      <c r="A67"/>
    </row>
    <row r="68" spans="1:25" ht="89.25" customHeight="1" x14ac:dyDescent="0.25">
      <c r="A68"/>
      <c r="B68" s="60"/>
      <c r="C68" s="60"/>
      <c r="D68"/>
      <c r="E68"/>
      <c r="F68"/>
      <c r="G68"/>
      <c r="H68"/>
      <c r="I68"/>
    </row>
    <row r="69" spans="1:25" x14ac:dyDescent="0.25">
      <c r="A69"/>
      <c r="H69"/>
      <c r="I69"/>
    </row>
    <row r="70" spans="1:25" ht="12.75" customHeight="1" x14ac:dyDescent="0.25">
      <c r="A70"/>
      <c r="H70"/>
      <c r="I70"/>
    </row>
    <row r="71" spans="1:25" x14ac:dyDescent="0.25">
      <c r="A71"/>
      <c r="H71"/>
      <c r="I71"/>
    </row>
    <row r="72" spans="1:25" x14ac:dyDescent="0.25">
      <c r="H72"/>
      <c r="I72"/>
    </row>
    <row r="73" spans="1:25" x14ac:dyDescent="0.25">
      <c r="H73"/>
      <c r="I73"/>
    </row>
    <row r="74" spans="1:25" x14ac:dyDescent="0.25">
      <c r="H74"/>
      <c r="I74"/>
    </row>
    <row r="76" spans="1:25" ht="12.75" customHeight="1" x14ac:dyDescent="0.25"/>
  </sheetData>
  <mergeCells count="47">
    <mergeCell ref="I51:I52"/>
    <mergeCell ref="I45:I46"/>
    <mergeCell ref="H51:H52"/>
    <mergeCell ref="H45:H46"/>
    <mergeCell ref="AP57:AP58"/>
    <mergeCell ref="AC57:AC58"/>
    <mergeCell ref="AD57:AD58"/>
    <mergeCell ref="AK57:AK58"/>
    <mergeCell ref="AL57:AL58"/>
    <mergeCell ref="AO57:AO58"/>
    <mergeCell ref="D45:D46"/>
    <mergeCell ref="D51:D52"/>
    <mergeCell ref="D21:D25"/>
    <mergeCell ref="H21:H25"/>
    <mergeCell ref="H57:H58"/>
    <mergeCell ref="H63:H64"/>
    <mergeCell ref="I57:I58"/>
    <mergeCell ref="I63:I64"/>
    <mergeCell ref="D57:D58"/>
    <mergeCell ref="D63:D64"/>
    <mergeCell ref="I8:I12"/>
    <mergeCell ref="D2:D6"/>
    <mergeCell ref="D15:D19"/>
    <mergeCell ref="D28:D32"/>
    <mergeCell ref="D36:D40"/>
    <mergeCell ref="I2:I6"/>
    <mergeCell ref="I15:I19"/>
    <mergeCell ref="I28:I32"/>
    <mergeCell ref="I36:I40"/>
    <mergeCell ref="H2:H6"/>
    <mergeCell ref="H15:H19"/>
    <mergeCell ref="H28:H32"/>
    <mergeCell ref="H36:H40"/>
    <mergeCell ref="D8:D12"/>
    <mergeCell ref="H8:H12"/>
    <mergeCell ref="I21:I25"/>
    <mergeCell ref="B68:C68"/>
    <mergeCell ref="A2:A6"/>
    <mergeCell ref="A15:A19"/>
    <mergeCell ref="A28:A32"/>
    <mergeCell ref="A36:A40"/>
    <mergeCell ref="A51:A52"/>
    <mergeCell ref="A8:A12"/>
    <mergeCell ref="A21:A25"/>
    <mergeCell ref="A45:A46"/>
    <mergeCell ref="A57:A58"/>
    <mergeCell ref="A63:A64"/>
  </mergeCells>
  <phoneticPr fontId="6" type="noConversion"/>
  <pageMargins left="0" right="0" top="0" bottom="0" header="0.31496062992126" footer="0.31496062992126"/>
  <pageSetup paperSize="5" scale="62" orientation="landscape"/>
  <headerFooter>
    <oddFooter>&amp;R&amp;D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SERTA PADS PROTECTORS,</vt:lpstr>
      <vt:lpstr>'SERTA PADS PROTECTORS,'!Print_Area</vt:lpstr>
      <vt:lpstr>'SERTA PADS PROTECTORS,'!Print_Titles</vt:lpstr>
    </vt:vector>
  </TitlesOfParts>
  <Company>Ross Stores,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Appledorf</dc:creator>
  <cp:lastModifiedBy>姜羽剑</cp:lastModifiedBy>
  <cp:lastPrinted>2024-05-15T07:23:00Z</cp:lastPrinted>
  <dcterms:created xsi:type="dcterms:W3CDTF">2024-05-14T00:32:00Z</dcterms:created>
  <dcterms:modified xsi:type="dcterms:W3CDTF">2024-09-27T05:28:57Z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102CE7AD0980410B87B7829A3A2672CE_12</vt:lpwstr>
  </property>
  <property fmtid="{D5CDD505-2E9C-101B-9397-08002B2CF9AE}" pid="3" name="KSOProductBuildVer">
    <vt:lpwstr>2052-12.1.0.16929</vt:lpwstr>
  </property>
</Properties>
</file>