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<sst xmlns="http://schemas.openxmlformats.org/spreadsheetml/2006/main" count="180" uniqueCount="180">
  <si>
    <t>Date Type:</t>
  </si>
  <si>
    <t>Shipped Date</t>
  </si>
  <si>
    <t>Start Date:</t>
  </si>
  <si>
    <t>01/01/2024</t>
  </si>
  <si>
    <t>End Date:</t>
  </si>
  <si>
    <t>08/31/2024</t>
  </si>
  <si>
    <t>Report Run Date:</t>
  </si>
  <si>
    <t>09/10/2024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</si>
  <si>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</si>
  <si>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</si>
  <si>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</si>
  <si>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</si>
  <si>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</si>
  <si>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</si>
  <si>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</si>
  <si>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</si>
  <si>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</si>
  <si>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</si>
  <si>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</si>
  <si>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</si>
  <si>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</si>
  <si>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</si>
  <si>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</si>
  <si>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</si>
  <si>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</si>
  <si>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</si>
  <si>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</si>
  <si>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</si>
  <si>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</si>
  <si>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</si>
  <si>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</si>
  <si>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</si>
  <si>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</si>
  <si>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</si>
  <si>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</si>
  <si>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</si>
  <si>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</si>
  <si>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</si>
  <si>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</si>
  <si>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</si>
  <si>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</si>
  <si>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</si>
  <si>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</si>
  <si>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</si>
  <si>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</si>
  <si>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</si>
  <si>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</si>
  <si>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</si>
  <si>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</si>
  <si>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</si>
  <si>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</si>
  <si>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</si>
  <si>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</si>
  <si>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</si>
  <si>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</si>
  <si>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</si>
  <si>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</si>
  <si>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</si>
  <si>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</si>
  <si>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</si>
  <si>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</si>
  <si>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</si>
  <si>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</si>
  <si>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</si>
  <si>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</si>
  <si>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</si>
  <si>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</si>
  <si>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</si>
  <si>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</si>
  <si>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</si>
  <si>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</si>
  <si>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</si>
  <si>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</si>
  <si>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</si>
  <si>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</si>
  <si>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</si>
  <si>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</si>
  <si>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</si>
  <si>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</si>
  <si>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</si>
  <si>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</si>
  <si>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</si>
  <si>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</si>
  <si>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</si>
  <si>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</si>
  <si>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</si>
  <si>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CS10-1451</t>
  </si>
  <si>
    <t>YOUT</t>
  </si>
  <si>
    <t>Comfort Spaces</t>
  </si>
  <si>
    <t>COMFORTER (SET)</t>
  </si>
  <si>
    <t>Comforter Mini Set</t>
  </si>
  <si>
    <t>Juliette</t>
  </si>
  <si>
    <t>Velvet Comforter Set</t>
  </si>
  <si>
    <t>Twin/Twin XL</t>
  </si>
  <si>
    <t>Blush</t>
  </si>
  <si>
    <t>Active</t>
  </si>
  <si>
    <t>ARA</t>
  </si>
  <si>
    <t>NO</t>
  </si>
  <si>
    <t/>
  </si>
  <si>
    <t>Microfiber</t>
  </si>
  <si>
    <t>2</t>
  </si>
  <si>
    <t>Other</t>
  </si>
  <si>
    <t>9/6/2021</t>
  </si>
  <si>
    <t>9/6/2024</t>
  </si>
  <si>
    <t>AMAZON,AMAZONDS,DESINC</t>
  </si>
  <si>
    <t>Setup</t>
  </si>
  <si>
    <t>10/20/2021</t>
  </si>
  <si>
    <t>No</t>
  </si>
  <si>
    <t>CS10-1452</t>
  </si>
  <si>
    <t>Full/Queen</t>
  </si>
  <si>
    <t>3</t>
  </si>
  <si>
    <t>CS10-1453</t>
  </si>
  <si>
    <t>King</t>
  </si>
  <si>
    <t>9/5/2024</t>
  </si>
  <si>
    <t>CS10-1618</t>
  </si>
  <si>
    <t>Teal</t>
  </si>
  <si>
    <t>ARB-</t>
  </si>
  <si>
    <t>7/10/2023</t>
  </si>
  <si>
    <t>10/22/2024</t>
  </si>
  <si>
    <t>11/15/2023</t>
  </si>
  <si>
    <t>CS10-1619</t>
  </si>
  <si>
    <t>CS10-1620</t>
  </si>
  <si>
    <t>CS10-1454</t>
  </si>
  <si>
    <t>Grey</t>
  </si>
  <si>
    <t>CS10-1455</t>
  </si>
  <si>
    <t>CS10-1456</t>
  </si>
  <si>
    <t>CS10-1689</t>
  </si>
  <si>
    <t>Comforter (Set)</t>
  </si>
  <si>
    <t>Champagne</t>
  </si>
  <si>
    <t>ARB</t>
  </si>
  <si>
    <t>5/31/2024</t>
  </si>
  <si>
    <t>11/3/2024</t>
  </si>
  <si>
    <t>7/10/2024</t>
  </si>
  <si>
    <t>CS10-1690</t>
  </si>
  <si>
    <t>5/30/2024</t>
  </si>
  <si>
    <t>CS10-1691</t>
  </si>
  <si>
    <t>CS10-1686</t>
  </si>
  <si>
    <t>Green</t>
  </si>
  <si>
    <t>6/1/2024</t>
  </si>
  <si>
    <t>CS10-1687</t>
  </si>
  <si>
    <t>CS10-1688</t>
  </si>
  <si>
    <t>6/4/2024</t>
  </si>
  <si>
    <t>AMAZON,AMAZONDS</t>
  </si>
  <si>
    <t>CS10-1692</t>
  </si>
  <si>
    <t>Burnt Orange</t>
  </si>
  <si>
    <t>7/11/2024</t>
  </si>
  <si>
    <t>CS10-1693</t>
  </si>
  <si>
    <t>CS10-1694</t>
  </si>
  <si>
    <t>ID10-2424</t>
  </si>
  <si>
    <t xml:space="preserve">Intelligent Design </t>
  </si>
  <si>
    <t>Shay</t>
  </si>
  <si>
    <t>Monica</t>
  </si>
  <si>
    <t>Colorblock Clip Jacquard Comforter Set</t>
  </si>
  <si>
    <t>Pink</t>
  </si>
  <si>
    <t>TBD</t>
  </si>
  <si>
    <t>PF006271</t>
  </si>
  <si>
    <t>Polyester</t>
  </si>
  <si>
    <t>Color Block</t>
  </si>
  <si>
    <t>Casual</t>
  </si>
  <si>
    <t>Transitional</t>
  </si>
  <si>
    <t>7/16/2024</t>
  </si>
  <si>
    <t>9/3/2024</t>
  </si>
  <si>
    <t>ID10-2425</t>
  </si>
  <si>
    <t>5/28/2024</t>
  </si>
  <si>
    <t>OLLIIX,OVERSTOCK01</t>
  </si>
  <si>
    <t>ID10-2426</t>
  </si>
  <si>
    <t>King/Cal King</t>
  </si>
  <si>
    <t>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</si>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</sst>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23.19</v>
      </c>
      <c r="M6" s="3">
        <v>24.35</v>
      </c>
      <c r="N6" s="3">
        <v>39.99</v>
      </c>
      <c r="O6" s="2" t="s">
        <v>95</v>
      </c>
      <c r="P6" s="2" t="s">
        <v>96</v>
      </c>
      <c r="Q6" s="2" t="s">
        <v>97</v>
      </c>
      <c r="R6" s="2" t="s">
        <v>16</v>
      </c>
      <c r="S6" s="2" t="s">
        <v>98</v>
      </c>
      <c r="T6" s="2" t="s">
        <v>99</v>
      </c>
      <c r="U6" s="2" t="s">
        <v>100</v>
      </c>
      <c r="V6" s="2" t="s">
        <v>101</v>
      </c>
      <c r="W6" s="2" t="s">
        <v>98</v>
      </c>
      <c r="X6" s="2" t="s">
        <v>98</v>
      </c>
      <c r="Y6" s="2" t="s">
        <v>102</v>
      </c>
      <c r="Z6" s="4">
        <v>1202</v>
      </c>
      <c r="AA6" s="4">
        <f>=ROUNDDOWN(60.1,0)</f>
      </c>
      <c r="AB6" s="5">
        <v>20</v>
      </c>
      <c r="AC6" s="2" t="s">
        <v>103</v>
      </c>
      <c r="AD6" s="4">
        <v>240</v>
      </c>
      <c r="AE6" s="4">
        <v>1290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628</v>
      </c>
      <c r="AQ6" s="8">
        <v>14563.32</v>
      </c>
      <c r="AR6" s="4">
        <v>811</v>
      </c>
      <c r="AS6" s="8">
        <v>18807.09</v>
      </c>
      <c r="AT6" s="7">
        <v>-0.2256</v>
      </c>
      <c r="AU6" s="7">
        <v>-0.2256</v>
      </c>
      <c r="AV6" s="4">
        <v>3271</v>
      </c>
      <c r="AW6" s="8">
        <v>95327.55</v>
      </c>
      <c r="AX6" s="4">
        <v>3002</v>
      </c>
      <c r="AY6" s="8">
        <v>87059.3</v>
      </c>
      <c r="AZ6" s="7">
        <v>0.0896</v>
      </c>
      <c r="BA6" s="7">
        <v>0.095</v>
      </c>
      <c r="BB6" s="7">
        <v>0.1528</v>
      </c>
      <c r="BC6" s="4">
        <v>4278</v>
      </c>
      <c r="BD6" s="8">
        <v>125731</v>
      </c>
      <c r="BE6" s="4">
        <v>3946</v>
      </c>
      <c r="BF6" s="8">
        <v>114098.06</v>
      </c>
      <c r="BG6" s="7">
        <v>0.0841</v>
      </c>
      <c r="BH6" s="7">
        <v>0.102</v>
      </c>
      <c r="BI6" s="7">
        <v>0.7582</v>
      </c>
      <c r="BJ6" s="4">
        <v>665</v>
      </c>
      <c r="BK6" s="8">
        <v>16118.95</v>
      </c>
      <c r="BL6" s="2" t="s">
        <v>104</v>
      </c>
      <c r="BM6" s="7">
        <v>0.9444</v>
      </c>
      <c r="BN6" s="7">
        <v>0.9035</v>
      </c>
      <c r="BO6" s="4">
        <v>628</v>
      </c>
      <c r="BP6" s="8">
        <v>14563.32</v>
      </c>
      <c r="BQ6" s="4">
        <v>811</v>
      </c>
      <c r="BR6" s="8">
        <v>18807.09</v>
      </c>
      <c r="BS6" s="7">
        <v>-0.2256</v>
      </c>
      <c r="BT6" s="7">
        <v>-0.2256</v>
      </c>
      <c r="BU6" s="2" t="s">
        <v>105</v>
      </c>
      <c r="BV6" s="2" t="s">
        <v>95</v>
      </c>
      <c r="BW6" s="2" t="s">
        <v>98</v>
      </c>
      <c r="BX6" s="2" t="s">
        <v>106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109</v>
      </c>
      <c r="K7" s="2" t="s">
        <v>94</v>
      </c>
      <c r="L7" s="3">
        <v>30.05</v>
      </c>
      <c r="M7" s="3">
        <v>31.55</v>
      </c>
      <c r="N7" s="3">
        <v>49.99</v>
      </c>
      <c r="O7" s="2" t="s">
        <v>95</v>
      </c>
      <c r="P7" s="2" t="s">
        <v>96</v>
      </c>
      <c r="Q7" s="2" t="s">
        <v>97</v>
      </c>
      <c r="R7" s="2" t="s">
        <v>16</v>
      </c>
      <c r="S7" s="2" t="s">
        <v>98</v>
      </c>
      <c r="T7" s="2" t="s">
        <v>99</v>
      </c>
      <c r="U7" s="2" t="s">
        <v>110</v>
      </c>
      <c r="V7" s="2" t="s">
        <v>101</v>
      </c>
      <c r="W7" s="2" t="s">
        <v>98</v>
      </c>
      <c r="X7" s="2" t="s">
        <v>98</v>
      </c>
      <c r="Y7" s="2" t="s">
        <v>102</v>
      </c>
      <c r="Z7" s="4">
        <v>3617</v>
      </c>
      <c r="AA7" s="4">
        <f>=ROUNDDOWN(72.34,0)</f>
      </c>
      <c r="AB7" s="5">
        <v>50</v>
      </c>
      <c r="AC7" s="2" t="s">
        <v>103</v>
      </c>
      <c r="AD7" s="4">
        <v>800</v>
      </c>
      <c r="AE7" s="4">
        <v>3950</v>
      </c>
      <c r="AF7" s="6">
        <v>64</v>
      </c>
      <c r="AG7" s="6"/>
      <c r="AH7" s="7">
        <v>0.877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2101</v>
      </c>
      <c r="AQ7" s="8">
        <v>61908.05</v>
      </c>
      <c r="AR7" s="4">
        <v>1682</v>
      </c>
      <c r="AS7" s="8">
        <v>50544.1</v>
      </c>
      <c r="AT7" s="7">
        <v>0.2491</v>
      </c>
      <c r="AU7" s="7">
        <v>0.2248</v>
      </c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0.6494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2193</v>
      </c>
      <c r="BK7" s="8">
        <v>66579.13</v>
      </c>
      <c r="BL7" s="2" t="s">
        <v>104</v>
      </c>
      <c r="BM7" s="7">
        <v>0.958</v>
      </c>
      <c r="BN7" s="7">
        <v>0.9298</v>
      </c>
      <c r="BO7" s="4">
        <v>2101</v>
      </c>
      <c r="BP7" s="8">
        <v>61908.05</v>
      </c>
      <c r="BQ7" s="4">
        <v>1682</v>
      </c>
      <c r="BR7" s="8">
        <v>50544.1</v>
      </c>
      <c r="BS7" s="7">
        <v>0.2491</v>
      </c>
      <c r="BT7" s="7">
        <v>0.2248</v>
      </c>
      <c r="BU7" s="2" t="s">
        <v>105</v>
      </c>
      <c r="BV7" s="2" t="s">
        <v>95</v>
      </c>
      <c r="BW7" s="2" t="s">
        <v>98</v>
      </c>
      <c r="BX7" s="2" t="s">
        <v>106</v>
      </c>
      <c r="BY7" s="2" t="s">
        <v>107</v>
      </c>
      <c r="BZ7" s="2" t="s">
        <v>98</v>
      </c>
    </row>
    <row r="8">
      <c r="A8" s="2" t="s">
        <v>111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112</v>
      </c>
      <c r="K8" s="2" t="s">
        <v>94</v>
      </c>
      <c r="L8" s="3">
        <v>34.79</v>
      </c>
      <c r="M8" s="3">
        <v>36.53</v>
      </c>
      <c r="N8" s="3">
        <v>59.99</v>
      </c>
      <c r="O8" s="2" t="s">
        <v>95</v>
      </c>
      <c r="P8" s="2" t="s">
        <v>96</v>
      </c>
      <c r="Q8" s="2" t="s">
        <v>97</v>
      </c>
      <c r="R8" s="2" t="s">
        <v>16</v>
      </c>
      <c r="S8" s="2" t="s">
        <v>98</v>
      </c>
      <c r="T8" s="2" t="s">
        <v>99</v>
      </c>
      <c r="U8" s="2" t="s">
        <v>110</v>
      </c>
      <c r="V8" s="2" t="s">
        <v>101</v>
      </c>
      <c r="W8" s="2" t="s">
        <v>98</v>
      </c>
      <c r="X8" s="2" t="s">
        <v>98</v>
      </c>
      <c r="Y8" s="2" t="s">
        <v>102</v>
      </c>
      <c r="Z8" s="4">
        <v>1909</v>
      </c>
      <c r="AA8" s="4">
        <f>=ROUNDDOWN(127.266666666667,0)</f>
      </c>
      <c r="AB8" s="5">
        <v>15</v>
      </c>
      <c r="AC8" s="2" t="s">
        <v>113</v>
      </c>
      <c r="AD8" s="4">
        <v>260</v>
      </c>
      <c r="AE8" s="4">
        <v>1160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542</v>
      </c>
      <c r="AQ8" s="8">
        <v>18856.18</v>
      </c>
      <c r="AR8" s="4">
        <v>509</v>
      </c>
      <c r="AS8" s="8">
        <v>17708.11</v>
      </c>
      <c r="AT8" s="7">
        <v>0.0648</v>
      </c>
      <c r="AU8" s="7">
        <v>0.0648</v>
      </c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0.1978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594</v>
      </c>
      <c r="BK8" s="8">
        <v>21809.66</v>
      </c>
      <c r="BL8" s="2" t="s">
        <v>104</v>
      </c>
      <c r="BM8" s="7">
        <v>0.9125</v>
      </c>
      <c r="BN8" s="7">
        <v>0.8646</v>
      </c>
      <c r="BO8" s="4">
        <v>542</v>
      </c>
      <c r="BP8" s="8">
        <v>18856.18</v>
      </c>
      <c r="BQ8" s="4">
        <v>509</v>
      </c>
      <c r="BR8" s="8">
        <v>17708.11</v>
      </c>
      <c r="BS8" s="7">
        <v>0.0648</v>
      </c>
      <c r="BT8" s="7">
        <v>0.0648</v>
      </c>
      <c r="BU8" s="2" t="s">
        <v>105</v>
      </c>
      <c r="BV8" s="2" t="s">
        <v>95</v>
      </c>
      <c r="BW8" s="2" t="s">
        <v>98</v>
      </c>
      <c r="BX8" s="2" t="s">
        <v>106</v>
      </c>
      <c r="BY8" s="2" t="s">
        <v>107</v>
      </c>
      <c r="BZ8" s="2" t="s">
        <v>98</v>
      </c>
    </row>
    <row r="9">
      <c r="A9" s="2" t="s">
        <v>114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115</v>
      </c>
      <c r="L9" s="3">
        <v>23.19</v>
      </c>
      <c r="M9" s="3">
        <v>24.35</v>
      </c>
      <c r="N9" s="3">
        <v>39.99</v>
      </c>
      <c r="O9" s="2" t="s">
        <v>95</v>
      </c>
      <c r="P9" s="2" t="s">
        <v>116</v>
      </c>
      <c r="Q9" s="2" t="s">
        <v>97</v>
      </c>
      <c r="R9" s="2" t="s">
        <v>16</v>
      </c>
      <c r="S9" s="2" t="s">
        <v>98</v>
      </c>
      <c r="T9" s="2" t="s">
        <v>99</v>
      </c>
      <c r="U9" s="2" t="s">
        <v>100</v>
      </c>
      <c r="V9" s="2" t="s">
        <v>101</v>
      </c>
      <c r="W9" s="2" t="s">
        <v>98</v>
      </c>
      <c r="X9" s="2" t="s">
        <v>98</v>
      </c>
      <c r="Y9" s="2" t="s">
        <v>117</v>
      </c>
      <c r="Z9" s="4">
        <v>794</v>
      </c>
      <c r="AA9" s="4">
        <f>=ROUNDDOWN(198.5,0)</f>
      </c>
      <c r="AB9" s="5">
        <v>4</v>
      </c>
      <c r="AC9" s="2" t="s">
        <v>118</v>
      </c>
      <c r="AD9" s="4">
        <v>80</v>
      </c>
      <c r="AE9" s="4">
        <v>80</v>
      </c>
      <c r="AF9" s="6">
        <v>64</v>
      </c>
      <c r="AG9" s="6"/>
      <c r="AH9" s="7">
        <v>0.9836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91</v>
      </c>
      <c r="AQ9" s="8">
        <v>2110.29</v>
      </c>
      <c r="AR9" s="4">
        <v>10</v>
      </c>
      <c r="AS9" s="8">
        <v>231.9</v>
      </c>
      <c r="AT9" s="7">
        <v>8.1</v>
      </c>
      <c r="AU9" s="7">
        <v>8.1</v>
      </c>
      <c r="AV9" s="4">
        <v>557</v>
      </c>
      <c r="AW9" s="8">
        <v>17009.45</v>
      </c>
      <c r="AX9" s="4">
        <v>36</v>
      </c>
      <c r="AY9" s="8">
        <v>1055.86</v>
      </c>
      <c r="AZ9" s="7">
        <v>14.4722</v>
      </c>
      <c r="BA9" s="7">
        <v>15.1096</v>
      </c>
      <c r="BB9" s="7">
        <v>0.1241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0.1353</v>
      </c>
      <c r="BJ9" s="4">
        <v>116</v>
      </c>
      <c r="BK9" s="8">
        <v>3297.04</v>
      </c>
      <c r="BL9" s="2" t="s">
        <v>104</v>
      </c>
      <c r="BM9" s="7">
        <v>0.7845</v>
      </c>
      <c r="BN9" s="7">
        <v>0.6401</v>
      </c>
      <c r="BO9" s="4">
        <v>91</v>
      </c>
      <c r="BP9" s="8">
        <v>2110.29</v>
      </c>
      <c r="BQ9" s="4">
        <v>10</v>
      </c>
      <c r="BR9" s="8">
        <v>231.9</v>
      </c>
      <c r="BS9" s="7">
        <v>8.1</v>
      </c>
      <c r="BT9" s="7">
        <v>8.1</v>
      </c>
      <c r="BU9" s="2" t="s">
        <v>105</v>
      </c>
      <c r="BV9" s="2" t="s">
        <v>95</v>
      </c>
      <c r="BW9" s="2" t="s">
        <v>98</v>
      </c>
      <c r="BX9" s="2" t="s">
        <v>119</v>
      </c>
      <c r="BY9" s="2" t="s">
        <v>107</v>
      </c>
      <c r="BZ9" s="2" t="s">
        <v>98</v>
      </c>
    </row>
    <row r="10">
      <c r="A10" s="2" t="s">
        <v>120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109</v>
      </c>
      <c r="K10" s="2" t="s">
        <v>115</v>
      </c>
      <c r="L10" s="3">
        <v>30.05</v>
      </c>
      <c r="M10" s="3">
        <v>31.55</v>
      </c>
      <c r="N10" s="3">
        <v>49.99</v>
      </c>
      <c r="O10" s="2" t="s">
        <v>95</v>
      </c>
      <c r="P10" s="2" t="s">
        <v>116</v>
      </c>
      <c r="Q10" s="2" t="s">
        <v>97</v>
      </c>
      <c r="R10" s="2" t="s">
        <v>16</v>
      </c>
      <c r="S10" s="2" t="s">
        <v>98</v>
      </c>
      <c r="T10" s="2" t="s">
        <v>99</v>
      </c>
      <c r="U10" s="2" t="s">
        <v>110</v>
      </c>
      <c r="V10" s="2" t="s">
        <v>101</v>
      </c>
      <c r="W10" s="2" t="s">
        <v>98</v>
      </c>
      <c r="X10" s="2" t="s">
        <v>98</v>
      </c>
      <c r="Y10" s="2" t="s">
        <v>117</v>
      </c>
      <c r="Z10" s="4">
        <v>1859</v>
      </c>
      <c r="AA10" s="4">
        <f>=ROUNDDOWN(185.9,0)</f>
      </c>
      <c r="AB10" s="5">
        <v>10</v>
      </c>
      <c r="AC10" s="2" t="s">
        <v>103</v>
      </c>
      <c r="AD10" s="4">
        <v>697</v>
      </c>
      <c r="AE10" s="4">
        <v>1250</v>
      </c>
      <c r="AF10" s="6">
        <v>64</v>
      </c>
      <c r="AG10" s="6"/>
      <c r="AH10" s="7">
        <v>0.9836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277</v>
      </c>
      <c r="AQ10" s="8">
        <v>8323.85</v>
      </c>
      <c r="AR10" s="4">
        <v>17</v>
      </c>
      <c r="AS10" s="8">
        <v>510.85</v>
      </c>
      <c r="AT10" s="7">
        <v>15.2941</v>
      </c>
      <c r="AU10" s="7">
        <v>15.2941</v>
      </c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0.4894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376</v>
      </c>
      <c r="BK10" s="8">
        <v>13330.86</v>
      </c>
      <c r="BL10" s="2" t="s">
        <v>104</v>
      </c>
      <c r="BM10" s="7">
        <v>0.7367</v>
      </c>
      <c r="BN10" s="7">
        <v>0.6244</v>
      </c>
      <c r="BO10" s="4">
        <v>277</v>
      </c>
      <c r="BP10" s="8">
        <v>8323.85</v>
      </c>
      <c r="BQ10" s="4">
        <v>17</v>
      </c>
      <c r="BR10" s="8">
        <v>510.85</v>
      </c>
      <c r="BS10" s="7">
        <v>15.2941</v>
      </c>
      <c r="BT10" s="7">
        <v>15.2941</v>
      </c>
      <c r="BU10" s="2" t="s">
        <v>105</v>
      </c>
      <c r="BV10" s="2" t="s">
        <v>95</v>
      </c>
      <c r="BW10" s="2" t="s">
        <v>98</v>
      </c>
      <c r="BX10" s="2" t="s">
        <v>119</v>
      </c>
      <c r="BY10" s="2" t="s">
        <v>107</v>
      </c>
      <c r="BZ10" s="2" t="s">
        <v>98</v>
      </c>
    </row>
    <row r="11">
      <c r="A11" s="2" t="s">
        <v>121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112</v>
      </c>
      <c r="K11" s="2" t="s">
        <v>115</v>
      </c>
      <c r="L11" s="3">
        <v>34.79</v>
      </c>
      <c r="M11" s="3">
        <v>36.53</v>
      </c>
      <c r="N11" s="3">
        <v>59.99</v>
      </c>
      <c r="O11" s="2" t="s">
        <v>95</v>
      </c>
      <c r="P11" s="2" t="s">
        <v>116</v>
      </c>
      <c r="Q11" s="2" t="s">
        <v>97</v>
      </c>
      <c r="R11" s="2" t="s">
        <v>16</v>
      </c>
      <c r="S11" s="2" t="s">
        <v>98</v>
      </c>
      <c r="T11" s="2" t="s">
        <v>99</v>
      </c>
      <c r="U11" s="2" t="s">
        <v>110</v>
      </c>
      <c r="V11" s="2" t="s">
        <v>101</v>
      </c>
      <c r="W11" s="2" t="s">
        <v>98</v>
      </c>
      <c r="X11" s="2" t="s">
        <v>98</v>
      </c>
      <c r="Y11" s="2" t="s">
        <v>117</v>
      </c>
      <c r="Z11" s="4">
        <v>948</v>
      </c>
      <c r="AA11" s="4">
        <f>=ROUNDDOWN(237,0)</f>
      </c>
      <c r="AB11" s="5">
        <v>4</v>
      </c>
      <c r="AC11" s="2" t="s">
        <v>103</v>
      </c>
      <c r="AD11" s="4">
        <v>280</v>
      </c>
      <c r="AE11" s="4">
        <v>460</v>
      </c>
      <c r="AF11" s="6">
        <v>64</v>
      </c>
      <c r="AG11" s="6"/>
      <c r="AH11" s="7">
        <v>0.9836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189</v>
      </c>
      <c r="AQ11" s="8">
        <v>6575.31</v>
      </c>
      <c r="AR11" s="4">
        <v>9</v>
      </c>
      <c r="AS11" s="8">
        <v>313.11</v>
      </c>
      <c r="AT11" s="7">
        <v>20</v>
      </c>
      <c r="AU11" s="7">
        <v>20</v>
      </c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0.3866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263</v>
      </c>
      <c r="BK11" s="8">
        <v>10700.57</v>
      </c>
      <c r="BL11" s="2" t="s">
        <v>104</v>
      </c>
      <c r="BM11" s="7">
        <v>0.7186</v>
      </c>
      <c r="BN11" s="7">
        <v>0.6145</v>
      </c>
      <c r="BO11" s="4">
        <v>189</v>
      </c>
      <c r="BP11" s="8">
        <v>6575.31</v>
      </c>
      <c r="BQ11" s="4">
        <v>9</v>
      </c>
      <c r="BR11" s="8">
        <v>313.11</v>
      </c>
      <c r="BS11" s="7">
        <v>20</v>
      </c>
      <c r="BT11" s="7">
        <v>20</v>
      </c>
      <c r="BU11" s="2" t="s">
        <v>105</v>
      </c>
      <c r="BV11" s="2" t="s">
        <v>95</v>
      </c>
      <c r="BW11" s="2" t="s">
        <v>98</v>
      </c>
      <c r="BX11" s="2" t="s">
        <v>119</v>
      </c>
      <c r="BY11" s="2" t="s">
        <v>107</v>
      </c>
      <c r="BZ11" s="2" t="s">
        <v>98</v>
      </c>
    </row>
    <row r="12">
      <c r="A12" s="2" t="s">
        <v>122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123</v>
      </c>
      <c r="L12" s="3">
        <v>23.19</v>
      </c>
      <c r="M12" s="3">
        <v>24.35</v>
      </c>
      <c r="N12" s="3">
        <v>39.99</v>
      </c>
      <c r="O12" s="2" t="s">
        <v>95</v>
      </c>
      <c r="P12" s="2" t="s">
        <v>116</v>
      </c>
      <c r="Q12" s="2" t="s">
        <v>97</v>
      </c>
      <c r="R12" s="2" t="s">
        <v>16</v>
      </c>
      <c r="S12" s="2" t="s">
        <v>98</v>
      </c>
      <c r="T12" s="2" t="s">
        <v>99</v>
      </c>
      <c r="U12" s="2" t="s">
        <v>100</v>
      </c>
      <c r="V12" s="2" t="s">
        <v>101</v>
      </c>
      <c r="W12" s="2" t="s">
        <v>98</v>
      </c>
      <c r="X12" s="2" t="s">
        <v>98</v>
      </c>
      <c r="Y12" s="2" t="s">
        <v>102</v>
      </c>
      <c r="Z12" s="4">
        <v>834</v>
      </c>
      <c r="AA12" s="4">
        <f>=ROUNDDOWN(208.5,0)</f>
      </c>
      <c r="AB12" s="5">
        <v>4</v>
      </c>
      <c r="AC12" s="2" t="s">
        <v>98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98</v>
      </c>
      <c r="AQ12" s="8">
        <v>2223.9</v>
      </c>
      <c r="AR12" s="4">
        <v>241</v>
      </c>
      <c r="AS12" s="8">
        <v>5588.79</v>
      </c>
      <c r="AT12" s="7">
        <v>-0.5934</v>
      </c>
      <c r="AU12" s="7">
        <v>-0.6021</v>
      </c>
      <c r="AV12" s="4">
        <v>450</v>
      </c>
      <c r="AW12" s="8">
        <v>13394</v>
      </c>
      <c r="AX12" s="4">
        <v>908</v>
      </c>
      <c r="AY12" s="8">
        <v>25982.9</v>
      </c>
      <c r="AZ12" s="7">
        <v>-0.5044</v>
      </c>
      <c r="BA12" s="7">
        <v>-0.4845</v>
      </c>
      <c r="BB12" s="7">
        <v>0.166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0.1065</v>
      </c>
      <c r="BJ12" s="4">
        <v>120</v>
      </c>
      <c r="BK12" s="8">
        <v>3270.68</v>
      </c>
      <c r="BL12" s="2" t="s">
        <v>104</v>
      </c>
      <c r="BM12" s="7">
        <v>0.8167</v>
      </c>
      <c r="BN12" s="7">
        <v>0.68</v>
      </c>
      <c r="BO12" s="4">
        <v>98</v>
      </c>
      <c r="BP12" s="8">
        <v>2223.9</v>
      </c>
      <c r="BQ12" s="4">
        <v>241</v>
      </c>
      <c r="BR12" s="8">
        <v>5588.79</v>
      </c>
      <c r="BS12" s="7">
        <v>-0.5934</v>
      </c>
      <c r="BT12" s="7">
        <v>-0.6021</v>
      </c>
      <c r="BU12" s="2" t="s">
        <v>105</v>
      </c>
      <c r="BV12" s="2" t="s">
        <v>95</v>
      </c>
      <c r="BW12" s="2" t="s">
        <v>98</v>
      </c>
      <c r="BX12" s="2" t="s">
        <v>106</v>
      </c>
      <c r="BY12" s="2" t="s">
        <v>107</v>
      </c>
      <c r="BZ12" s="2" t="s">
        <v>98</v>
      </c>
    </row>
    <row r="13">
      <c r="A13" s="2" t="s">
        <v>124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109</v>
      </c>
      <c r="K13" s="2" t="s">
        <v>123</v>
      </c>
      <c r="L13" s="3">
        <v>30.05</v>
      </c>
      <c r="M13" s="3">
        <v>31.55</v>
      </c>
      <c r="N13" s="3">
        <v>49.99</v>
      </c>
      <c r="O13" s="2" t="s">
        <v>95</v>
      </c>
      <c r="P13" s="2" t="s">
        <v>116</v>
      </c>
      <c r="Q13" s="2" t="s">
        <v>97</v>
      </c>
      <c r="R13" s="2" t="s">
        <v>16</v>
      </c>
      <c r="S13" s="2" t="s">
        <v>98</v>
      </c>
      <c r="T13" s="2" t="s">
        <v>99</v>
      </c>
      <c r="U13" s="2" t="s">
        <v>110</v>
      </c>
      <c r="V13" s="2" t="s">
        <v>101</v>
      </c>
      <c r="W13" s="2" t="s">
        <v>98</v>
      </c>
      <c r="X13" s="2" t="s">
        <v>98</v>
      </c>
      <c r="Y13" s="2" t="s">
        <v>102</v>
      </c>
      <c r="Z13" s="4">
        <v>2016</v>
      </c>
      <c r="AA13" s="4">
        <f>=ROUNDDOWN(201.6,0)</f>
      </c>
      <c r="AB13" s="5">
        <v>10</v>
      </c>
      <c r="AC13" s="2" t="s">
        <v>103</v>
      </c>
      <c r="AD13" s="4">
        <v>750</v>
      </c>
      <c r="AE13" s="4">
        <v>1450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227</v>
      </c>
      <c r="AQ13" s="8">
        <v>6821.35</v>
      </c>
      <c r="AR13" s="4">
        <v>593</v>
      </c>
      <c r="AS13" s="8">
        <v>17819.65</v>
      </c>
      <c r="AT13" s="7">
        <v>-0.6172</v>
      </c>
      <c r="AU13" s="7">
        <v>-0.6172</v>
      </c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0.5093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343</v>
      </c>
      <c r="BK13" s="8">
        <v>12770.19</v>
      </c>
      <c r="BL13" s="2" t="s">
        <v>104</v>
      </c>
      <c r="BM13" s="7">
        <v>0.6618</v>
      </c>
      <c r="BN13" s="7">
        <v>0.5342</v>
      </c>
      <c r="BO13" s="4">
        <v>227</v>
      </c>
      <c r="BP13" s="8">
        <v>6821.35</v>
      </c>
      <c r="BQ13" s="4">
        <v>593</v>
      </c>
      <c r="BR13" s="8">
        <v>17819.65</v>
      </c>
      <c r="BS13" s="7">
        <v>-0.6172</v>
      </c>
      <c r="BT13" s="7">
        <v>-0.6172</v>
      </c>
      <c r="BU13" s="2" t="s">
        <v>105</v>
      </c>
      <c r="BV13" s="2" t="s">
        <v>95</v>
      </c>
      <c r="BW13" s="2" t="s">
        <v>98</v>
      </c>
      <c r="BX13" s="2" t="s">
        <v>106</v>
      </c>
      <c r="BY13" s="2" t="s">
        <v>107</v>
      </c>
      <c r="BZ13" s="2" t="s">
        <v>98</v>
      </c>
    </row>
    <row r="14">
      <c r="A14" s="2" t="s">
        <v>125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92</v>
      </c>
      <c r="J14" s="2" t="s">
        <v>112</v>
      </c>
      <c r="K14" s="2" t="s">
        <v>123</v>
      </c>
      <c r="L14" s="3">
        <v>34.79</v>
      </c>
      <c r="M14" s="3">
        <v>36.53</v>
      </c>
      <c r="N14" s="3">
        <v>59.99</v>
      </c>
      <c r="O14" s="2" t="s">
        <v>95</v>
      </c>
      <c r="P14" s="2" t="s">
        <v>116</v>
      </c>
      <c r="Q14" s="2" t="s">
        <v>97</v>
      </c>
      <c r="R14" s="2" t="s">
        <v>16</v>
      </c>
      <c r="S14" s="2" t="s">
        <v>98</v>
      </c>
      <c r="T14" s="2" t="s">
        <v>99</v>
      </c>
      <c r="U14" s="2" t="s">
        <v>110</v>
      </c>
      <c r="V14" s="2" t="s">
        <v>101</v>
      </c>
      <c r="W14" s="2" t="s">
        <v>98</v>
      </c>
      <c r="X14" s="2" t="s">
        <v>98</v>
      </c>
      <c r="Y14" s="2" t="s">
        <v>102</v>
      </c>
      <c r="Z14" s="4">
        <v>941</v>
      </c>
      <c r="AA14" s="4">
        <f>=ROUNDDOWN(235.25,0)</f>
      </c>
      <c r="AB14" s="5">
        <v>4</v>
      </c>
      <c r="AC14" s="2" t="s">
        <v>113</v>
      </c>
      <c r="AD14" s="4">
        <v>200</v>
      </c>
      <c r="AE14" s="4">
        <v>450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125</v>
      </c>
      <c r="AQ14" s="8">
        <v>4348.75</v>
      </c>
      <c r="AR14" s="4">
        <v>74</v>
      </c>
      <c r="AS14" s="8">
        <v>2574.46</v>
      </c>
      <c r="AT14" s="7">
        <v>0.6892</v>
      </c>
      <c r="AU14" s="7">
        <v>0.6892</v>
      </c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0.3247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227</v>
      </c>
      <c r="BK14" s="8">
        <v>10006.73</v>
      </c>
      <c r="BL14" s="2" t="s">
        <v>104</v>
      </c>
      <c r="BM14" s="7">
        <v>0.5507</v>
      </c>
      <c r="BN14" s="7">
        <v>0.4346</v>
      </c>
      <c r="BO14" s="4">
        <v>125</v>
      </c>
      <c r="BP14" s="8">
        <v>4348.75</v>
      </c>
      <c r="BQ14" s="4">
        <v>74</v>
      </c>
      <c r="BR14" s="8">
        <v>2574.46</v>
      </c>
      <c r="BS14" s="7">
        <v>0.6892</v>
      </c>
      <c r="BT14" s="7">
        <v>0.6892</v>
      </c>
      <c r="BU14" s="2" t="s">
        <v>105</v>
      </c>
      <c r="BV14" s="2" t="s">
        <v>95</v>
      </c>
      <c r="BW14" s="2" t="s">
        <v>98</v>
      </c>
      <c r="BX14" s="2" t="s">
        <v>106</v>
      </c>
      <c r="BY14" s="2" t="s">
        <v>107</v>
      </c>
      <c r="BZ14" s="2" t="s">
        <v>98</v>
      </c>
    </row>
    <row r="15">
      <c r="A15" s="2" t="s">
        <v>126</v>
      </c>
      <c r="B15" s="2" t="s">
        <v>87</v>
      </c>
      <c r="C15" s="2" t="s">
        <v>88</v>
      </c>
      <c r="D15" s="2" t="s">
        <v>89</v>
      </c>
      <c r="E15" s="2" t="s">
        <v>127</v>
      </c>
      <c r="F15" s="2" t="s">
        <v>91</v>
      </c>
      <c r="G15" s="2" t="s">
        <v>91</v>
      </c>
      <c r="H15" s="2" t="s">
        <v>91</v>
      </c>
      <c r="I15" s="2" t="s">
        <v>92</v>
      </c>
      <c r="J15" s="2" t="s">
        <v>93</v>
      </c>
      <c r="K15" s="2" t="s">
        <v>128</v>
      </c>
      <c r="L15" s="3">
        <v>23.19</v>
      </c>
      <c r="M15" s="3">
        <v>24.35</v>
      </c>
      <c r="N15" s="3">
        <v>39.99</v>
      </c>
      <c r="O15" s="2" t="s">
        <v>95</v>
      </c>
      <c r="P15" s="2" t="s">
        <v>129</v>
      </c>
      <c r="Q15" s="2" t="s">
        <v>97</v>
      </c>
      <c r="R15" s="2" t="s">
        <v>16</v>
      </c>
      <c r="S15" s="2" t="s">
        <v>98</v>
      </c>
      <c r="T15" s="2" t="s">
        <v>98</v>
      </c>
      <c r="U15" s="2" t="s">
        <v>100</v>
      </c>
      <c r="V15" s="2" t="s">
        <v>101</v>
      </c>
      <c r="W15" s="2" t="s">
        <v>98</v>
      </c>
      <c r="X15" s="2" t="s">
        <v>98</v>
      </c>
      <c r="Y15" s="2" t="s">
        <v>130</v>
      </c>
      <c r="Z15" s="4">
        <v>147</v>
      </c>
      <c r="AA15" s="4">
        <f>=ROUNDDOWN(49,0)</f>
      </c>
      <c r="AB15" s="5">
        <v>3</v>
      </c>
      <c r="AC15" s="2" t="s">
        <v>131</v>
      </c>
      <c r="AD15" s="4">
        <v>70</v>
      </c>
      <c r="AE15" s="4">
        <v>70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40</v>
      </c>
      <c r="AQ15" s="8">
        <v>927.6</v>
      </c>
      <c r="AR15" s="4"/>
      <c r="AS15" s="8"/>
      <c r="AT15" s="7"/>
      <c r="AU15" s="7"/>
      <c r="AV15" s="4">
        <v>364</v>
      </c>
      <c r="AW15" s="8">
        <v>11317.92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0.082</v>
      </c>
      <c r="BC15" s="4">
        <v>836</v>
      </c>
      <c r="BD15" s="8">
        <v>25312.6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0.4471</v>
      </c>
      <c r="BJ15" s="4">
        <v>41</v>
      </c>
      <c r="BK15" s="8">
        <v>987.59</v>
      </c>
      <c r="BL15" s="2" t="s">
        <v>104</v>
      </c>
      <c r="BM15" s="7">
        <v>0.9756</v>
      </c>
      <c r="BN15" s="7">
        <v>0.9393</v>
      </c>
      <c r="BO15" s="4">
        <v>40</v>
      </c>
      <c r="BP15" s="8">
        <v>927.6</v>
      </c>
      <c r="BQ15" s="4"/>
      <c r="BR15" s="8"/>
      <c r="BS15" s="7"/>
      <c r="BT15" s="7"/>
      <c r="BU15" s="2" t="s">
        <v>105</v>
      </c>
      <c r="BV15" s="2" t="s">
        <v>95</v>
      </c>
      <c r="BW15" s="2" t="s">
        <v>98</v>
      </c>
      <c r="BX15" s="2" t="s">
        <v>132</v>
      </c>
      <c r="BY15" s="2" t="s">
        <v>107</v>
      </c>
      <c r="BZ15" s="2" t="s">
        <v>98</v>
      </c>
    </row>
    <row r="16">
      <c r="A16" s="2" t="s">
        <v>133</v>
      </c>
      <c r="B16" s="2" t="s">
        <v>87</v>
      </c>
      <c r="C16" s="2" t="s">
        <v>88</v>
      </c>
      <c r="D16" s="2" t="s">
        <v>89</v>
      </c>
      <c r="E16" s="2" t="s">
        <v>127</v>
      </c>
      <c r="F16" s="2" t="s">
        <v>91</v>
      </c>
      <c r="G16" s="2" t="s">
        <v>91</v>
      </c>
      <c r="H16" s="2" t="s">
        <v>91</v>
      </c>
      <c r="I16" s="2" t="s">
        <v>92</v>
      </c>
      <c r="J16" s="2" t="s">
        <v>109</v>
      </c>
      <c r="K16" s="2" t="s">
        <v>128</v>
      </c>
      <c r="L16" s="3">
        <v>30.05</v>
      </c>
      <c r="M16" s="3">
        <v>31.55</v>
      </c>
      <c r="N16" s="3">
        <v>49.99</v>
      </c>
      <c r="O16" s="2" t="s">
        <v>95</v>
      </c>
      <c r="P16" s="2" t="s">
        <v>129</v>
      </c>
      <c r="Q16" s="2" t="s">
        <v>97</v>
      </c>
      <c r="R16" s="2" t="s">
        <v>16</v>
      </c>
      <c r="S16" s="2" t="s">
        <v>98</v>
      </c>
      <c r="T16" s="2" t="s">
        <v>98</v>
      </c>
      <c r="U16" s="2" t="s">
        <v>110</v>
      </c>
      <c r="V16" s="2" t="s">
        <v>101</v>
      </c>
      <c r="W16" s="2" t="s">
        <v>98</v>
      </c>
      <c r="X16" s="2" t="s">
        <v>98</v>
      </c>
      <c r="Y16" s="2" t="s">
        <v>134</v>
      </c>
      <c r="Z16" s="4">
        <v>184</v>
      </c>
      <c r="AA16" s="4">
        <f>=ROUNDDOWN(30.6666666666667,0)</f>
      </c>
      <c r="AB16" s="5">
        <v>6</v>
      </c>
      <c r="AC16" s="2" t="s">
        <v>131</v>
      </c>
      <c r="AD16" s="4">
        <v>600</v>
      </c>
      <c r="AE16" s="4">
        <v>600</v>
      </c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186</v>
      </c>
      <c r="AQ16" s="8">
        <v>5589.3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0.4938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191</v>
      </c>
      <c r="BK16" s="8">
        <v>5919.25</v>
      </c>
      <c r="BL16" s="2" t="s">
        <v>104</v>
      </c>
      <c r="BM16" s="7">
        <v>0.9738</v>
      </c>
      <c r="BN16" s="7">
        <v>0.9443</v>
      </c>
      <c r="BO16" s="4">
        <v>186</v>
      </c>
      <c r="BP16" s="8">
        <v>5589.3</v>
      </c>
      <c r="BQ16" s="4"/>
      <c r="BR16" s="8"/>
      <c r="BS16" s="7"/>
      <c r="BT16" s="7"/>
      <c r="BU16" s="2" t="s">
        <v>105</v>
      </c>
      <c r="BV16" s="2" t="s">
        <v>95</v>
      </c>
      <c r="BW16" s="2" t="s">
        <v>98</v>
      </c>
      <c r="BX16" s="2" t="s">
        <v>132</v>
      </c>
      <c r="BY16" s="2" t="s">
        <v>107</v>
      </c>
      <c r="BZ16" s="2" t="s">
        <v>98</v>
      </c>
    </row>
    <row r="17">
      <c r="A17" s="2" t="s">
        <v>135</v>
      </c>
      <c r="B17" s="2" t="s">
        <v>87</v>
      </c>
      <c r="C17" s="2" t="s">
        <v>88</v>
      </c>
      <c r="D17" s="2" t="s">
        <v>89</v>
      </c>
      <c r="E17" s="2" t="s">
        <v>127</v>
      </c>
      <c r="F17" s="2" t="s">
        <v>91</v>
      </c>
      <c r="G17" s="2" t="s">
        <v>91</v>
      </c>
      <c r="H17" s="2" t="s">
        <v>91</v>
      </c>
      <c r="I17" s="2" t="s">
        <v>92</v>
      </c>
      <c r="J17" s="2" t="s">
        <v>112</v>
      </c>
      <c r="K17" s="2" t="s">
        <v>128</v>
      </c>
      <c r="L17" s="3">
        <v>34.79</v>
      </c>
      <c r="M17" s="3">
        <v>36.53</v>
      </c>
      <c r="N17" s="3">
        <v>59.99</v>
      </c>
      <c r="O17" s="2" t="s">
        <v>95</v>
      </c>
      <c r="P17" s="2" t="s">
        <v>129</v>
      </c>
      <c r="Q17" s="2" t="s">
        <v>97</v>
      </c>
      <c r="R17" s="2" t="s">
        <v>16</v>
      </c>
      <c r="S17" s="2" t="s">
        <v>98</v>
      </c>
      <c r="T17" s="2" t="s">
        <v>98</v>
      </c>
      <c r="U17" s="2" t="s">
        <v>110</v>
      </c>
      <c r="V17" s="2" t="s">
        <v>101</v>
      </c>
      <c r="W17" s="2" t="s">
        <v>98</v>
      </c>
      <c r="X17" s="2" t="s">
        <v>98</v>
      </c>
      <c r="Y17" s="2" t="s">
        <v>130</v>
      </c>
      <c r="Z17" s="4">
        <v>46</v>
      </c>
      <c r="AA17" s="4">
        <f>=ROUNDDOWN(11.5,0)</f>
      </c>
      <c r="AB17" s="5">
        <v>4</v>
      </c>
      <c r="AC17" s="2" t="s">
        <v>131</v>
      </c>
      <c r="AD17" s="4">
        <v>370</v>
      </c>
      <c r="AE17" s="4">
        <v>370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138</v>
      </c>
      <c r="AQ17" s="8">
        <v>4801.02</v>
      </c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0.4242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143</v>
      </c>
      <c r="BK17" s="8">
        <v>5165.97</v>
      </c>
      <c r="BL17" s="2" t="s">
        <v>104</v>
      </c>
      <c r="BM17" s="7">
        <v>0.965</v>
      </c>
      <c r="BN17" s="7">
        <v>0.9294</v>
      </c>
      <c r="BO17" s="4">
        <v>138</v>
      </c>
      <c r="BP17" s="8">
        <v>4801.02</v>
      </c>
      <c r="BQ17" s="4"/>
      <c r="BR17" s="8"/>
      <c r="BS17" s="7"/>
      <c r="BT17" s="7"/>
      <c r="BU17" s="2" t="s">
        <v>105</v>
      </c>
      <c r="BV17" s="2" t="s">
        <v>95</v>
      </c>
      <c r="BW17" s="2" t="s">
        <v>98</v>
      </c>
      <c r="BX17" s="2" t="s">
        <v>132</v>
      </c>
      <c r="BY17" s="2" t="s">
        <v>107</v>
      </c>
      <c r="BZ17" s="2" t="s">
        <v>98</v>
      </c>
    </row>
    <row r="18">
      <c r="A18" s="2" t="s">
        <v>136</v>
      </c>
      <c r="B18" s="2" t="s">
        <v>87</v>
      </c>
      <c r="C18" s="2" t="s">
        <v>88</v>
      </c>
      <c r="D18" s="2" t="s">
        <v>89</v>
      </c>
      <c r="E18" s="2" t="s">
        <v>127</v>
      </c>
      <c r="F18" s="2" t="s">
        <v>91</v>
      </c>
      <c r="G18" s="2" t="s">
        <v>91</v>
      </c>
      <c r="H18" s="2" t="s">
        <v>91</v>
      </c>
      <c r="I18" s="2" t="s">
        <v>92</v>
      </c>
      <c r="J18" s="2" t="s">
        <v>93</v>
      </c>
      <c r="K18" s="2" t="s">
        <v>137</v>
      </c>
      <c r="L18" s="3">
        <v>23.19</v>
      </c>
      <c r="M18" s="3">
        <v>24.35</v>
      </c>
      <c r="N18" s="3">
        <v>39.99</v>
      </c>
      <c r="O18" s="2" t="s">
        <v>95</v>
      </c>
      <c r="P18" s="2" t="s">
        <v>129</v>
      </c>
      <c r="Q18" s="2" t="s">
        <v>97</v>
      </c>
      <c r="R18" s="2" t="s">
        <v>16</v>
      </c>
      <c r="S18" s="2" t="s">
        <v>98</v>
      </c>
      <c r="T18" s="2" t="s">
        <v>98</v>
      </c>
      <c r="U18" s="2" t="s">
        <v>100</v>
      </c>
      <c r="V18" s="2" t="s">
        <v>101</v>
      </c>
      <c r="W18" s="2" t="s">
        <v>98</v>
      </c>
      <c r="X18" s="2" t="s">
        <v>98</v>
      </c>
      <c r="Y18" s="2" t="s">
        <v>138</v>
      </c>
      <c r="Z18" s="4">
        <v>388</v>
      </c>
      <c r="AA18" s="4">
        <f>=ROUNDDOWN(97,0)</f>
      </c>
      <c r="AB18" s="5">
        <v>4</v>
      </c>
      <c r="AC18" s="2" t="s">
        <v>98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64</v>
      </c>
      <c r="AQ18" s="8">
        <v>1484.16</v>
      </c>
      <c r="AR18" s="4"/>
      <c r="AS18" s="8"/>
      <c r="AT18" s="7"/>
      <c r="AU18" s="7"/>
      <c r="AV18" s="4">
        <v>267</v>
      </c>
      <c r="AW18" s="8">
        <v>7854.49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0.189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0.3103</v>
      </c>
      <c r="BJ18" s="4">
        <v>65</v>
      </c>
      <c r="BK18" s="8">
        <v>1534.15</v>
      </c>
      <c r="BL18" s="2" t="s">
        <v>104</v>
      </c>
      <c r="BM18" s="7">
        <v>0.9846</v>
      </c>
      <c r="BN18" s="7">
        <v>0.9674</v>
      </c>
      <c r="BO18" s="4">
        <v>64</v>
      </c>
      <c r="BP18" s="8">
        <v>1484.16</v>
      </c>
      <c r="BQ18" s="4"/>
      <c r="BR18" s="8"/>
      <c r="BS18" s="7"/>
      <c r="BT18" s="7"/>
      <c r="BU18" s="2" t="s">
        <v>105</v>
      </c>
      <c r="BV18" s="2" t="s">
        <v>95</v>
      </c>
      <c r="BW18" s="2" t="s">
        <v>98</v>
      </c>
      <c r="BX18" s="2" t="s">
        <v>132</v>
      </c>
      <c r="BY18" s="2" t="s">
        <v>107</v>
      </c>
      <c r="BZ18" s="2" t="s">
        <v>98</v>
      </c>
    </row>
    <row r="19">
      <c r="A19" s="2" t="s">
        <v>139</v>
      </c>
      <c r="B19" s="2" t="s">
        <v>87</v>
      </c>
      <c r="C19" s="2" t="s">
        <v>88</v>
      </c>
      <c r="D19" s="2" t="s">
        <v>89</v>
      </c>
      <c r="E19" s="2" t="s">
        <v>127</v>
      </c>
      <c r="F19" s="2" t="s">
        <v>91</v>
      </c>
      <c r="G19" s="2" t="s">
        <v>91</v>
      </c>
      <c r="H19" s="2" t="s">
        <v>91</v>
      </c>
      <c r="I19" s="2" t="s">
        <v>92</v>
      </c>
      <c r="J19" s="2" t="s">
        <v>109</v>
      </c>
      <c r="K19" s="2" t="s">
        <v>137</v>
      </c>
      <c r="L19" s="3">
        <v>30.05</v>
      </c>
      <c r="M19" s="3">
        <v>31.55</v>
      </c>
      <c r="N19" s="3">
        <v>49.99</v>
      </c>
      <c r="O19" s="2" t="s">
        <v>95</v>
      </c>
      <c r="P19" s="2" t="s">
        <v>129</v>
      </c>
      <c r="Q19" s="2" t="s">
        <v>97</v>
      </c>
      <c r="R19" s="2" t="s">
        <v>16</v>
      </c>
      <c r="S19" s="2" t="s">
        <v>98</v>
      </c>
      <c r="T19" s="2" t="s">
        <v>98</v>
      </c>
      <c r="U19" s="2" t="s">
        <v>110</v>
      </c>
      <c r="V19" s="2" t="s">
        <v>101</v>
      </c>
      <c r="W19" s="2" t="s">
        <v>98</v>
      </c>
      <c r="X19" s="2" t="s">
        <v>98</v>
      </c>
      <c r="Y19" s="2" t="s">
        <v>138</v>
      </c>
      <c r="Z19" s="4">
        <v>987</v>
      </c>
      <c r="AA19" s="4">
        <f>=ROUNDDOWN(123.375,0)</f>
      </c>
      <c r="AB19" s="5">
        <v>8</v>
      </c>
      <c r="AC19" s="2" t="s">
        <v>131</v>
      </c>
      <c r="AD19" s="4">
        <v>420</v>
      </c>
      <c r="AE19" s="4">
        <v>420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146</v>
      </c>
      <c r="AQ19" s="8">
        <v>4387.3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0.5586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148</v>
      </c>
      <c r="BK19" s="8">
        <v>4502.28</v>
      </c>
      <c r="BL19" s="2" t="s">
        <v>104</v>
      </c>
      <c r="BM19" s="7">
        <v>0.9865</v>
      </c>
      <c r="BN19" s="7">
        <v>0.9745</v>
      </c>
      <c r="BO19" s="4">
        <v>146</v>
      </c>
      <c r="BP19" s="8">
        <v>4387.3</v>
      </c>
      <c r="BQ19" s="4"/>
      <c r="BR19" s="8"/>
      <c r="BS19" s="7"/>
      <c r="BT19" s="7"/>
      <c r="BU19" s="2" t="s">
        <v>105</v>
      </c>
      <c r="BV19" s="2" t="s">
        <v>95</v>
      </c>
      <c r="BW19" s="2" t="s">
        <v>98</v>
      </c>
      <c r="BX19" s="2" t="s">
        <v>132</v>
      </c>
      <c r="BY19" s="2" t="s">
        <v>107</v>
      </c>
      <c r="BZ19" s="2" t="s">
        <v>98</v>
      </c>
    </row>
    <row r="20">
      <c r="A20" s="2" t="s">
        <v>140</v>
      </c>
      <c r="B20" s="2" t="s">
        <v>87</v>
      </c>
      <c r="C20" s="2" t="s">
        <v>88</v>
      </c>
      <c r="D20" s="2" t="s">
        <v>89</v>
      </c>
      <c r="E20" s="2" t="s">
        <v>127</v>
      </c>
      <c r="F20" s="2" t="s">
        <v>91</v>
      </c>
      <c r="G20" s="2" t="s">
        <v>91</v>
      </c>
      <c r="H20" s="2" t="s">
        <v>91</v>
      </c>
      <c r="I20" s="2" t="s">
        <v>92</v>
      </c>
      <c r="J20" s="2" t="s">
        <v>112</v>
      </c>
      <c r="K20" s="2" t="s">
        <v>137</v>
      </c>
      <c r="L20" s="3">
        <v>34.79</v>
      </c>
      <c r="M20" s="3">
        <v>36.53</v>
      </c>
      <c r="N20" s="3">
        <v>59.99</v>
      </c>
      <c r="O20" s="2" t="s">
        <v>95</v>
      </c>
      <c r="P20" s="2" t="s">
        <v>129</v>
      </c>
      <c r="Q20" s="2" t="s">
        <v>97</v>
      </c>
      <c r="R20" s="2" t="s">
        <v>16</v>
      </c>
      <c r="S20" s="2" t="s">
        <v>98</v>
      </c>
      <c r="T20" s="2" t="s">
        <v>98</v>
      </c>
      <c r="U20" s="2" t="s">
        <v>110</v>
      </c>
      <c r="V20" s="2" t="s">
        <v>101</v>
      </c>
      <c r="W20" s="2" t="s">
        <v>98</v>
      </c>
      <c r="X20" s="2" t="s">
        <v>98</v>
      </c>
      <c r="Y20" s="2" t="s">
        <v>141</v>
      </c>
      <c r="Z20" s="4">
        <v>336</v>
      </c>
      <c r="AA20" s="4">
        <f>=ROUNDDOWN(84,0)</f>
      </c>
      <c r="AB20" s="5">
        <v>4</v>
      </c>
      <c r="AC20" s="2" t="s">
        <v>131</v>
      </c>
      <c r="AD20" s="4">
        <v>380</v>
      </c>
      <c r="AE20" s="4">
        <v>380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57</v>
      </c>
      <c r="AQ20" s="8">
        <v>1983.03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0.2525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57</v>
      </c>
      <c r="BK20" s="8">
        <v>1983.03</v>
      </c>
      <c r="BL20" s="2" t="s">
        <v>142</v>
      </c>
      <c r="BM20" s="7">
        <v>1</v>
      </c>
      <c r="BN20" s="7">
        <v>1</v>
      </c>
      <c r="BO20" s="4">
        <v>57</v>
      </c>
      <c r="BP20" s="8">
        <v>1983.03</v>
      </c>
      <c r="BQ20" s="4"/>
      <c r="BR20" s="8"/>
      <c r="BS20" s="7"/>
      <c r="BT20" s="7"/>
      <c r="BU20" s="2" t="s">
        <v>105</v>
      </c>
      <c r="BV20" s="2" t="s">
        <v>95</v>
      </c>
      <c r="BW20" s="2" t="s">
        <v>98</v>
      </c>
      <c r="BX20" s="2" t="s">
        <v>132</v>
      </c>
      <c r="BY20" s="2" t="s">
        <v>107</v>
      </c>
      <c r="BZ20" s="2" t="s">
        <v>98</v>
      </c>
    </row>
    <row r="21">
      <c r="A21" s="2" t="s">
        <v>143</v>
      </c>
      <c r="B21" s="2" t="s">
        <v>87</v>
      </c>
      <c r="C21" s="2" t="s">
        <v>88</v>
      </c>
      <c r="D21" s="2" t="s">
        <v>89</v>
      </c>
      <c r="E21" s="2" t="s">
        <v>127</v>
      </c>
      <c r="F21" s="2" t="s">
        <v>91</v>
      </c>
      <c r="G21" s="2" t="s">
        <v>91</v>
      </c>
      <c r="H21" s="2" t="s">
        <v>91</v>
      </c>
      <c r="I21" s="2" t="s">
        <v>92</v>
      </c>
      <c r="J21" s="2" t="s">
        <v>93</v>
      </c>
      <c r="K21" s="2" t="s">
        <v>144</v>
      </c>
      <c r="L21" s="3">
        <v>23.19</v>
      </c>
      <c r="M21" s="3">
        <v>24.35</v>
      </c>
      <c r="N21" s="3">
        <v>39.99</v>
      </c>
      <c r="O21" s="2" t="s">
        <v>95</v>
      </c>
      <c r="P21" s="2" t="s">
        <v>129</v>
      </c>
      <c r="Q21" s="2" t="s">
        <v>97</v>
      </c>
      <c r="R21" s="2" t="s">
        <v>16</v>
      </c>
      <c r="S21" s="2" t="s">
        <v>98</v>
      </c>
      <c r="T21" s="2" t="s">
        <v>98</v>
      </c>
      <c r="U21" s="2" t="s">
        <v>100</v>
      </c>
      <c r="V21" s="2" t="s">
        <v>101</v>
      </c>
      <c r="W21" s="2" t="s">
        <v>98</v>
      </c>
      <c r="X21" s="2" t="s">
        <v>98</v>
      </c>
      <c r="Y21" s="2" t="s">
        <v>138</v>
      </c>
      <c r="Z21" s="4">
        <v>953</v>
      </c>
      <c r="AA21" s="4">
        <f>=ROUNDDOWN(158.833333333333,0)</f>
      </c>
      <c r="AB21" s="5">
        <v>6</v>
      </c>
      <c r="AC21" s="2" t="s">
        <v>98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>
        <v>43</v>
      </c>
      <c r="AQ21" s="8">
        <v>997.17</v>
      </c>
      <c r="AR21" s="4"/>
      <c r="AS21" s="8"/>
      <c r="AT21" s="7"/>
      <c r="AU21" s="7"/>
      <c r="AV21" s="4">
        <v>205</v>
      </c>
      <c r="AW21" s="8">
        <v>6140.19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0.1624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0.2426</v>
      </c>
      <c r="BJ21" s="4">
        <v>43</v>
      </c>
      <c r="BK21" s="8">
        <v>997.17</v>
      </c>
      <c r="BL21" s="2" t="s">
        <v>142</v>
      </c>
      <c r="BM21" s="7">
        <v>1</v>
      </c>
      <c r="BN21" s="7">
        <v>1</v>
      </c>
      <c r="BO21" s="4">
        <v>43</v>
      </c>
      <c r="BP21" s="8">
        <v>997.17</v>
      </c>
      <c r="BQ21" s="4"/>
      <c r="BR21" s="8"/>
      <c r="BS21" s="7"/>
      <c r="BT21" s="7"/>
      <c r="BU21" s="2" t="s">
        <v>105</v>
      </c>
      <c r="BV21" s="2" t="s">
        <v>95</v>
      </c>
      <c r="BW21" s="2" t="s">
        <v>98</v>
      </c>
      <c r="BX21" s="2" t="s">
        <v>145</v>
      </c>
      <c r="BY21" s="2" t="s">
        <v>107</v>
      </c>
      <c r="BZ21" s="2" t="s">
        <v>98</v>
      </c>
    </row>
    <row r="22">
      <c r="A22" s="2" t="s">
        <v>146</v>
      </c>
      <c r="B22" s="2" t="s">
        <v>87</v>
      </c>
      <c r="C22" s="2" t="s">
        <v>88</v>
      </c>
      <c r="D22" s="2" t="s">
        <v>89</v>
      </c>
      <c r="E22" s="2" t="s">
        <v>127</v>
      </c>
      <c r="F22" s="2" t="s">
        <v>91</v>
      </c>
      <c r="G22" s="2" t="s">
        <v>91</v>
      </c>
      <c r="H22" s="2" t="s">
        <v>91</v>
      </c>
      <c r="I22" s="2" t="s">
        <v>92</v>
      </c>
      <c r="J22" s="2" t="s">
        <v>109</v>
      </c>
      <c r="K22" s="2" t="s">
        <v>144</v>
      </c>
      <c r="L22" s="3">
        <v>30.05</v>
      </c>
      <c r="M22" s="3">
        <v>31.55</v>
      </c>
      <c r="N22" s="3">
        <v>49.99</v>
      </c>
      <c r="O22" s="2" t="s">
        <v>95</v>
      </c>
      <c r="P22" s="2" t="s">
        <v>129</v>
      </c>
      <c r="Q22" s="2" t="s">
        <v>97</v>
      </c>
      <c r="R22" s="2" t="s">
        <v>16</v>
      </c>
      <c r="S22" s="2" t="s">
        <v>98</v>
      </c>
      <c r="T22" s="2" t="s">
        <v>98</v>
      </c>
      <c r="U22" s="2" t="s">
        <v>110</v>
      </c>
      <c r="V22" s="2" t="s">
        <v>101</v>
      </c>
      <c r="W22" s="2" t="s">
        <v>98</v>
      </c>
      <c r="X22" s="2" t="s">
        <v>98</v>
      </c>
      <c r="Y22" s="2" t="s">
        <v>138</v>
      </c>
      <c r="Z22" s="4">
        <v>2097</v>
      </c>
      <c r="AA22" s="4">
        <f>=ROUNDDOWN(116.5,0)</f>
      </c>
      <c r="AB22" s="5">
        <v>18</v>
      </c>
      <c r="AC22" s="2" t="s">
        <v>98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>
        <v>104</v>
      </c>
      <c r="AQ22" s="8">
        <v>3125.2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0.509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108</v>
      </c>
      <c r="BK22" s="8">
        <v>3365.16</v>
      </c>
      <c r="BL22" s="2" t="s">
        <v>104</v>
      </c>
      <c r="BM22" s="7">
        <v>0.963</v>
      </c>
      <c r="BN22" s="7">
        <v>0.9287</v>
      </c>
      <c r="BO22" s="4">
        <v>104</v>
      </c>
      <c r="BP22" s="8">
        <v>3125.2</v>
      </c>
      <c r="BQ22" s="4"/>
      <c r="BR22" s="8"/>
      <c r="BS22" s="7"/>
      <c r="BT22" s="7"/>
      <c r="BU22" s="2" t="s">
        <v>105</v>
      </c>
      <c r="BV22" s="2" t="s">
        <v>95</v>
      </c>
      <c r="BW22" s="2" t="s">
        <v>98</v>
      </c>
      <c r="BX22" s="2" t="s">
        <v>132</v>
      </c>
      <c r="BY22" s="2" t="s">
        <v>107</v>
      </c>
      <c r="BZ22" s="2" t="s">
        <v>98</v>
      </c>
    </row>
    <row r="23">
      <c r="A23" s="2" t="s">
        <v>147</v>
      </c>
      <c r="B23" s="2" t="s">
        <v>87</v>
      </c>
      <c r="C23" s="2" t="s">
        <v>88</v>
      </c>
      <c r="D23" s="2" t="s">
        <v>89</v>
      </c>
      <c r="E23" s="2" t="s">
        <v>127</v>
      </c>
      <c r="F23" s="2" t="s">
        <v>91</v>
      </c>
      <c r="G23" s="2" t="s">
        <v>91</v>
      </c>
      <c r="H23" s="2" t="s">
        <v>91</v>
      </c>
      <c r="I23" s="2" t="s">
        <v>92</v>
      </c>
      <c r="J23" s="2" t="s">
        <v>112</v>
      </c>
      <c r="K23" s="2" t="s">
        <v>144</v>
      </c>
      <c r="L23" s="3">
        <v>34.79</v>
      </c>
      <c r="M23" s="3">
        <v>36.53</v>
      </c>
      <c r="N23" s="3">
        <v>59.99</v>
      </c>
      <c r="O23" s="2" t="s">
        <v>95</v>
      </c>
      <c r="P23" s="2" t="s">
        <v>129</v>
      </c>
      <c r="Q23" s="2" t="s">
        <v>97</v>
      </c>
      <c r="R23" s="2" t="s">
        <v>16</v>
      </c>
      <c r="S23" s="2" t="s">
        <v>98</v>
      </c>
      <c r="T23" s="2" t="s">
        <v>98</v>
      </c>
      <c r="U23" s="2" t="s">
        <v>110</v>
      </c>
      <c r="V23" s="2" t="s">
        <v>101</v>
      </c>
      <c r="W23" s="2" t="s">
        <v>98</v>
      </c>
      <c r="X23" s="2" t="s">
        <v>98</v>
      </c>
      <c r="Y23" s="2" t="s">
        <v>141</v>
      </c>
      <c r="Z23" s="4">
        <v>688</v>
      </c>
      <c r="AA23" s="4">
        <f>=ROUNDDOWN(86,0)</f>
      </c>
      <c r="AB23" s="5">
        <v>8</v>
      </c>
      <c r="AC23" s="2" t="s">
        <v>98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>
        <v>58</v>
      </c>
      <c r="AQ23" s="8">
        <v>2017.82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0.3286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60</v>
      </c>
      <c r="BK23" s="8">
        <v>2149.8</v>
      </c>
      <c r="BL23" s="2" t="s">
        <v>104</v>
      </c>
      <c r="BM23" s="7">
        <v>0.9667</v>
      </c>
      <c r="BN23" s="7">
        <v>0.9386</v>
      </c>
      <c r="BO23" s="4">
        <v>58</v>
      </c>
      <c r="BP23" s="8">
        <v>2017.82</v>
      </c>
      <c r="BQ23" s="4"/>
      <c r="BR23" s="8"/>
      <c r="BS23" s="7"/>
      <c r="BT23" s="7"/>
      <c r="BU23" s="2" t="s">
        <v>105</v>
      </c>
      <c r="BV23" s="2" t="s">
        <v>95</v>
      </c>
      <c r="BW23" s="2" t="s">
        <v>98</v>
      </c>
      <c r="BX23" s="2" t="s">
        <v>132</v>
      </c>
      <c r="BY23" s="2" t="s">
        <v>107</v>
      </c>
      <c r="BZ23" s="2" t="s">
        <v>98</v>
      </c>
    </row>
    <row r="24">
      <c r="A24" s="2" t="s">
        <v>148</v>
      </c>
      <c r="B24" s="2" t="s">
        <v>87</v>
      </c>
      <c r="C24" s="2" t="s">
        <v>149</v>
      </c>
      <c r="D24" s="2" t="s">
        <v>89</v>
      </c>
      <c r="E24" s="2" t="s">
        <v>90</v>
      </c>
      <c r="F24" s="2" t="s">
        <v>150</v>
      </c>
      <c r="G24" s="2" t="s">
        <v>151</v>
      </c>
      <c r="H24" s="2" t="s">
        <v>91</v>
      </c>
      <c r="I24" s="2" t="s">
        <v>152</v>
      </c>
      <c r="J24" s="2" t="s">
        <v>93</v>
      </c>
      <c r="K24" s="2" t="s">
        <v>153</v>
      </c>
      <c r="L24" s="3">
        <v>23.8</v>
      </c>
      <c r="M24" s="3">
        <v>24.99</v>
      </c>
      <c r="N24" s="3">
        <v>49.99</v>
      </c>
      <c r="O24" s="2" t="s">
        <v>95</v>
      </c>
      <c r="P24" s="2" t="s">
        <v>154</v>
      </c>
      <c r="Q24" s="2" t="s">
        <v>97</v>
      </c>
      <c r="R24" s="2" t="s">
        <v>98</v>
      </c>
      <c r="S24" s="2" t="s">
        <v>155</v>
      </c>
      <c r="T24" s="2" t="s">
        <v>156</v>
      </c>
      <c r="U24" s="2" t="s">
        <v>100</v>
      </c>
      <c r="V24" s="2" t="s">
        <v>157</v>
      </c>
      <c r="W24" s="2" t="s">
        <v>158</v>
      </c>
      <c r="X24" s="2" t="s">
        <v>159</v>
      </c>
      <c r="Y24" s="2" t="s">
        <v>160</v>
      </c>
      <c r="Z24" s="4">
        <v>146</v>
      </c>
      <c r="AA24" s="4">
        <f>=ROUNDDOWN(182.5,0)</f>
      </c>
      <c r="AB24" s="5">
        <v>0.8</v>
      </c>
      <c r="AC24" s="2" t="s">
        <v>98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/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/>
      <c r="BJ24" s="4"/>
      <c r="BK24" s="8"/>
      <c r="BL24" s="2" t="s">
        <v>98</v>
      </c>
      <c r="BM24" s="7"/>
      <c r="BN24" s="7"/>
      <c r="BO24" s="4"/>
      <c r="BP24" s="8"/>
      <c r="BQ24" s="4"/>
      <c r="BR24" s="8"/>
      <c r="BS24" s="7"/>
      <c r="BT24" s="7"/>
      <c r="BU24" s="2" t="s">
        <v>105</v>
      </c>
      <c r="BV24" s="2" t="s">
        <v>95</v>
      </c>
      <c r="BW24" s="2" t="s">
        <v>98</v>
      </c>
      <c r="BX24" s="2" t="s">
        <v>161</v>
      </c>
      <c r="BY24" s="2" t="s">
        <v>107</v>
      </c>
      <c r="BZ24" s="2" t="s">
        <v>98</v>
      </c>
    </row>
    <row r="25">
      <c r="A25" s="2" t="s">
        <v>162</v>
      </c>
      <c r="B25" s="2" t="s">
        <v>87</v>
      </c>
      <c r="C25" s="2" t="s">
        <v>149</v>
      </c>
      <c r="D25" s="2" t="s">
        <v>89</v>
      </c>
      <c r="E25" s="2" t="s">
        <v>90</v>
      </c>
      <c r="F25" s="2" t="s">
        <v>150</v>
      </c>
      <c r="G25" s="2" t="s">
        <v>151</v>
      </c>
      <c r="H25" s="2" t="s">
        <v>91</v>
      </c>
      <c r="I25" s="2" t="s">
        <v>152</v>
      </c>
      <c r="J25" s="2" t="s">
        <v>109</v>
      </c>
      <c r="K25" s="2" t="s">
        <v>153</v>
      </c>
      <c r="L25" s="3">
        <v>28.57</v>
      </c>
      <c r="M25" s="3">
        <v>30</v>
      </c>
      <c r="N25" s="3">
        <v>59.99</v>
      </c>
      <c r="O25" s="2" t="s">
        <v>95</v>
      </c>
      <c r="P25" s="2" t="s">
        <v>154</v>
      </c>
      <c r="Q25" s="2" t="s">
        <v>97</v>
      </c>
      <c r="R25" s="2" t="s">
        <v>98</v>
      </c>
      <c r="S25" s="2" t="s">
        <v>155</v>
      </c>
      <c r="T25" s="2" t="s">
        <v>156</v>
      </c>
      <c r="U25" s="2" t="s">
        <v>110</v>
      </c>
      <c r="V25" s="2" t="s">
        <v>157</v>
      </c>
      <c r="W25" s="2" t="s">
        <v>158</v>
      </c>
      <c r="X25" s="2" t="s">
        <v>159</v>
      </c>
      <c r="Y25" s="2" t="s">
        <v>163</v>
      </c>
      <c r="Z25" s="4">
        <v>264</v>
      </c>
      <c r="AA25" s="4">
        <f>=ROUNDDOWN(240,0)</f>
      </c>
      <c r="AB25" s="5">
        <v>1.1</v>
      </c>
      <c r="AC25" s="2" t="s">
        <v>98</v>
      </c>
      <c r="AD25" s="4"/>
      <c r="AE25" s="4"/>
      <c r="AF25" s="6">
        <v>64</v>
      </c>
      <c r="AG25" s="6"/>
      <c r="AH25" s="7">
        <v>0.4896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/>
      <c r="BJ25" s="4">
        <v>2</v>
      </c>
      <c r="BK25" s="8">
        <v>62.4</v>
      </c>
      <c r="BL25" s="2" t="s">
        <v>164</v>
      </c>
      <c r="BM25" s="7"/>
      <c r="BN25" s="7"/>
      <c r="BO25" s="4"/>
      <c r="BP25" s="8"/>
      <c r="BQ25" s="4"/>
      <c r="BR25" s="8"/>
      <c r="BS25" s="7"/>
      <c r="BT25" s="7"/>
      <c r="BU25" s="2" t="s">
        <v>105</v>
      </c>
      <c r="BV25" s="2" t="s">
        <v>95</v>
      </c>
      <c r="BW25" s="2" t="s">
        <v>98</v>
      </c>
      <c r="BX25" s="2" t="s">
        <v>161</v>
      </c>
      <c r="BY25" s="2" t="s">
        <v>107</v>
      </c>
      <c r="BZ25" s="2" t="s">
        <v>98</v>
      </c>
    </row>
    <row r="26">
      <c r="A26" s="2" t="s">
        <v>165</v>
      </c>
      <c r="B26" s="2" t="s">
        <v>87</v>
      </c>
      <c r="C26" s="2" t="s">
        <v>149</v>
      </c>
      <c r="D26" s="2" t="s">
        <v>89</v>
      </c>
      <c r="E26" s="2" t="s">
        <v>90</v>
      </c>
      <c r="F26" s="2" t="s">
        <v>150</v>
      </c>
      <c r="G26" s="2" t="s">
        <v>151</v>
      </c>
      <c r="H26" s="2" t="s">
        <v>91</v>
      </c>
      <c r="I26" s="2" t="s">
        <v>152</v>
      </c>
      <c r="J26" s="2" t="s">
        <v>166</v>
      </c>
      <c r="K26" s="2" t="s">
        <v>153</v>
      </c>
      <c r="L26" s="3">
        <v>30.95</v>
      </c>
      <c r="M26" s="3">
        <v>32.5</v>
      </c>
      <c r="N26" s="3">
        <v>64.99</v>
      </c>
      <c r="O26" s="2" t="s">
        <v>95</v>
      </c>
      <c r="P26" s="2" t="s">
        <v>154</v>
      </c>
      <c r="Q26" s="2" t="s">
        <v>97</v>
      </c>
      <c r="R26" s="2" t="s">
        <v>98</v>
      </c>
      <c r="S26" s="2" t="s">
        <v>155</v>
      </c>
      <c r="T26" s="2" t="s">
        <v>156</v>
      </c>
      <c r="U26" s="2" t="s">
        <v>110</v>
      </c>
      <c r="V26" s="2" t="s">
        <v>157</v>
      </c>
      <c r="W26" s="2" t="s">
        <v>158</v>
      </c>
      <c r="X26" s="2" t="s">
        <v>159</v>
      </c>
      <c r="Y26" s="2" t="s">
        <v>160</v>
      </c>
      <c r="Z26" s="4">
        <v>98</v>
      </c>
      <c r="AA26" s="4">
        <f>=ROUNDDOWN({0},0)</f>
      </c>
      <c r="AB26" s="5"/>
      <c r="AC26" s="2" t="s">
        <v>98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1</v>
      </c>
      <c r="BK26" s="8">
        <v>35.1</v>
      </c>
      <c r="BL26" s="2" t="s">
        <v>167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95</v>
      </c>
      <c r="BW26" s="2" t="s">
        <v>98</v>
      </c>
      <c r="BX26" s="2" t="s">
        <v>161</v>
      </c>
      <c r="BY26" s="2" t="s">
        <v>107</v>
      </c>
      <c r="BZ26" s="2" t="s">
        <v>98</v>
      </c>
    </row>
    <row r="27">
      <c r="A27" s="16" t="s">
        <v>168</v>
      </c>
      <c r="B27" s="9" t="s">
        <v>98</v>
      </c>
      <c r="C27" s="9" t="s">
        <v>98</v>
      </c>
      <c r="D27" s="9" t="s">
        <v>98</v>
      </c>
      <c r="E27" s="9" t="s">
        <v>98</v>
      </c>
      <c r="F27" s="9" t="s">
        <v>98</v>
      </c>
      <c r="G27" s="9" t="s">
        <v>98</v>
      </c>
      <c r="H27" s="9" t="s">
        <v>98</v>
      </c>
      <c r="I27" s="9" t="s">
        <v>98</v>
      </c>
      <c r="J27" s="9" t="s">
        <v>98</v>
      </c>
      <c r="K27" s="9" t="s">
        <v>98</v>
      </c>
      <c r="L27" s="10"/>
      <c r="M27" s="10"/>
      <c r="N27" s="10"/>
      <c r="O27" s="9" t="s">
        <v>98</v>
      </c>
      <c r="P27" s="9" t="s">
        <v>98</v>
      </c>
      <c r="Q27" s="9" t="s">
        <v>98</v>
      </c>
      <c r="R27" s="9" t="s">
        <v>98</v>
      </c>
      <c r="S27" s="9" t="s">
        <v>98</v>
      </c>
      <c r="T27" s="9" t="s">
        <v>98</v>
      </c>
      <c r="U27" s="9" t="s">
        <v>98</v>
      </c>
      <c r="V27" s="9" t="s">
        <v>98</v>
      </c>
      <c r="W27" s="9" t="s">
        <v>98</v>
      </c>
      <c r="X27" s="9" t="s">
        <v>98</v>
      </c>
      <c r="Y27" s="9" t="s">
        <v>98</v>
      </c>
      <c r="Z27" s="11">
        <v>20454</v>
      </c>
      <c r="AA27" s="11">
        <f>=ROUNDDOWN({0},0)</f>
      </c>
      <c r="AB27" s="12">
        <v>183.9</v>
      </c>
      <c r="AC27" s="9" t="s">
        <v>98</v>
      </c>
      <c r="AD27" s="11"/>
      <c r="AE27" s="11">
        <v>11930</v>
      </c>
      <c r="AF27" s="13"/>
      <c r="AG27" s="13"/>
      <c r="AH27" s="14"/>
      <c r="AI27" s="11"/>
      <c r="AJ27" s="11">
        <f>=ROUNDDOWN({0},0)</f>
      </c>
      <c r="AK27" s="12"/>
      <c r="AL27" s="9" t="s">
        <v>98</v>
      </c>
      <c r="AM27" s="11"/>
      <c r="AN27" s="11"/>
      <c r="AO27" s="14"/>
      <c r="AP27" s="11">
        <v>5114</v>
      </c>
      <c r="AQ27" s="15">
        <v>151043.6</v>
      </c>
      <c r="AR27" s="11">
        <v>3946</v>
      </c>
      <c r="AS27" s="15">
        <v>114098.06</v>
      </c>
      <c r="AT27" s="14">
        <v>0.296</v>
      </c>
      <c r="AU27" s="14">
        <v>0.3238</v>
      </c>
      <c r="AV27" s="11">
        <v>5114</v>
      </c>
      <c r="AW27" s="15">
        <v>151043.6</v>
      </c>
      <c r="AX27" s="11">
        <v>3946</v>
      </c>
      <c r="AY27" s="15">
        <v>114098.06</v>
      </c>
      <c r="AZ27" s="14">
        <v>0.296</v>
      </c>
      <c r="BA27" s="14">
        <v>0.3238</v>
      </c>
      <c r="BB27" s="14"/>
      <c r="BC27" s="11">
        <v>5114</v>
      </c>
      <c r="BD27" s="15">
        <v>151043.6</v>
      </c>
      <c r="BE27" s="11">
        <v>3946</v>
      </c>
      <c r="BF27" s="15">
        <v>114098.06</v>
      </c>
      <c r="BG27" s="14">
        <v>0.296</v>
      </c>
      <c r="BH27" s="14">
        <v>0.3238</v>
      </c>
      <c r="BI27" s="14"/>
      <c r="BJ27" s="11"/>
      <c r="BK27" s="15"/>
      <c r="BL27" s="9" t="s">
        <v>98</v>
      </c>
      <c r="BM27" s="14"/>
      <c r="BN27" s="14"/>
      <c r="BO27" s="11">
        <v>5114</v>
      </c>
      <c r="BP27" s="15">
        <v>151043.6</v>
      </c>
      <c r="BQ27" s="11">
        <v>3946</v>
      </c>
      <c r="BR27" s="15">
        <v>114098.06</v>
      </c>
      <c r="BS27" s="14">
        <v>0.296</v>
      </c>
      <c r="BT27" s="14">
        <v>0.3238</v>
      </c>
      <c r="BU27" s="9" t="s">
        <v>98</v>
      </c>
      <c r="BV27" s="9" t="s">
        <v>98</v>
      </c>
      <c r="BW27" s="9" t="s">
        <v>98</v>
      </c>
      <c r="BX27" s="9" t="s">
        <v>98</v>
      </c>
      <c r="BY27" s="9" t="s">
        <v>98</v>
      </c>
      <c r="BZ27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169</v>
      </c>
      <c r="D2" s="0" t="s">
        <v>170</v>
      </c>
      <c r="E2" s="0" t="s">
        <v>171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172</v>
      </c>
      <c r="J4" s="1" t="s">
        <v>173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174</v>
      </c>
      <c r="P4" s="1" t="s">
        <v>175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176</v>
      </c>
      <c r="F5" s="1" t="s">
        <v>177</v>
      </c>
      <c r="G5" s="1" t="s">
        <v>176</v>
      </c>
      <c r="H5" s="1" t="s">
        <v>177</v>
      </c>
      <c r="I5" s="1" t="s">
        <v>172</v>
      </c>
      <c r="J5" s="1" t="s">
        <v>173</v>
      </c>
      <c r="K5" s="1" t="s">
        <v>178</v>
      </c>
      <c r="L5" s="1" t="s">
        <v>179</v>
      </c>
      <c r="M5" s="1" t="s">
        <v>178</v>
      </c>
      <c r="N5" s="1" t="s">
        <v>179</v>
      </c>
      <c r="O5" s="1" t="s">
        <v>174</v>
      </c>
      <c r="P5" s="1" t="s">
        <v>175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5114</v>
      </c>
      <c r="F6" s="8">
        <v>151043.6</v>
      </c>
      <c r="G6" s="4">
        <v>3946</v>
      </c>
      <c r="H6" s="8">
        <v>114098.06</v>
      </c>
      <c r="I6" s="7">
        <v>0.296</v>
      </c>
      <c r="J6" s="7">
        <v>0.3238</v>
      </c>
      <c r="K6" s="4">
        <v>4278</v>
      </c>
      <c r="L6" s="8">
        <v>125731</v>
      </c>
      <c r="M6" s="4">
        <v>3946</v>
      </c>
      <c r="N6" s="8">
        <v>114098.06</v>
      </c>
      <c r="O6" s="7">
        <v>0.0841</v>
      </c>
      <c r="P6" s="7">
        <v>0.102</v>
      </c>
    </row>
    <row r="7">
      <c r="A7" s="2" t="s">
        <v>87</v>
      </c>
      <c r="B7" s="2" t="s">
        <v>88</v>
      </c>
      <c r="C7" s="2" t="s">
        <v>89</v>
      </c>
      <c r="D7" s="2" t="s">
        <v>127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836</v>
      </c>
      <c r="L7" s="8">
        <v>25312.6</v>
      </c>
      <c r="M7" s="4"/>
      <c r="N7" s="8"/>
      <c r="O7" s="7"/>
      <c r="P7" s="7"/>
    </row>
    <row r="8">
      <c r="A8" s="2" t="s">
        <v>87</v>
      </c>
      <c r="B8" s="2" t="s">
        <v>149</v>
      </c>
      <c r="C8" s="2" t="s">
        <v>89</v>
      </c>
      <c r="D8" s="2" t="s">
        <v>90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169</v>
      </c>
      <c r="D2" s="0" t="s">
        <v>170</v>
      </c>
      <c r="E2" s="0" t="s">
        <v>171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172</v>
      </c>
      <c r="I4" s="1" t="s">
        <v>173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174</v>
      </c>
      <c r="O4" s="1" t="s">
        <v>175</v>
      </c>
    </row>
    <row r="5">
      <c r="A5" s="1" t="s">
        <v>52</v>
      </c>
      <c r="B5" s="1" t="s">
        <v>54</v>
      </c>
      <c r="C5" s="1" t="s">
        <v>55</v>
      </c>
      <c r="D5" s="1" t="s">
        <v>176</v>
      </c>
      <c r="E5" s="1" t="s">
        <v>177</v>
      </c>
      <c r="F5" s="1" t="s">
        <v>176</v>
      </c>
      <c r="G5" s="1" t="s">
        <v>177</v>
      </c>
      <c r="H5" s="1" t="s">
        <v>172</v>
      </c>
      <c r="I5" s="1" t="s">
        <v>173</v>
      </c>
      <c r="J5" s="1" t="s">
        <v>178</v>
      </c>
      <c r="K5" s="1" t="s">
        <v>179</v>
      </c>
      <c r="L5" s="1" t="s">
        <v>178</v>
      </c>
      <c r="M5" s="1" t="s">
        <v>179</v>
      </c>
      <c r="N5" s="1" t="s">
        <v>174</v>
      </c>
      <c r="O5" s="1" t="s">
        <v>175</v>
      </c>
    </row>
    <row r="6">
      <c r="A6" s="2" t="s">
        <v>87</v>
      </c>
      <c r="B6" s="2" t="s">
        <v>89</v>
      </c>
      <c r="C6" s="2" t="s">
        <v>90</v>
      </c>
      <c r="D6" s="4">
        <v>5114</v>
      </c>
      <c r="E6" s="8">
        <v>151043.6</v>
      </c>
      <c r="F6" s="4">
        <v>3946</v>
      </c>
      <c r="G6" s="8">
        <v>114098.06</v>
      </c>
      <c r="H6" s="7">
        <v>0.296</v>
      </c>
      <c r="I6" s="7">
        <v>0.3238</v>
      </c>
      <c r="J6" s="4">
        <v>4278</v>
      </c>
      <c r="K6" s="8">
        <v>125731</v>
      </c>
      <c r="L6" s="4">
        <v>3946</v>
      </c>
      <c r="M6" s="8">
        <v>114098.06</v>
      </c>
      <c r="N6" s="7">
        <v>0.0841</v>
      </c>
      <c r="O6" s="7">
        <v>0.102</v>
      </c>
    </row>
    <row r="7">
      <c r="A7" s="2" t="s">
        <v>87</v>
      </c>
      <c r="B7" s="2" t="s">
        <v>89</v>
      </c>
      <c r="C7" s="2" t="s">
        <v>127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836</v>
      </c>
      <c r="K7" s="8">
        <v>25312.6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