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<sst xmlns="http://schemas.openxmlformats.org/spreadsheetml/2006/main" count="470" uniqueCount="470">
  <si>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</si>
  <si>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</si>
  <si>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</si>
  <si>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</si>
  <si>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</si>
  <si>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</si>
  <si>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</si>
  <si>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</si>
  <si>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</si>
  <si>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</si>
  <si>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</si>
  <si>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</si>
  <si>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</si>
  <si>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</si>
  <si>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</si>
  <si>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</si>
  <si>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</si>
  <si>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</si>
  <si>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</si>
  <si>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</si>
  <si>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KOHLDSN</t>
  </si>
  <si>
    <t>JCPENNEY01</t>
  </si>
  <si>
    <t>DLCROSCILL</t>
  </si>
  <si>
    <t>OLLIIX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</si>
  <si>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</si>
  <si>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</si>
  <si>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</si>
  <si>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</si>
  <si>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</si>
  <si>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</si>
  <si>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</si>
  <si>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</si>
  <si>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</si>
  <si>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</si>
  <si>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</si>
  <si>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</si>
  <si>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</si>
  <si>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</si>
  <si>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</si>
  <si>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</si>
  <si>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</si>
  <si>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</si>
  <si>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</si>
  <si>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</si>
  <si>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</si>
  <si>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</si>
  <si>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</si>
  <si>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</si>
  <si>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</si>
  <si>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</si>
  <si>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</si>
  <si>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</si>
  <si>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</si>
  <si>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</si>
  <si>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</si>
  <si>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</si>
  <si>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</si>
  <si>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</si>
  <si>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</si>
  <si>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</si>
  <si>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</si>
  <si>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</si>
  <si>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</si>
  <si>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</si>
  <si>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</si>
  <si>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</si>
  <si>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</si>
  <si>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</si>
  <si>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</si>
  <si>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</si>
  <si>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</si>
  <si>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</si>
  <si>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</si>
  <si>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</si>
  <si>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</si>
  <si>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</si>
  <si>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</si>
  <si>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</si>
  <si>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</si>
  <si>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</si>
  <si>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</si>
  <si>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</si>
  <si>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</si>
  <si>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</si>
  <si>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</si>
  <si>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</si>
  <si>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</si>
  <si>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</si>
  <si>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</si>
  <si>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</si>
  <si>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</si>
  <si>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</si>
  <si>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</si>
  <si>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</si>
  <si>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</si>
  <si>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</si>
  <si>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</si>
  <si>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</si>
  <si>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</si>
  <si>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</si>
  <si>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</si>
  <si>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</si>
  <si>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</si>
  <si>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</si>
  <si>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</si>
  <si>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</si>
  <si>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</si>
  <si>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</si>
  <si>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</si>
  <si>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</si>
  <si>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</si>
  <si>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</si>
  <si>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</si>
  <si>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</si>
  <si>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</si>
  <si>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10/29/2024</t>
  </si>
  <si>
    <t>11/01/2024</t>
  </si>
  <si>
    <t>11/14/2024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</si>
  <si>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</si>
  <si>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</si>
  <si>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</si>
  <si>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</si>
  <si>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</si>
  <si>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</si>
  <si>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</si>
  <si>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</si>
  <si>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</si>
  <si>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</si>
  <si>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</si>
  <si>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</si>
  <si>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</si>
  <si>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</si>
  <si>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</si>
  <si>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</si>
  <si>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</si>
  <si>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AMAZON,CSNSTORES,KOHLDSN,OVERSTOCK01</t>
  </si>
  <si>
    <t>Setup</t>
  </si>
  <si>
    <t>3/30/2023</t>
  </si>
  <si>
    <t>4/19/2023</t>
  </si>
  <si>
    <t>No</t>
  </si>
  <si>
    <t>8/31/2023</t>
  </si>
  <si>
    <t>9/4/2023</t>
  </si>
  <si>
    <t>4/18/2024</t>
  </si>
  <si>
    <t>8/2/2023</t>
  </si>
  <si>
    <t>5/7/2024</t>
  </si>
  <si>
    <t>4/7/2024</t>
  </si>
  <si>
    <t>5/15/2024</t>
  </si>
  <si>
    <t>6/15/2023</t>
  </si>
  <si>
    <t>6/29/2023</t>
  </si>
  <si>
    <t>11/21/2022</t>
  </si>
  <si>
    <t>12/1/2022</t>
  </si>
  <si>
    <t>3/28/2023</t>
  </si>
  <si>
    <t>5/9/2023</t>
  </si>
  <si>
    <t>Open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</si>
  <si>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</si>
  <si>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</si>
  <si>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</si>
  <si>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</si>
  <si>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</si>
  <si>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</si>
  <si>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</si>
  <si>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</si>
  <si>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CSNSTORES,DLCROSCILL,JCPENNEY01,NRTPORT,OVERSTOCK01</t>
  </si>
  <si>
    <t>4/4/2023</t>
  </si>
  <si>
    <t>5/2/2024</t>
  </si>
  <si>
    <t>11/13/2023</t>
  </si>
  <si>
    <t>4/22/2024</t>
  </si>
  <si>
    <t>7/17/2023</t>
  </si>
  <si>
    <t>11/16/2022</t>
  </si>
  <si>
    <t>10/26/2022</t>
  </si>
  <si>
    <t>10/5/2023</t>
  </si>
  <si>
    <t>CCL10-0012</t>
  </si>
  <si>
    <t>Cal King</t>
  </si>
  <si>
    <t>CSNSTORES,KOHLDSN,MACY02</t>
  </si>
  <si>
    <t>4/5/2023</t>
  </si>
  <si>
    <t>4/12/2024</t>
  </si>
  <si>
    <t>4/25/2024</t>
  </si>
  <si>
    <t>4/3/2024</t>
  </si>
  <si>
    <t>6/12/2024</t>
  </si>
  <si>
    <t>9/3/2024</t>
  </si>
  <si>
    <t>4/10/2024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</si>
  <si>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</si>
  <si>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</si>
  <si>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</si>
  <si>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</si>
  <si>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</si>
  <si>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</si>
  <si>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</si>
  <si>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CSNSTORES,DLCROSCILL,JCPENNEY01,MACY02,OLLIIX</t>
  </si>
  <si>
    <t>4/6/2023</t>
  </si>
  <si>
    <t>9/12/2023</t>
  </si>
  <si>
    <t>4/24/2024</t>
  </si>
  <si>
    <t>5/3/2024</t>
  </si>
  <si>
    <t>4/23/2024</t>
  </si>
  <si>
    <t>7/10/2023</t>
  </si>
  <si>
    <t>11/7/2022</t>
  </si>
  <si>
    <t>11/26/2022</t>
  </si>
  <si>
    <t>7/1/2024</t>
  </si>
  <si>
    <t>CCL10-0014</t>
  </si>
  <si>
    <t>BLK01,CSNSTORES,DLCROSCILL,KOHLDSN,OLLIIX,OVERSTOCK01</t>
  </si>
  <si>
    <t>4/3/2023</t>
  </si>
  <si>
    <t>11/10/2023</t>
  </si>
  <si>
    <t>7/19/2023</t>
  </si>
  <si>
    <t>11/14/2022</t>
  </si>
  <si>
    <t>5/14/2023</t>
  </si>
  <si>
    <t>CCL10-0015</t>
  </si>
  <si>
    <t>AMAZON,AMAZONDS,MACY02</t>
  </si>
  <si>
    <t>5/6/2024</t>
  </si>
  <si>
    <t>4/26/2024</t>
  </si>
  <si>
    <t>5/8/2024</t>
  </si>
  <si>
    <t>7/18/2024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</si>
  <si>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</si>
  <si>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</si>
  <si>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</si>
  <si>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</si>
  <si>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</si>
  <si>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</si>
  <si>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</si>
  <si>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11/1/2024</t>
  </si>
  <si>
    <t>CSNSTORES,OVERSTOCK01</t>
  </si>
  <si>
    <t>4/17/2023</t>
  </si>
  <si>
    <t>9/6/2023</t>
  </si>
  <si>
    <t>8/16/2024</t>
  </si>
  <si>
    <t>11/21/2023</t>
  </si>
  <si>
    <t>6/6/2024</t>
  </si>
  <si>
    <t>8/13/2024</t>
  </si>
  <si>
    <t>8/28/2023</t>
  </si>
  <si>
    <t>11/30/2022</t>
  </si>
  <si>
    <t>11/11/2022</t>
  </si>
  <si>
    <t>6/12/2023</t>
  </si>
  <si>
    <t>CCL10-0002</t>
  </si>
  <si>
    <t>AMAZON,AMAZONDS,CSNSTORES,KOHLDSN,MACY02,NRTPORT,OLLIIX,OVERSTOCK01</t>
  </si>
  <si>
    <t>9/29/2023</t>
  </si>
  <si>
    <t>7/26/2024</t>
  </si>
  <si>
    <t>11/9/2023</t>
  </si>
  <si>
    <t>6/21/2024</t>
  </si>
  <si>
    <t>8/11/2023</t>
  </si>
  <si>
    <t>11/6/2022</t>
  </si>
  <si>
    <t>CCL10-0003</t>
  </si>
  <si>
    <t>6/24/2024</t>
  </si>
  <si>
    <t>7/31/2024</t>
  </si>
  <si>
    <t>7/22/2024</t>
  </si>
  <si>
    <t>7/15/2024</t>
  </si>
  <si>
    <t>7/5/2024</t>
  </si>
  <si>
    <t>6/23/2023</t>
  </si>
  <si>
    <t>CCL10-0062</t>
  </si>
  <si>
    <t>Blue/Grey</t>
  </si>
  <si>
    <t>7/24/2023</t>
  </si>
  <si>
    <t>AMAZON,JCPENNEY01</t>
  </si>
  <si>
    <t>7/27/2023</t>
  </si>
  <si>
    <t>8/8/2023</t>
  </si>
  <si>
    <t>1/5/2024</t>
  </si>
  <si>
    <t>11/8/2023</t>
  </si>
  <si>
    <t>7/10/2024</t>
  </si>
  <si>
    <t>7/2/2024</t>
  </si>
  <si>
    <t>7/25/2023</t>
  </si>
  <si>
    <t>8/21/2023</t>
  </si>
  <si>
    <t>7/3/2024</t>
  </si>
  <si>
    <t>10/11/2023</t>
  </si>
  <si>
    <t>12/19/2023</t>
  </si>
  <si>
    <t>CCL10-0063</t>
  </si>
  <si>
    <t>BLK01,CSNSTORES,OVERSTOCK01</t>
  </si>
  <si>
    <t>9/7/2023</t>
  </si>
  <si>
    <t>8/4/2023</t>
  </si>
  <si>
    <t>10/9/2023</t>
  </si>
  <si>
    <t>8/23/2023</t>
  </si>
  <si>
    <t>9/5/2023</t>
  </si>
  <si>
    <t>CCL10-0064</t>
  </si>
  <si>
    <t>CSNSTORES,MACY02,OVERSTOCK01</t>
  </si>
  <si>
    <t>8/7/2023</t>
  </si>
  <si>
    <t>8/5/2024</t>
  </si>
  <si>
    <t>8/27/2023</t>
  </si>
  <si>
    <t>10/26/2023</t>
  </si>
  <si>
    <t>2/23/2024</t>
  </si>
  <si>
    <t>CCL10-0004</t>
  </si>
  <si>
    <t>Valentina</t>
  </si>
  <si>
    <t>Navy</t>
  </si>
  <si>
    <t>C+</t>
  </si>
  <si>
    <t>CSNSTORES,JCPENNEY01</t>
  </si>
  <si>
    <t>4/28/2023</t>
  </si>
  <si>
    <t>8/15/2023</t>
  </si>
  <si>
    <t>12/13/2022</t>
  </si>
  <si>
    <t>11/8/2022</t>
  </si>
  <si>
    <t>CCL10-0005</t>
  </si>
  <si>
    <t>AMAZON,CSNSTORES,JCPENNEY01,MACY02,NRTPORT,OVERSTOCK01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</si>
  <si>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</si>
  <si>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</si>
  <si>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</si>
  <si>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</si>
  <si>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</si>
  <si>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</si>
  <si>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</si>
  <si>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</si>
  <si>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</si>
  <si>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</si>
  <si>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</si>
  <si>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</si>
  <si>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</si>
  <si>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</si>
  <si>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AMAZON,CSNSTORES</t>
  </si>
  <si>
    <t>10/15/2023</t>
  </si>
  <si>
    <t>9/21/2023</t>
  </si>
  <si>
    <t>7/31/2023</t>
  </si>
  <si>
    <t>CCL10-0008</t>
  </si>
  <si>
    <t>AMAZON,CSNSTORES,OVERSTOCK01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</si>
  <si>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</si>
  <si>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</si>
  <si>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</si>
  <si>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</si>
  <si>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</si>
  <si>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</si>
  <si>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</si>
  <si>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</si>
  <si>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</si>
  <si>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</si>
  <si>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</si>
  <si>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</si>
  <si>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</si>
  <si>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</si>
  <si>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</si>
  <si>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</si>
  <si>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</si>
  <si>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</si>
  <si>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7/3/2023</t>
  </si>
  <si>
    <t>8/3/2023</t>
  </si>
  <si>
    <t>10/16/2023</t>
  </si>
  <si>
    <t>11/27/2023</t>
  </si>
  <si>
    <t>8/28/2024</t>
  </si>
  <si>
    <t>6/21/2023</t>
  </si>
  <si>
    <t>2/13/2023</t>
  </si>
  <si>
    <t>3/21/2023</t>
  </si>
  <si>
    <t>3/20/2024</t>
  </si>
  <si>
    <t>1/10/2023</t>
  </si>
  <si>
    <t>11/1/2023</t>
  </si>
  <si>
    <t>CCL30-0036</t>
  </si>
  <si>
    <t>Gold</t>
  </si>
  <si>
    <t>B-</t>
  </si>
  <si>
    <t>KOHLDSN,OVERSTOCK01</t>
  </si>
  <si>
    <t>10/17/2023</t>
  </si>
  <si>
    <t>8/2/2024</t>
  </si>
  <si>
    <t>8/26/2024</t>
  </si>
  <si>
    <t>11/28/2022</t>
  </si>
  <si>
    <t>CCL30-0035</t>
  </si>
  <si>
    <t>7/14/2023</t>
  </si>
  <si>
    <t>8/19/2024</t>
  </si>
  <si>
    <t>11/22/2023</t>
  </si>
  <si>
    <t>5/10/2024</t>
  </si>
  <si>
    <t>CCL30-0037</t>
  </si>
  <si>
    <t>MACY02,OVERSTOCK01</t>
  </si>
  <si>
    <t>6/19/2023</t>
  </si>
  <si>
    <t>7/23/2024</t>
  </si>
  <si>
    <t>8/9/2023</t>
  </si>
  <si>
    <t>CCL30-0034</t>
  </si>
  <si>
    <t>Silver</t>
  </si>
  <si>
    <t>CSNSTORES,MACY02</t>
  </si>
  <si>
    <t>4/26/2023</t>
  </si>
  <si>
    <t>1/4/2024</t>
  </si>
  <si>
    <t>10/2/2023</t>
  </si>
  <si>
    <t>CCL30-0033</t>
  </si>
  <si>
    <t>Biron</t>
  </si>
  <si>
    <t>18x18"</t>
  </si>
  <si>
    <t>8/30/2024</t>
  </si>
  <si>
    <t>7/18/2023</t>
  </si>
  <si>
    <t>CCL30-0031</t>
  </si>
  <si>
    <t>11/6/2023</t>
  </si>
  <si>
    <t>7/29/2024</t>
  </si>
  <si>
    <t>7/11/2023</t>
  </si>
  <si>
    <t>1/19/2023</t>
  </si>
  <si>
    <t>5/22/2024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</si>
  <si>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</si>
  <si>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</si>
  <si>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</si>
  <si>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</si>
  <si>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</si>
  <si>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</si>
  <si>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</si>
  <si>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12/12/2022</t>
  </si>
  <si>
    <t>CCL30-0029</t>
  </si>
  <si>
    <t>Aumont</t>
  </si>
  <si>
    <t>Oblong Decor Pillow</t>
  </si>
  <si>
    <t>22x15"</t>
  </si>
  <si>
    <t>5/29/2023</t>
  </si>
  <si>
    <t>11/24/2023</t>
  </si>
  <si>
    <t>CCL30-0061</t>
  </si>
  <si>
    <t>AMAZONDS,DLCROSCILL,MACY02</t>
  </si>
  <si>
    <t>6/13/2023</t>
  </si>
  <si>
    <t>2/27/2024</t>
  </si>
  <si>
    <t>1/24/2023</t>
  </si>
  <si>
    <t>CCL30-0026</t>
  </si>
  <si>
    <t>8/29/2023</t>
  </si>
  <si>
    <t>10/31/2022</t>
  </si>
  <si>
    <t>CCL30-0028</t>
  </si>
  <si>
    <t>5/12/2023</t>
  </si>
  <si>
    <t>8/7/2024</t>
  </si>
  <si>
    <t>6/28/2024</t>
  </si>
  <si>
    <t>CCL30-0027</t>
  </si>
  <si>
    <t>CSNSTORES,DLCROSCILL</t>
  </si>
  <si>
    <t>5/5/2023</t>
  </si>
  <si>
    <t>10/1/2023</t>
  </si>
  <si>
    <t>1/15/2024</t>
  </si>
  <si>
    <t>6/13/2024</t>
  </si>
  <si>
    <t>5/5/2024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</si>
  <si>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</si>
  <si>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</si>
  <si>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</si>
  <si>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</si>
  <si>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</si>
  <si>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</si>
  <si>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</si>
  <si>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BLK01,CSNSTORES,JCPENNEY01,OVERSTOCK01</t>
  </si>
  <si>
    <t>7/28/2023</t>
  </si>
  <si>
    <t>3/29/2024</t>
  </si>
  <si>
    <t>2/27/2023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</si>
  <si>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</si>
  <si>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</si>
  <si>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</si>
  <si>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</si>
  <si>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</si>
  <si>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</si>
  <si>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</si>
  <si>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</si>
  <si>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</si>
  <si>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</si>
  <si>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4/25/2023</t>
  </si>
  <si>
    <t>1/12/2024</t>
  </si>
  <si>
    <t>7/25/2024</t>
  </si>
  <si>
    <t>7/7/2023</t>
  </si>
  <si>
    <t>10/3/2023</t>
  </si>
  <si>
    <t>CCL13-0019</t>
  </si>
  <si>
    <t>1/8/2024</t>
  </si>
  <si>
    <t>11/26/2023</t>
  </si>
  <si>
    <t>5/16/2024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</si>
  <si>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</si>
  <si>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</si>
  <si>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</si>
  <si>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</si>
  <si>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</si>
  <si>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</si>
  <si>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</si>
  <si>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7/4/2024</t>
  </si>
  <si>
    <t>3/11/2024</t>
  </si>
  <si>
    <t>CCL11-0021</t>
  </si>
  <si>
    <t>7/30/2024</t>
  </si>
  <si>
    <t>11/28/2023</t>
  </si>
  <si>
    <t>9/22/2023</t>
  </si>
  <si>
    <t>4/2/2024</t>
  </si>
  <si>
    <t>CCL11-0024</t>
  </si>
  <si>
    <t>Clermont</t>
  </si>
  <si>
    <t>Geometric</t>
  </si>
  <si>
    <t>5/15/2023</t>
  </si>
  <si>
    <t>12/12/2023</t>
  </si>
  <si>
    <t>CCL11-0025</t>
  </si>
  <si>
    <t>CSNSTORES,OLLIIX</t>
  </si>
  <si>
    <t>5/20/2024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</si>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</sst>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163</v>
      </c>
      <c r="AA6" s="4">
        <f>=ROUNDDOWN(25.8730158730159,0)</f>
      </c>
      <c r="AB6" s="5">
        <v>6.3</v>
      </c>
      <c r="AC6" s="2" t="s">
        <v>114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7</v>
      </c>
      <c r="AQ6" s="8">
        <v>1153.8</v>
      </c>
      <c r="AR6" s="4">
        <v>9</v>
      </c>
      <c r="AS6" s="8">
        <v>1651.56</v>
      </c>
      <c r="AT6" s="7">
        <v>-0.2222</v>
      </c>
      <c r="AU6" s="7">
        <v>-0.3014</v>
      </c>
      <c r="AV6" s="4">
        <v>19</v>
      </c>
      <c r="AW6" s="8">
        <v>3847.3</v>
      </c>
      <c r="AX6" s="4">
        <v>19</v>
      </c>
      <c r="AY6" s="8">
        <v>3588.43</v>
      </c>
      <c r="AZ6" s="7" t="s">
        <v>130</v>
      </c>
      <c r="BA6" s="7">
        <v>0.0721</v>
      </c>
      <c r="BB6" s="7">
        <v>0.2999</v>
      </c>
      <c r="BC6" s="4">
        <v>33</v>
      </c>
      <c r="BD6" s="8">
        <v>6687.3</v>
      </c>
      <c r="BE6" s="4">
        <v>35</v>
      </c>
      <c r="BF6" s="8">
        <v>6472.83</v>
      </c>
      <c r="BG6" s="7">
        <v>-0.0571</v>
      </c>
      <c r="BH6" s="7">
        <v>0.0331</v>
      </c>
      <c r="BI6" s="7">
        <v>0.5753</v>
      </c>
      <c r="BJ6" s="4">
        <v>7</v>
      </c>
      <c r="BK6" s="8">
        <v>1153.8</v>
      </c>
      <c r="BL6" s="2" t="s">
        <v>135</v>
      </c>
      <c r="BM6" s="7">
        <v>1</v>
      </c>
      <c r="BN6" s="7">
        <v>1</v>
      </c>
      <c r="BO6" s="4">
        <v>4</v>
      </c>
      <c r="BP6" s="8">
        <v>571.96</v>
      </c>
      <c r="BQ6" s="4">
        <v>6</v>
      </c>
      <c r="BR6" s="8">
        <v>1072.44</v>
      </c>
      <c r="BS6" s="7">
        <v>-0.3333</v>
      </c>
      <c r="BT6" s="7">
        <v>-0.4667</v>
      </c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/>
      <c r="CB6" s="8"/>
      <c r="CC6" s="4">
        <v>3</v>
      </c>
      <c r="CD6" s="8">
        <v>579.12</v>
      </c>
      <c r="CE6" s="7">
        <v>-1</v>
      </c>
      <c r="CF6" s="7">
        <v>-1</v>
      </c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1</v>
      </c>
      <c r="CN6" s="8">
        <v>195.76</v>
      </c>
      <c r="CO6" s="4"/>
      <c r="CP6" s="8"/>
      <c r="CQ6" s="7"/>
      <c r="CR6" s="7"/>
      <c r="CS6" s="2" t="s">
        <v>136</v>
      </c>
      <c r="CT6" s="2" t="s">
        <v>127</v>
      </c>
      <c r="CU6" s="2" t="s">
        <v>130</v>
      </c>
      <c r="CV6" s="2" t="s">
        <v>142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>
        <v>2</v>
      </c>
      <c r="DL6" s="8">
        <v>386.08</v>
      </c>
      <c r="DM6" s="4"/>
      <c r="DN6" s="8"/>
      <c r="DO6" s="7"/>
      <c r="DP6" s="7"/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136</v>
      </c>
      <c r="EP6" s="2" t="s">
        <v>127</v>
      </c>
      <c r="EQ6" s="2" t="s">
        <v>134</v>
      </c>
      <c r="ER6" s="2" t="s">
        <v>149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134</v>
      </c>
      <c r="FD6" s="2" t="s">
        <v>150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151</v>
      </c>
      <c r="FP6" s="2" t="s">
        <v>152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153</v>
      </c>
      <c r="FZ6" s="2" t="s">
        <v>127</v>
      </c>
      <c r="GA6" s="2" t="s">
        <v>130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154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127</v>
      </c>
      <c r="GY6" s="2" t="s">
        <v>155</v>
      </c>
      <c r="GZ6" s="2" t="s">
        <v>156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130</v>
      </c>
      <c r="HM6" s="2" t="s">
        <v>139</v>
      </c>
      <c r="HN6" s="2" t="s">
        <v>130</v>
      </c>
      <c r="HO6" s="4">
        <v>163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  <c r="IF6" s="4"/>
    </row>
    <row r="7">
      <c r="A7" s="2" t="s">
        <v>159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160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161</v>
      </c>
      <c r="Z7" s="4">
        <v>170</v>
      </c>
      <c r="AA7" s="4">
        <f>=ROUNDDOWN(20.9876543209877,0)</f>
      </c>
      <c r="AB7" s="5">
        <v>8.1</v>
      </c>
      <c r="AC7" s="2" t="s">
        <v>114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8</v>
      </c>
      <c r="AQ7" s="8">
        <v>1878.44</v>
      </c>
      <c r="AR7" s="4">
        <v>10</v>
      </c>
      <c r="AS7" s="8">
        <v>1936.87</v>
      </c>
      <c r="AT7" s="7">
        <v>-0.2</v>
      </c>
      <c r="AU7" s="7">
        <v>-0.0302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0.4882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9</v>
      </c>
      <c r="BK7" s="8">
        <v>2478.43</v>
      </c>
      <c r="BL7" s="2" t="s">
        <v>162</v>
      </c>
      <c r="BM7" s="7">
        <v>0.8889</v>
      </c>
      <c r="BN7" s="7">
        <v>0.7579</v>
      </c>
      <c r="BO7" s="4">
        <v>4</v>
      </c>
      <c r="BP7" s="8">
        <v>686.36</v>
      </c>
      <c r="BQ7" s="4">
        <v>9</v>
      </c>
      <c r="BR7" s="8">
        <v>1705.22</v>
      </c>
      <c r="BS7" s="7">
        <v>-0.5556</v>
      </c>
      <c r="BT7" s="7">
        <v>-0.5975</v>
      </c>
      <c r="BU7" s="2" t="s">
        <v>136</v>
      </c>
      <c r="BV7" s="2" t="s">
        <v>127</v>
      </c>
      <c r="BW7" s="2" t="s">
        <v>137</v>
      </c>
      <c r="BX7" s="2" t="s">
        <v>163</v>
      </c>
      <c r="BY7" s="2" t="s">
        <v>139</v>
      </c>
      <c r="BZ7" s="2" t="s">
        <v>130</v>
      </c>
      <c r="CA7" s="4">
        <v>1</v>
      </c>
      <c r="CB7" s="8">
        <v>231.65</v>
      </c>
      <c r="CC7" s="4">
        <v>1</v>
      </c>
      <c r="CD7" s="8">
        <v>231.65</v>
      </c>
      <c r="CE7" s="7"/>
      <c r="CF7" s="7"/>
      <c r="CG7" s="2" t="s">
        <v>136</v>
      </c>
      <c r="CH7" s="2" t="s">
        <v>127</v>
      </c>
      <c r="CI7" s="2" t="s">
        <v>140</v>
      </c>
      <c r="CJ7" s="2" t="s">
        <v>141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136</v>
      </c>
      <c r="CT7" s="2" t="s">
        <v>127</v>
      </c>
      <c r="CU7" s="2" t="s">
        <v>130</v>
      </c>
      <c r="CV7" s="2" t="s">
        <v>164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165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136</v>
      </c>
      <c r="DR7" s="2" t="s">
        <v>127</v>
      </c>
      <c r="DS7" s="2" t="s">
        <v>145</v>
      </c>
      <c r="DT7" s="2" t="s">
        <v>166</v>
      </c>
      <c r="DU7" s="2" t="s">
        <v>139</v>
      </c>
      <c r="DV7" s="2" t="s">
        <v>130</v>
      </c>
      <c r="DW7" s="4">
        <v>2</v>
      </c>
      <c r="DX7" s="8">
        <v>450.44</v>
      </c>
      <c r="DY7" s="4"/>
      <c r="DZ7" s="8"/>
      <c r="EA7" s="7"/>
      <c r="EB7" s="7"/>
      <c r="EC7" s="2" t="s">
        <v>136</v>
      </c>
      <c r="ED7" s="2" t="s">
        <v>127</v>
      </c>
      <c r="EE7" s="2" t="s">
        <v>147</v>
      </c>
      <c r="EF7" s="2" t="s">
        <v>167</v>
      </c>
      <c r="EG7" s="2" t="s">
        <v>139</v>
      </c>
      <c r="EH7" s="2" t="s">
        <v>130</v>
      </c>
      <c r="EI7" s="4">
        <v>1</v>
      </c>
      <c r="EJ7" s="8">
        <v>509.99</v>
      </c>
      <c r="EK7" s="4"/>
      <c r="EL7" s="8"/>
      <c r="EM7" s="7"/>
      <c r="EN7" s="7"/>
      <c r="EO7" s="2" t="s">
        <v>136</v>
      </c>
      <c r="EP7" s="2" t="s">
        <v>127</v>
      </c>
      <c r="EQ7" s="2" t="s">
        <v>161</v>
      </c>
      <c r="ER7" s="2" t="s">
        <v>168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136</v>
      </c>
      <c r="FB7" s="2" t="s">
        <v>127</v>
      </c>
      <c r="FC7" s="2" t="s">
        <v>161</v>
      </c>
      <c r="FD7" s="2" t="s">
        <v>169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151</v>
      </c>
      <c r="FP7" s="2" t="s">
        <v>170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153</v>
      </c>
      <c r="FZ7" s="2" t="s">
        <v>127</v>
      </c>
      <c r="GA7" s="2" t="s">
        <v>130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154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127</v>
      </c>
      <c r="GY7" s="2" t="s">
        <v>155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130</v>
      </c>
      <c r="HM7" s="2" t="s">
        <v>139</v>
      </c>
      <c r="HN7" s="2" t="s">
        <v>130</v>
      </c>
      <c r="HO7" s="4">
        <v>170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  <c r="IF7" s="4"/>
    </row>
    <row r="8">
      <c r="A8" s="2" t="s">
        <v>171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172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161</v>
      </c>
      <c r="Z8" s="4">
        <v>79</v>
      </c>
      <c r="AA8" s="4">
        <f>=ROUNDDOWN(35.9090909090909,0)</f>
      </c>
      <c r="AB8" s="5">
        <v>2.2</v>
      </c>
      <c r="AC8" s="2" t="s">
        <v>114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4</v>
      </c>
      <c r="AQ8" s="8">
        <v>815.06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0.2119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4</v>
      </c>
      <c r="BK8" s="8">
        <v>815.06</v>
      </c>
      <c r="BL8" s="2" t="s">
        <v>173</v>
      </c>
      <c r="BM8" s="7">
        <v>1</v>
      </c>
      <c r="BN8" s="7">
        <v>1</v>
      </c>
      <c r="BO8" s="4">
        <v>2</v>
      </c>
      <c r="BP8" s="8">
        <v>343.18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174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145</v>
      </c>
      <c r="CJ8" s="2" t="s">
        <v>175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130</v>
      </c>
      <c r="CV8" s="2" t="s">
        <v>176</v>
      </c>
      <c r="CW8" s="2" t="s">
        <v>139</v>
      </c>
      <c r="CX8" s="2" t="s">
        <v>130</v>
      </c>
      <c r="CY8" s="4">
        <v>1</v>
      </c>
      <c r="CZ8" s="8">
        <v>240.23</v>
      </c>
      <c r="DA8" s="4"/>
      <c r="DB8" s="8"/>
      <c r="DC8" s="7"/>
      <c r="DD8" s="7"/>
      <c r="DE8" s="2" t="s">
        <v>136</v>
      </c>
      <c r="DF8" s="2" t="s">
        <v>127</v>
      </c>
      <c r="DG8" s="2" t="s">
        <v>177</v>
      </c>
      <c r="DH8" s="2" t="s">
        <v>178</v>
      </c>
      <c r="DI8" s="2" t="s">
        <v>139</v>
      </c>
      <c r="DJ8" s="2" t="s">
        <v>130</v>
      </c>
      <c r="DK8" s="4">
        <v>1</v>
      </c>
      <c r="DL8" s="8">
        <v>231.65</v>
      </c>
      <c r="DM8" s="4"/>
      <c r="DN8" s="8"/>
      <c r="DO8" s="7"/>
      <c r="DP8" s="7"/>
      <c r="DQ8" s="2" t="s">
        <v>136</v>
      </c>
      <c r="DR8" s="2" t="s">
        <v>127</v>
      </c>
      <c r="DS8" s="2" t="s">
        <v>145</v>
      </c>
      <c r="DT8" s="2" t="s">
        <v>179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177</v>
      </c>
      <c r="EF8" s="2" t="s">
        <v>180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127</v>
      </c>
      <c r="EQ8" s="2" t="s">
        <v>161</v>
      </c>
      <c r="ER8" s="2" t="s">
        <v>181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161</v>
      </c>
      <c r="FD8" s="2" t="s">
        <v>182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151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153</v>
      </c>
      <c r="FZ8" s="2" t="s">
        <v>127</v>
      </c>
      <c r="GA8" s="2" t="s">
        <v>130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183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136</v>
      </c>
      <c r="GX8" s="2" t="s">
        <v>127</v>
      </c>
      <c r="GY8" s="2" t="s">
        <v>155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153</v>
      </c>
      <c r="HJ8" s="2" t="s">
        <v>127</v>
      </c>
      <c r="HK8" s="2" t="s">
        <v>130</v>
      </c>
      <c r="HL8" s="2" t="s">
        <v>130</v>
      </c>
      <c r="HM8" s="2" t="s">
        <v>139</v>
      </c>
      <c r="HN8" s="2" t="s">
        <v>130</v>
      </c>
      <c r="HO8" s="4">
        <v>79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  <c r="IF8" s="4"/>
    </row>
    <row r="9">
      <c r="A9" s="2" t="s">
        <v>184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185</v>
      </c>
      <c r="J9" s="2" t="s">
        <v>125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187</v>
      </c>
      <c r="Z9" s="4">
        <v>148</v>
      </c>
      <c r="AA9" s="4">
        <f>=ROUNDDOWN(25.5172413793103,0)</f>
      </c>
      <c r="AB9" s="5">
        <v>5.8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3</v>
      </c>
      <c r="AQ9" s="8">
        <v>530.86</v>
      </c>
      <c r="AR9" s="4">
        <v>6</v>
      </c>
      <c r="AS9" s="8">
        <v>980.05</v>
      </c>
      <c r="AT9" s="7">
        <v>-0.5</v>
      </c>
      <c r="AU9" s="7">
        <v>-0.4583</v>
      </c>
      <c r="AV9" s="4">
        <v>14</v>
      </c>
      <c r="AW9" s="8">
        <v>2840</v>
      </c>
      <c r="AX9" s="4">
        <v>16</v>
      </c>
      <c r="AY9" s="8">
        <v>2884.4</v>
      </c>
      <c r="AZ9" s="7">
        <v>-0.125</v>
      </c>
      <c r="BA9" s="7">
        <v>-0.0154</v>
      </c>
      <c r="BB9" s="7">
        <v>0.1869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0.4247</v>
      </c>
      <c r="BJ9" s="4">
        <v>3</v>
      </c>
      <c r="BK9" s="8">
        <v>530.86</v>
      </c>
      <c r="BL9" s="2" t="s">
        <v>188</v>
      </c>
      <c r="BM9" s="7">
        <v>1</v>
      </c>
      <c r="BN9" s="7">
        <v>1</v>
      </c>
      <c r="BO9" s="4">
        <v>1</v>
      </c>
      <c r="BP9" s="8">
        <v>142.99</v>
      </c>
      <c r="BQ9" s="4">
        <v>3</v>
      </c>
      <c r="BR9" s="8">
        <v>536.22</v>
      </c>
      <c r="BS9" s="7">
        <v>-0.6667</v>
      </c>
      <c r="BT9" s="7">
        <v>-0.7333</v>
      </c>
      <c r="BU9" s="2" t="s">
        <v>136</v>
      </c>
      <c r="BV9" s="2" t="s">
        <v>127</v>
      </c>
      <c r="BW9" s="2" t="s">
        <v>137</v>
      </c>
      <c r="BX9" s="2" t="s">
        <v>189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140</v>
      </c>
      <c r="CJ9" s="2" t="s">
        <v>190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136</v>
      </c>
      <c r="CT9" s="2" t="s">
        <v>127</v>
      </c>
      <c r="CU9" s="2" t="s">
        <v>130</v>
      </c>
      <c r="CV9" s="2" t="s">
        <v>191</v>
      </c>
      <c r="CW9" s="2" t="s">
        <v>139</v>
      </c>
      <c r="CX9" s="2" t="s">
        <v>130</v>
      </c>
      <c r="CY9" s="4">
        <v>1</v>
      </c>
      <c r="CZ9" s="8">
        <v>200.19</v>
      </c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192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136</v>
      </c>
      <c r="DR9" s="2" t="s">
        <v>127</v>
      </c>
      <c r="DS9" s="2" t="s">
        <v>145</v>
      </c>
      <c r="DT9" s="2" t="s">
        <v>193</v>
      </c>
      <c r="DU9" s="2" t="s">
        <v>139</v>
      </c>
      <c r="DV9" s="2" t="s">
        <v>130</v>
      </c>
      <c r="DW9" s="4">
        <v>1</v>
      </c>
      <c r="DX9" s="8">
        <v>187.68</v>
      </c>
      <c r="DY9" s="4">
        <v>1</v>
      </c>
      <c r="DZ9" s="8">
        <v>187.68</v>
      </c>
      <c r="EA9" s="7"/>
      <c r="EB9" s="7"/>
      <c r="EC9" s="2" t="s">
        <v>136</v>
      </c>
      <c r="ED9" s="2" t="s">
        <v>127</v>
      </c>
      <c r="EE9" s="2" t="s">
        <v>147</v>
      </c>
      <c r="EF9" s="2" t="s">
        <v>194</v>
      </c>
      <c r="EG9" s="2" t="s">
        <v>139</v>
      </c>
      <c r="EH9" s="2" t="s">
        <v>130</v>
      </c>
      <c r="EI9" s="4"/>
      <c r="EJ9" s="8"/>
      <c r="EK9" s="4">
        <v>1</v>
      </c>
      <c r="EL9" s="8">
        <v>49.91</v>
      </c>
      <c r="EM9" s="7">
        <v>-1</v>
      </c>
      <c r="EN9" s="7">
        <v>-1</v>
      </c>
      <c r="EO9" s="2" t="s">
        <v>136</v>
      </c>
      <c r="EP9" s="2" t="s">
        <v>127</v>
      </c>
      <c r="EQ9" s="2" t="s">
        <v>169</v>
      </c>
      <c r="ER9" s="2" t="s">
        <v>195</v>
      </c>
      <c r="ES9" s="2" t="s">
        <v>139</v>
      </c>
      <c r="ET9" s="2" t="s">
        <v>130</v>
      </c>
      <c r="EU9" s="4"/>
      <c r="EV9" s="8"/>
      <c r="EW9" s="4">
        <v>1</v>
      </c>
      <c r="EX9" s="8">
        <v>206.24</v>
      </c>
      <c r="EY9" s="7">
        <v>-1</v>
      </c>
      <c r="EZ9" s="7">
        <v>-1</v>
      </c>
      <c r="FA9" s="2" t="s">
        <v>136</v>
      </c>
      <c r="FB9" s="2" t="s">
        <v>127</v>
      </c>
      <c r="FC9" s="2" t="s">
        <v>169</v>
      </c>
      <c r="FD9" s="2" t="s">
        <v>196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151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153</v>
      </c>
      <c r="FZ9" s="2" t="s">
        <v>127</v>
      </c>
      <c r="GA9" s="2" t="s">
        <v>130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154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155</v>
      </c>
      <c r="GZ9" s="2" t="s">
        <v>197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130</v>
      </c>
      <c r="HM9" s="2" t="s">
        <v>139</v>
      </c>
      <c r="HN9" s="2" t="s">
        <v>130</v>
      </c>
      <c r="HO9" s="4">
        <v>148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  <c r="IF9" s="4"/>
    </row>
    <row r="10">
      <c r="A10" s="2" t="s">
        <v>198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185</v>
      </c>
      <c r="J10" s="2" t="s">
        <v>160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187</v>
      </c>
      <c r="Z10" s="4">
        <v>200</v>
      </c>
      <c r="AA10" s="4">
        <f>=ROUNDDOWN(40.8163265306122,0)</f>
      </c>
      <c r="AB10" s="5">
        <v>4.9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7</v>
      </c>
      <c r="AQ10" s="8">
        <v>1364.15</v>
      </c>
      <c r="AR10" s="4">
        <v>10</v>
      </c>
      <c r="AS10" s="8">
        <v>1904.35</v>
      </c>
      <c r="AT10" s="7">
        <v>-0.3</v>
      </c>
      <c r="AU10" s="7">
        <v>-0.2837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0.4803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7</v>
      </c>
      <c r="BK10" s="8">
        <v>1364.15</v>
      </c>
      <c r="BL10" s="2" t="s">
        <v>199</v>
      </c>
      <c r="BM10" s="7">
        <v>1</v>
      </c>
      <c r="BN10" s="7">
        <v>1</v>
      </c>
      <c r="BO10" s="4">
        <v>5</v>
      </c>
      <c r="BP10" s="8">
        <v>900.85</v>
      </c>
      <c r="BQ10" s="4">
        <v>4</v>
      </c>
      <c r="BR10" s="8">
        <v>857.96</v>
      </c>
      <c r="BS10" s="7">
        <v>0.25</v>
      </c>
      <c r="BT10" s="7">
        <v>0.05</v>
      </c>
      <c r="BU10" s="2" t="s">
        <v>136</v>
      </c>
      <c r="BV10" s="2" t="s">
        <v>127</v>
      </c>
      <c r="BW10" s="2" t="s">
        <v>137</v>
      </c>
      <c r="BX10" s="2" t="s">
        <v>200</v>
      </c>
      <c r="BY10" s="2" t="s">
        <v>139</v>
      </c>
      <c r="BZ10" s="2" t="s">
        <v>130</v>
      </c>
      <c r="CA10" s="4"/>
      <c r="CB10" s="8"/>
      <c r="CC10" s="4">
        <v>2</v>
      </c>
      <c r="CD10" s="8">
        <v>463.3</v>
      </c>
      <c r="CE10" s="7">
        <v>-1</v>
      </c>
      <c r="CF10" s="7">
        <v>-1</v>
      </c>
      <c r="CG10" s="2" t="s">
        <v>136</v>
      </c>
      <c r="CH10" s="2" t="s">
        <v>127</v>
      </c>
      <c r="CI10" s="2" t="s">
        <v>140</v>
      </c>
      <c r="CJ10" s="2" t="s">
        <v>141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130</v>
      </c>
      <c r="CV10" s="2" t="s">
        <v>164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201</v>
      </c>
      <c r="DI10" s="2" t="s">
        <v>139</v>
      </c>
      <c r="DJ10" s="2" t="s">
        <v>130</v>
      </c>
      <c r="DK10" s="4">
        <v>2</v>
      </c>
      <c r="DL10" s="8">
        <v>463.3</v>
      </c>
      <c r="DM10" s="4"/>
      <c r="DN10" s="8"/>
      <c r="DO10" s="7"/>
      <c r="DP10" s="7"/>
      <c r="DQ10" s="2" t="s">
        <v>136</v>
      </c>
      <c r="DR10" s="2" t="s">
        <v>127</v>
      </c>
      <c r="DS10" s="2" t="s">
        <v>145</v>
      </c>
      <c r="DT10" s="2" t="s">
        <v>192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127</v>
      </c>
      <c r="EE10" s="2" t="s">
        <v>147</v>
      </c>
      <c r="EF10" s="2" t="s">
        <v>202</v>
      </c>
      <c r="EG10" s="2" t="s">
        <v>139</v>
      </c>
      <c r="EH10" s="2" t="s">
        <v>130</v>
      </c>
      <c r="EI10" s="4"/>
      <c r="EJ10" s="8"/>
      <c r="EK10" s="4">
        <v>2</v>
      </c>
      <c r="EL10" s="8">
        <v>110.38</v>
      </c>
      <c r="EM10" s="7">
        <v>-1</v>
      </c>
      <c r="EN10" s="7">
        <v>-1</v>
      </c>
      <c r="EO10" s="2" t="s">
        <v>136</v>
      </c>
      <c r="EP10" s="2" t="s">
        <v>127</v>
      </c>
      <c r="EQ10" s="2" t="s">
        <v>169</v>
      </c>
      <c r="ER10" s="2" t="s">
        <v>203</v>
      </c>
      <c r="ES10" s="2" t="s">
        <v>139</v>
      </c>
      <c r="ET10" s="2" t="s">
        <v>130</v>
      </c>
      <c r="EU10" s="4"/>
      <c r="EV10" s="8"/>
      <c r="EW10" s="4">
        <v>1</v>
      </c>
      <c r="EX10" s="8">
        <v>247.49</v>
      </c>
      <c r="EY10" s="7">
        <v>-1</v>
      </c>
      <c r="EZ10" s="7">
        <v>-1</v>
      </c>
      <c r="FA10" s="2" t="s">
        <v>136</v>
      </c>
      <c r="FB10" s="2" t="s">
        <v>127</v>
      </c>
      <c r="FC10" s="2" t="s">
        <v>169</v>
      </c>
      <c r="FD10" s="2" t="s">
        <v>181</v>
      </c>
      <c r="FE10" s="2" t="s">
        <v>139</v>
      </c>
      <c r="FF10" s="2" t="s">
        <v>130</v>
      </c>
      <c r="FG10" s="4"/>
      <c r="FH10" s="8"/>
      <c r="FI10" s="4">
        <v>1</v>
      </c>
      <c r="FJ10" s="8">
        <v>225.22</v>
      </c>
      <c r="FK10" s="7">
        <v>-1</v>
      </c>
      <c r="FL10" s="7">
        <v>-1</v>
      </c>
      <c r="FM10" s="2" t="s">
        <v>136</v>
      </c>
      <c r="FN10" s="2" t="s">
        <v>127</v>
      </c>
      <c r="FO10" s="2" t="s">
        <v>151</v>
      </c>
      <c r="FP10" s="2" t="s">
        <v>204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153</v>
      </c>
      <c r="FZ10" s="2" t="s">
        <v>127</v>
      </c>
      <c r="GA10" s="2" t="s">
        <v>130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154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155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130</v>
      </c>
      <c r="HM10" s="2" t="s">
        <v>139</v>
      </c>
      <c r="HN10" s="2" t="s">
        <v>130</v>
      </c>
      <c r="HO10" s="4">
        <v>200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  <c r="IF10" s="4"/>
    </row>
    <row r="11">
      <c r="A11" s="2" t="s">
        <v>205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185</v>
      </c>
      <c r="J11" s="2" t="s">
        <v>172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187</v>
      </c>
      <c r="Z11" s="4">
        <v>83</v>
      </c>
      <c r="AA11" s="4">
        <f>=ROUNDDOWN(21.8421052631579,0)</f>
      </c>
      <c r="AB11" s="5">
        <v>3.8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</v>
      </c>
      <c r="AQ11" s="8">
        <v>944.99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0.3327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</v>
      </c>
      <c r="BK11" s="8">
        <v>944.99</v>
      </c>
      <c r="BL11" s="2" t="s">
        <v>206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207</v>
      </c>
      <c r="BY11" s="2" t="s">
        <v>139</v>
      </c>
      <c r="BZ11" s="2" t="s">
        <v>130</v>
      </c>
      <c r="CA11" s="4"/>
      <c r="CB11" s="8"/>
      <c r="CC11" s="4"/>
      <c r="CD11" s="8"/>
      <c r="CE11" s="7"/>
      <c r="CF11" s="7"/>
      <c r="CG11" s="2" t="s">
        <v>136</v>
      </c>
      <c r="CH11" s="2" t="s">
        <v>127</v>
      </c>
      <c r="CI11" s="2" t="s">
        <v>145</v>
      </c>
      <c r="CJ11" s="2" t="s">
        <v>175</v>
      </c>
      <c r="CK11" s="2" t="s">
        <v>139</v>
      </c>
      <c r="CL11" s="2" t="s">
        <v>130</v>
      </c>
      <c r="CM11" s="4">
        <v>3</v>
      </c>
      <c r="CN11" s="8">
        <v>704.76</v>
      </c>
      <c r="CO11" s="4"/>
      <c r="CP11" s="8"/>
      <c r="CQ11" s="7"/>
      <c r="CR11" s="7"/>
      <c r="CS11" s="2" t="s">
        <v>136</v>
      </c>
      <c r="CT11" s="2" t="s">
        <v>127</v>
      </c>
      <c r="CU11" s="2" t="s">
        <v>130</v>
      </c>
      <c r="CV11" s="2" t="s">
        <v>208</v>
      </c>
      <c r="CW11" s="2" t="s">
        <v>139</v>
      </c>
      <c r="CX11" s="2" t="s">
        <v>130</v>
      </c>
      <c r="CY11" s="4">
        <v>1</v>
      </c>
      <c r="CZ11" s="8">
        <v>240.23</v>
      </c>
      <c r="DA11" s="4"/>
      <c r="DB11" s="8"/>
      <c r="DC11" s="7"/>
      <c r="DD11" s="7"/>
      <c r="DE11" s="2" t="s">
        <v>136</v>
      </c>
      <c r="DF11" s="2" t="s">
        <v>127</v>
      </c>
      <c r="DG11" s="2" t="s">
        <v>177</v>
      </c>
      <c r="DH11" s="2" t="s">
        <v>209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136</v>
      </c>
      <c r="DR11" s="2" t="s">
        <v>127</v>
      </c>
      <c r="DS11" s="2" t="s">
        <v>145</v>
      </c>
      <c r="DT11" s="2" t="s">
        <v>210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177</v>
      </c>
      <c r="EF11" s="2" t="s">
        <v>176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127</v>
      </c>
      <c r="EQ11" s="2" t="s">
        <v>169</v>
      </c>
      <c r="ER11" s="2" t="s">
        <v>211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169</v>
      </c>
      <c r="FD11" s="2" t="s">
        <v>212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151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153</v>
      </c>
      <c r="FZ11" s="2" t="s">
        <v>127</v>
      </c>
      <c r="GA11" s="2" t="s">
        <v>130</v>
      </c>
      <c r="GB11" s="2" t="s">
        <v>130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183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136</v>
      </c>
      <c r="GX11" s="2" t="s">
        <v>127</v>
      </c>
      <c r="GY11" s="2" t="s">
        <v>155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153</v>
      </c>
      <c r="HJ11" s="2" t="s">
        <v>127</v>
      </c>
      <c r="HK11" s="2" t="s">
        <v>130</v>
      </c>
      <c r="HL11" s="2" t="s">
        <v>130</v>
      </c>
      <c r="HM11" s="2" t="s">
        <v>139</v>
      </c>
      <c r="HN11" s="2" t="s">
        <v>130</v>
      </c>
      <c r="HO11" s="4">
        <v>83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  <c r="IF11" s="4"/>
    </row>
    <row r="12">
      <c r="A12" s="2" t="s">
        <v>213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125</v>
      </c>
      <c r="K12" s="2" t="s">
        <v>216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217</v>
      </c>
      <c r="W12" s="2" t="s">
        <v>133</v>
      </c>
      <c r="X12" s="2" t="s">
        <v>130</v>
      </c>
      <c r="Y12" s="2" t="s">
        <v>134</v>
      </c>
      <c r="Z12" s="4">
        <v>137</v>
      </c>
      <c r="AA12" s="4">
        <f>=ROUNDDOWN(40.2941176470588,0)</f>
      </c>
      <c r="AB12" s="5">
        <v>3.4</v>
      </c>
      <c r="AC12" s="2" t="s">
        <v>218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</v>
      </c>
      <c r="AQ12" s="8">
        <v>193.04</v>
      </c>
      <c r="AR12" s="4">
        <v>3</v>
      </c>
      <c r="AS12" s="8">
        <v>538.01</v>
      </c>
      <c r="AT12" s="7">
        <v>-0.6667</v>
      </c>
      <c r="AU12" s="7">
        <v>-0.6412</v>
      </c>
      <c r="AV12" s="4">
        <v>11</v>
      </c>
      <c r="AW12" s="8">
        <v>2527.93</v>
      </c>
      <c r="AX12" s="4">
        <v>7</v>
      </c>
      <c r="AY12" s="8">
        <v>1332.46</v>
      </c>
      <c r="AZ12" s="7">
        <v>0.5714</v>
      </c>
      <c r="BA12" s="7">
        <v>0.8972</v>
      </c>
      <c r="BB12" s="7">
        <v>0.0764</v>
      </c>
      <c r="BC12" s="4">
        <v>22</v>
      </c>
      <c r="BD12" s="8">
        <v>4748.47</v>
      </c>
      <c r="BE12" s="4">
        <v>13</v>
      </c>
      <c r="BF12" s="8">
        <v>2637.64</v>
      </c>
      <c r="BG12" s="7">
        <v>0.6923</v>
      </c>
      <c r="BH12" s="7">
        <v>0.8003</v>
      </c>
      <c r="BI12" s="7">
        <v>0.5324</v>
      </c>
      <c r="BJ12" s="4">
        <v>1</v>
      </c>
      <c r="BK12" s="8">
        <v>193.04</v>
      </c>
      <c r="BL12" s="2" t="s">
        <v>219</v>
      </c>
      <c r="BM12" s="7">
        <v>1</v>
      </c>
      <c r="BN12" s="7">
        <v>1</v>
      </c>
      <c r="BO12" s="4"/>
      <c r="BP12" s="8"/>
      <c r="BQ12" s="4">
        <v>1</v>
      </c>
      <c r="BR12" s="8">
        <v>151.93</v>
      </c>
      <c r="BS12" s="7">
        <v>-1</v>
      </c>
      <c r="BT12" s="7">
        <v>-1</v>
      </c>
      <c r="BU12" s="2" t="s">
        <v>136</v>
      </c>
      <c r="BV12" s="2" t="s">
        <v>127</v>
      </c>
      <c r="BW12" s="2" t="s">
        <v>137</v>
      </c>
      <c r="BX12" s="2" t="s">
        <v>220</v>
      </c>
      <c r="BY12" s="2" t="s">
        <v>139</v>
      </c>
      <c r="BZ12" s="2" t="s">
        <v>130</v>
      </c>
      <c r="CA12" s="4">
        <v>1</v>
      </c>
      <c r="CB12" s="8">
        <v>193.04</v>
      </c>
      <c r="CC12" s="4">
        <v>2</v>
      </c>
      <c r="CD12" s="8">
        <v>386.08</v>
      </c>
      <c r="CE12" s="7">
        <v>-0.5</v>
      </c>
      <c r="CF12" s="7">
        <v>-0.5</v>
      </c>
      <c r="CG12" s="2" t="s">
        <v>136</v>
      </c>
      <c r="CH12" s="2" t="s">
        <v>127</v>
      </c>
      <c r="CI12" s="2" t="s">
        <v>140</v>
      </c>
      <c r="CJ12" s="2" t="s">
        <v>221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130</v>
      </c>
      <c r="CV12" s="2" t="s">
        <v>222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223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224</v>
      </c>
      <c r="DT12" s="2" t="s">
        <v>225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136</v>
      </c>
      <c r="ED12" s="2" t="s">
        <v>127</v>
      </c>
      <c r="EE12" s="2" t="s">
        <v>147</v>
      </c>
      <c r="EF12" s="2" t="s">
        <v>226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136</v>
      </c>
      <c r="EP12" s="2" t="s">
        <v>127</v>
      </c>
      <c r="EQ12" s="2" t="s">
        <v>134</v>
      </c>
      <c r="ER12" s="2" t="s">
        <v>227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134</v>
      </c>
      <c r="FD12" s="2" t="s">
        <v>228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151</v>
      </c>
      <c r="FP12" s="2" t="s">
        <v>229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153</v>
      </c>
      <c r="FZ12" s="2" t="s">
        <v>127</v>
      </c>
      <c r="GA12" s="2" t="s">
        <v>130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154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155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157</v>
      </c>
      <c r="HK12" s="2" t="s">
        <v>158</v>
      </c>
      <c r="HL12" s="2" t="s">
        <v>130</v>
      </c>
      <c r="HM12" s="2" t="s">
        <v>139</v>
      </c>
      <c r="HN12" s="2" t="s">
        <v>130</v>
      </c>
      <c r="HO12" s="4">
        <v>137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180</v>
      </c>
      <c r="IF12" s="4"/>
    </row>
    <row r="13">
      <c r="A13" s="2" t="s">
        <v>230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160</v>
      </c>
      <c r="K13" s="2" t="s">
        <v>216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217</v>
      </c>
      <c r="W13" s="2" t="s">
        <v>133</v>
      </c>
      <c r="X13" s="2" t="s">
        <v>130</v>
      </c>
      <c r="Y13" s="2" t="s">
        <v>134</v>
      </c>
      <c r="Z13" s="4">
        <v>186</v>
      </c>
      <c r="AA13" s="4">
        <f>=ROUNDDOWN(39.5744680851064,0)</f>
      </c>
      <c r="AB13" s="5">
        <v>4.7</v>
      </c>
      <c r="AC13" s="2" t="s">
        <v>218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8</v>
      </c>
      <c r="AQ13" s="8">
        <v>1871.59</v>
      </c>
      <c r="AR13" s="4">
        <v>4</v>
      </c>
      <c r="AS13" s="8">
        <v>794.45</v>
      </c>
      <c r="AT13" s="7">
        <v>1</v>
      </c>
      <c r="AU13" s="7">
        <v>1.3558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0.7404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9</v>
      </c>
      <c r="BK13" s="8">
        <v>2018.58</v>
      </c>
      <c r="BL13" s="2" t="s">
        <v>231</v>
      </c>
      <c r="BM13" s="7">
        <v>0.8889</v>
      </c>
      <c r="BN13" s="7">
        <v>0.9272</v>
      </c>
      <c r="BO13" s="4"/>
      <c r="BP13" s="8"/>
      <c r="BQ13" s="4">
        <v>3</v>
      </c>
      <c r="BR13" s="8">
        <v>546.96</v>
      </c>
      <c r="BS13" s="7">
        <v>-1</v>
      </c>
      <c r="BT13" s="7">
        <v>-1</v>
      </c>
      <c r="BU13" s="2" t="s">
        <v>136</v>
      </c>
      <c r="BV13" s="2" t="s">
        <v>127</v>
      </c>
      <c r="BW13" s="2" t="s">
        <v>137</v>
      </c>
      <c r="BX13" s="2" t="s">
        <v>138</v>
      </c>
      <c r="BY13" s="2" t="s">
        <v>139</v>
      </c>
      <c r="BZ13" s="2" t="s">
        <v>130</v>
      </c>
      <c r="CA13" s="4">
        <v>3</v>
      </c>
      <c r="CB13" s="8">
        <v>694.95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140</v>
      </c>
      <c r="CJ13" s="2" t="s">
        <v>232</v>
      </c>
      <c r="CK13" s="2" t="s">
        <v>139</v>
      </c>
      <c r="CL13" s="2" t="s">
        <v>130</v>
      </c>
      <c r="CM13" s="4">
        <v>3</v>
      </c>
      <c r="CN13" s="8">
        <v>704.76</v>
      </c>
      <c r="CO13" s="4"/>
      <c r="CP13" s="8"/>
      <c r="CQ13" s="7"/>
      <c r="CR13" s="7"/>
      <c r="CS13" s="2" t="s">
        <v>136</v>
      </c>
      <c r="CT13" s="2" t="s">
        <v>127</v>
      </c>
      <c r="CU13" s="2" t="s">
        <v>130</v>
      </c>
      <c r="CV13" s="2" t="s">
        <v>233</v>
      </c>
      <c r="CW13" s="2" t="s">
        <v>139</v>
      </c>
      <c r="CX13" s="2" t="s">
        <v>130</v>
      </c>
      <c r="CY13" s="4">
        <v>1</v>
      </c>
      <c r="CZ13" s="8">
        <v>240.23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234</v>
      </c>
      <c r="DI13" s="2" t="s">
        <v>139</v>
      </c>
      <c r="DJ13" s="2" t="s">
        <v>130</v>
      </c>
      <c r="DK13" s="4">
        <v>1</v>
      </c>
      <c r="DL13" s="8">
        <v>231.65</v>
      </c>
      <c r="DM13" s="4"/>
      <c r="DN13" s="8"/>
      <c r="DO13" s="7"/>
      <c r="DP13" s="7"/>
      <c r="DQ13" s="2" t="s">
        <v>136</v>
      </c>
      <c r="DR13" s="2" t="s">
        <v>127</v>
      </c>
      <c r="DS13" s="2" t="s">
        <v>145</v>
      </c>
      <c r="DT13" s="2" t="s">
        <v>235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147</v>
      </c>
      <c r="EF13" s="2" t="s">
        <v>236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136</v>
      </c>
      <c r="EP13" s="2" t="s">
        <v>127</v>
      </c>
      <c r="EQ13" s="2" t="s">
        <v>134</v>
      </c>
      <c r="ER13" s="2" t="s">
        <v>195</v>
      </c>
      <c r="ES13" s="2" t="s">
        <v>139</v>
      </c>
      <c r="ET13" s="2" t="s">
        <v>130</v>
      </c>
      <c r="EU13" s="4"/>
      <c r="EV13" s="8"/>
      <c r="EW13" s="4">
        <v>1</v>
      </c>
      <c r="EX13" s="8">
        <v>247.49</v>
      </c>
      <c r="EY13" s="7">
        <v>-1</v>
      </c>
      <c r="EZ13" s="7">
        <v>-1</v>
      </c>
      <c r="FA13" s="2" t="s">
        <v>136</v>
      </c>
      <c r="FB13" s="2" t="s">
        <v>127</v>
      </c>
      <c r="FC13" s="2" t="s">
        <v>134</v>
      </c>
      <c r="FD13" s="2" t="s">
        <v>237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151</v>
      </c>
      <c r="FP13" s="2" t="s">
        <v>234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153</v>
      </c>
      <c r="FZ13" s="2" t="s">
        <v>127</v>
      </c>
      <c r="GA13" s="2" t="s">
        <v>130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154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155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157</v>
      </c>
      <c r="HK13" s="2" t="s">
        <v>158</v>
      </c>
      <c r="HL13" s="2" t="s">
        <v>130</v>
      </c>
      <c r="HM13" s="2" t="s">
        <v>139</v>
      </c>
      <c r="HN13" s="2" t="s">
        <v>130</v>
      </c>
      <c r="HO13" s="4">
        <v>186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180</v>
      </c>
      <c r="IF13" s="4"/>
    </row>
    <row r="14">
      <c r="A14" s="2" t="s">
        <v>238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172</v>
      </c>
      <c r="K14" s="2" t="s">
        <v>216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217</v>
      </c>
      <c r="W14" s="2" t="s">
        <v>133</v>
      </c>
      <c r="X14" s="2" t="s">
        <v>130</v>
      </c>
      <c r="Y14" s="2" t="s">
        <v>134</v>
      </c>
      <c r="Z14" s="4">
        <v>65</v>
      </c>
      <c r="AA14" s="4">
        <f>=ROUNDDOWN(46.4285714285714,0)</f>
      </c>
      <c r="AB14" s="5">
        <v>1.4</v>
      </c>
      <c r="AC14" s="2" t="s">
        <v>218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</v>
      </c>
      <c r="AQ14" s="8">
        <v>463.3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0.1833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</v>
      </c>
      <c r="BK14" s="8">
        <v>463.3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127</v>
      </c>
      <c r="BW14" s="2" t="s">
        <v>137</v>
      </c>
      <c r="BX14" s="2" t="s">
        <v>174</v>
      </c>
      <c r="BY14" s="2" t="s">
        <v>139</v>
      </c>
      <c r="BZ14" s="2" t="s">
        <v>130</v>
      </c>
      <c r="CA14" s="4">
        <v>2</v>
      </c>
      <c r="CB14" s="8">
        <v>463.3</v>
      </c>
      <c r="CC14" s="4"/>
      <c r="CD14" s="8"/>
      <c r="CE14" s="7"/>
      <c r="CF14" s="7"/>
      <c r="CG14" s="2" t="s">
        <v>136</v>
      </c>
      <c r="CH14" s="2" t="s">
        <v>127</v>
      </c>
      <c r="CI14" s="2" t="s">
        <v>239</v>
      </c>
      <c r="CJ14" s="2" t="s">
        <v>240</v>
      </c>
      <c r="CK14" s="2" t="s">
        <v>139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130</v>
      </c>
      <c r="CV14" s="2" t="s">
        <v>241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224</v>
      </c>
      <c r="DH14" s="2" t="s">
        <v>242</v>
      </c>
      <c r="DI14" s="2" t="s">
        <v>139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224</v>
      </c>
      <c r="DT14" s="2" t="s">
        <v>243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136</v>
      </c>
      <c r="ED14" s="2" t="s">
        <v>127</v>
      </c>
      <c r="EE14" s="2" t="s">
        <v>147</v>
      </c>
      <c r="EF14" s="2" t="s">
        <v>244</v>
      </c>
      <c r="EG14" s="2" t="s">
        <v>139</v>
      </c>
      <c r="EH14" s="2" t="s">
        <v>130</v>
      </c>
      <c r="EI14" s="4"/>
      <c r="EJ14" s="8"/>
      <c r="EK14" s="4"/>
      <c r="EL14" s="8"/>
      <c r="EM14" s="7"/>
      <c r="EN14" s="7"/>
      <c r="EO14" s="2" t="s">
        <v>136</v>
      </c>
      <c r="EP14" s="2" t="s">
        <v>127</v>
      </c>
      <c r="EQ14" s="2" t="s">
        <v>134</v>
      </c>
      <c r="ER14" s="2" t="s">
        <v>181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134</v>
      </c>
      <c r="FD14" s="2" t="s">
        <v>169</v>
      </c>
      <c r="FE14" s="2" t="s">
        <v>139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151</v>
      </c>
      <c r="FP14" s="2" t="s">
        <v>130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153</v>
      </c>
      <c r="FZ14" s="2" t="s">
        <v>127</v>
      </c>
      <c r="GA14" s="2" t="s">
        <v>130</v>
      </c>
      <c r="GB14" s="2" t="s">
        <v>130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183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136</v>
      </c>
      <c r="GX14" s="2" t="s">
        <v>127</v>
      </c>
      <c r="GY14" s="2" t="s">
        <v>155</v>
      </c>
      <c r="GZ14" s="2" t="s">
        <v>130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153</v>
      </c>
      <c r="HJ14" s="2" t="s">
        <v>127</v>
      </c>
      <c r="HK14" s="2" t="s">
        <v>130</v>
      </c>
      <c r="HL14" s="2" t="s">
        <v>130</v>
      </c>
      <c r="HM14" s="2" t="s">
        <v>139</v>
      </c>
      <c r="HN14" s="2" t="s">
        <v>130</v>
      </c>
      <c r="HO14" s="4">
        <v>65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15</v>
      </c>
      <c r="IF14" s="4">
        <v>125</v>
      </c>
    </row>
    <row r="15">
      <c r="A15" s="2" t="s">
        <v>245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125</v>
      </c>
      <c r="K15" s="2" t="s">
        <v>246</v>
      </c>
      <c r="L15" s="3">
        <v>170.23</v>
      </c>
      <c r="M15" s="3">
        <v>178.75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217</v>
      </c>
      <c r="W15" s="2" t="s">
        <v>133</v>
      </c>
      <c r="X15" s="2" t="s">
        <v>130</v>
      </c>
      <c r="Y15" s="2" t="s">
        <v>247</v>
      </c>
      <c r="Z15" s="4">
        <v>114</v>
      </c>
      <c r="AA15" s="4">
        <f>=ROUNDDOWN(33.5294117647059,0)</f>
      </c>
      <c r="AB15" s="5">
        <v>3.4</v>
      </c>
      <c r="AC15" s="2" t="s">
        <v>114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</v>
      </c>
      <c r="AQ15" s="8">
        <v>195.76</v>
      </c>
      <c r="AR15" s="4">
        <v>1</v>
      </c>
      <c r="AS15" s="8">
        <v>187.68</v>
      </c>
      <c r="AT15" s="7"/>
      <c r="AU15" s="7">
        <v>0.0431</v>
      </c>
      <c r="AV15" s="4">
        <v>11</v>
      </c>
      <c r="AW15" s="8">
        <v>2220.54</v>
      </c>
      <c r="AX15" s="4">
        <v>6</v>
      </c>
      <c r="AY15" s="8">
        <v>1305.18</v>
      </c>
      <c r="AZ15" s="7">
        <v>0.8333</v>
      </c>
      <c r="BA15" s="7">
        <v>0.7013</v>
      </c>
      <c r="BB15" s="7">
        <v>0.0882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0.4676</v>
      </c>
      <c r="BJ15" s="4">
        <v>1</v>
      </c>
      <c r="BK15" s="8">
        <v>195.76</v>
      </c>
      <c r="BL15" s="2" t="s">
        <v>248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249</v>
      </c>
      <c r="BX15" s="2" t="s">
        <v>250</v>
      </c>
      <c r="BY15" s="2" t="s">
        <v>139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140</v>
      </c>
      <c r="CJ15" s="2" t="s">
        <v>232</v>
      </c>
      <c r="CK15" s="2" t="s">
        <v>139</v>
      </c>
      <c r="CL15" s="2" t="s">
        <v>130</v>
      </c>
      <c r="CM15" s="4">
        <v>1</v>
      </c>
      <c r="CN15" s="8">
        <v>195.76</v>
      </c>
      <c r="CO15" s="4"/>
      <c r="CP15" s="8"/>
      <c r="CQ15" s="7"/>
      <c r="CR15" s="7"/>
      <c r="CS15" s="2" t="s">
        <v>136</v>
      </c>
      <c r="CT15" s="2" t="s">
        <v>127</v>
      </c>
      <c r="CU15" s="2" t="s">
        <v>130</v>
      </c>
      <c r="CV15" s="2" t="s">
        <v>251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252</v>
      </c>
      <c r="DH15" s="2" t="s">
        <v>253</v>
      </c>
      <c r="DI15" s="2" t="s">
        <v>139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254</v>
      </c>
      <c r="DT15" s="2" t="s">
        <v>242</v>
      </c>
      <c r="DU15" s="2" t="s">
        <v>139</v>
      </c>
      <c r="DV15" s="2" t="s">
        <v>130</v>
      </c>
      <c r="DW15" s="4"/>
      <c r="DX15" s="8"/>
      <c r="DY15" s="4">
        <v>1</v>
      </c>
      <c r="DZ15" s="8">
        <v>187.68</v>
      </c>
      <c r="EA15" s="7">
        <v>-1</v>
      </c>
      <c r="EB15" s="7">
        <v>-1</v>
      </c>
      <c r="EC15" s="2" t="s">
        <v>136</v>
      </c>
      <c r="ED15" s="2" t="s">
        <v>127</v>
      </c>
      <c r="EE15" s="2" t="s">
        <v>255</v>
      </c>
      <c r="EF15" s="2" t="s">
        <v>141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136</v>
      </c>
      <c r="EP15" s="2" t="s">
        <v>127</v>
      </c>
      <c r="EQ15" s="2" t="s">
        <v>255</v>
      </c>
      <c r="ER15" s="2" t="s">
        <v>256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127</v>
      </c>
      <c r="FC15" s="2" t="s">
        <v>255</v>
      </c>
      <c r="FD15" s="2" t="s">
        <v>257</v>
      </c>
      <c r="FE15" s="2" t="s">
        <v>139</v>
      </c>
      <c r="FF15" s="2" t="s">
        <v>130</v>
      </c>
      <c r="FG15" s="4"/>
      <c r="FH15" s="8"/>
      <c r="FI15" s="4"/>
      <c r="FJ15" s="8"/>
      <c r="FK15" s="7"/>
      <c r="FL15" s="7"/>
      <c r="FM15" s="2" t="s">
        <v>136</v>
      </c>
      <c r="FN15" s="2" t="s">
        <v>127</v>
      </c>
      <c r="FO15" s="2" t="s">
        <v>255</v>
      </c>
      <c r="FP15" s="2" t="s">
        <v>258</v>
      </c>
      <c r="FQ15" s="2" t="s">
        <v>139</v>
      </c>
      <c r="FR15" s="2" t="s">
        <v>130</v>
      </c>
      <c r="FS15" s="4"/>
      <c r="FT15" s="8"/>
      <c r="FU15" s="4"/>
      <c r="FV15" s="8"/>
      <c r="FW15" s="7"/>
      <c r="FX15" s="7"/>
      <c r="FY15" s="2" t="s">
        <v>153</v>
      </c>
      <c r="FZ15" s="2" t="s">
        <v>127</v>
      </c>
      <c r="GA15" s="2" t="s">
        <v>130</v>
      </c>
      <c r="GB15" s="2" t="s">
        <v>130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255</v>
      </c>
      <c r="GN15" s="2" t="s">
        <v>259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>
        <v>114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>
        <v>18</v>
      </c>
      <c r="ID15" s="4"/>
      <c r="IE15" s="4">
        <v>215</v>
      </c>
      <c r="IF15" s="4"/>
    </row>
    <row r="16">
      <c r="A16" s="2" t="s">
        <v>260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160</v>
      </c>
      <c r="K16" s="2" t="s">
        <v>246</v>
      </c>
      <c r="L16" s="3">
        <v>204.28</v>
      </c>
      <c r="M16" s="3">
        <v>214.5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217</v>
      </c>
      <c r="W16" s="2" t="s">
        <v>133</v>
      </c>
      <c r="X16" s="2" t="s">
        <v>130</v>
      </c>
      <c r="Y16" s="2" t="s">
        <v>247</v>
      </c>
      <c r="Z16" s="4">
        <v>143</v>
      </c>
      <c r="AA16" s="4">
        <f>=ROUNDDOWN(21.3432835820896,0)</f>
      </c>
      <c r="AB16" s="5">
        <v>6.7</v>
      </c>
      <c r="AC16" s="2" t="s">
        <v>114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7</v>
      </c>
      <c r="AQ16" s="8">
        <v>1381.31</v>
      </c>
      <c r="AR16" s="4">
        <v>3</v>
      </c>
      <c r="AS16" s="8">
        <v>671.36</v>
      </c>
      <c r="AT16" s="7">
        <v>1.3333</v>
      </c>
      <c r="AU16" s="7">
        <v>1.0575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0.6221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7</v>
      </c>
      <c r="BK16" s="8">
        <v>1381.31</v>
      </c>
      <c r="BL16" s="2" t="s">
        <v>261</v>
      </c>
      <c r="BM16" s="7">
        <v>1</v>
      </c>
      <c r="BN16" s="7">
        <v>1</v>
      </c>
      <c r="BO16" s="4">
        <v>4</v>
      </c>
      <c r="BP16" s="8">
        <v>686.36</v>
      </c>
      <c r="BQ16" s="4">
        <v>1</v>
      </c>
      <c r="BR16" s="8">
        <v>214.49</v>
      </c>
      <c r="BS16" s="7">
        <v>3</v>
      </c>
      <c r="BT16" s="7">
        <v>2.2</v>
      </c>
      <c r="BU16" s="2" t="s">
        <v>136</v>
      </c>
      <c r="BV16" s="2" t="s">
        <v>127</v>
      </c>
      <c r="BW16" s="2" t="s">
        <v>249</v>
      </c>
      <c r="BX16" s="2" t="s">
        <v>141</v>
      </c>
      <c r="BY16" s="2" t="s">
        <v>139</v>
      </c>
      <c r="BZ16" s="2" t="s">
        <v>130</v>
      </c>
      <c r="CA16" s="4">
        <v>3</v>
      </c>
      <c r="CB16" s="8">
        <v>694.95</v>
      </c>
      <c r="CC16" s="4">
        <v>1</v>
      </c>
      <c r="CD16" s="8">
        <v>231.65</v>
      </c>
      <c r="CE16" s="7">
        <v>2</v>
      </c>
      <c r="CF16" s="7">
        <v>2</v>
      </c>
      <c r="CG16" s="2" t="s">
        <v>136</v>
      </c>
      <c r="CH16" s="2" t="s">
        <v>127</v>
      </c>
      <c r="CI16" s="2" t="s">
        <v>140</v>
      </c>
      <c r="CJ16" s="2" t="s">
        <v>262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130</v>
      </c>
      <c r="CV16" s="2" t="s">
        <v>251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252</v>
      </c>
      <c r="DH16" s="2" t="s">
        <v>241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127</v>
      </c>
      <c r="DS16" s="2" t="s">
        <v>145</v>
      </c>
      <c r="DT16" s="2" t="s">
        <v>164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255</v>
      </c>
      <c r="EF16" s="2" t="s">
        <v>263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136</v>
      </c>
      <c r="EP16" s="2" t="s">
        <v>127</v>
      </c>
      <c r="EQ16" s="2" t="s">
        <v>255</v>
      </c>
      <c r="ER16" s="2" t="s">
        <v>264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255</v>
      </c>
      <c r="FD16" s="2" t="s">
        <v>265</v>
      </c>
      <c r="FE16" s="2" t="s">
        <v>139</v>
      </c>
      <c r="FF16" s="2" t="s">
        <v>130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136</v>
      </c>
      <c r="FN16" s="2" t="s">
        <v>127</v>
      </c>
      <c r="FO16" s="2" t="s">
        <v>255</v>
      </c>
      <c r="FP16" s="2" t="s">
        <v>266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153</v>
      </c>
      <c r="FZ16" s="2" t="s">
        <v>127</v>
      </c>
      <c r="GA16" s="2" t="s">
        <v>130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255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130</v>
      </c>
      <c r="GX16" s="2" t="s">
        <v>130</v>
      </c>
      <c r="GY16" s="2" t="s">
        <v>130</v>
      </c>
      <c r="GZ16" s="2" t="s">
        <v>130</v>
      </c>
      <c r="HA16" s="2" t="s">
        <v>130</v>
      </c>
      <c r="HB16" s="2" t="s">
        <v>130</v>
      </c>
      <c r="HC16" s="4"/>
      <c r="HD16" s="8"/>
      <c r="HE16" s="4"/>
      <c r="HF16" s="8"/>
      <c r="HG16" s="7"/>
      <c r="HH16" s="7"/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>
        <v>143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>
        <v>20</v>
      </c>
      <c r="ID16" s="4"/>
      <c r="IE16" s="4">
        <v>155</v>
      </c>
      <c r="IF16" s="4"/>
    </row>
    <row r="17">
      <c r="A17" s="2" t="s">
        <v>267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172</v>
      </c>
      <c r="K17" s="2" t="s">
        <v>246</v>
      </c>
      <c r="L17" s="3">
        <v>204.28</v>
      </c>
      <c r="M17" s="3">
        <v>214.5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217</v>
      </c>
      <c r="W17" s="2" t="s">
        <v>133</v>
      </c>
      <c r="X17" s="2" t="s">
        <v>130</v>
      </c>
      <c r="Y17" s="2" t="s">
        <v>247</v>
      </c>
      <c r="Z17" s="4">
        <v>45</v>
      </c>
      <c r="AA17" s="4">
        <f>=ROUNDDOWN(17.3076923076923,0)</f>
      </c>
      <c r="AB17" s="5">
        <v>2.6</v>
      </c>
      <c r="AC17" s="2" t="s">
        <v>114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3</v>
      </c>
      <c r="AQ17" s="8">
        <v>643.47</v>
      </c>
      <c r="AR17" s="4">
        <v>2</v>
      </c>
      <c r="AS17" s="8">
        <v>446.14</v>
      </c>
      <c r="AT17" s="7">
        <v>0.5</v>
      </c>
      <c r="AU17" s="7">
        <v>0.4423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0.2898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</v>
      </c>
      <c r="BK17" s="8">
        <v>643.47</v>
      </c>
      <c r="BL17" s="2" t="s">
        <v>268</v>
      </c>
      <c r="BM17" s="7">
        <v>1</v>
      </c>
      <c r="BN17" s="7">
        <v>1</v>
      </c>
      <c r="BO17" s="4">
        <v>1</v>
      </c>
      <c r="BP17" s="8">
        <v>171.59</v>
      </c>
      <c r="BQ17" s="4">
        <v>1</v>
      </c>
      <c r="BR17" s="8">
        <v>214.49</v>
      </c>
      <c r="BS17" s="7"/>
      <c r="BT17" s="7">
        <v>-0.2</v>
      </c>
      <c r="BU17" s="2" t="s">
        <v>136</v>
      </c>
      <c r="BV17" s="2" t="s">
        <v>127</v>
      </c>
      <c r="BW17" s="2" t="s">
        <v>249</v>
      </c>
      <c r="BX17" s="2" t="s">
        <v>269</v>
      </c>
      <c r="BY17" s="2" t="s">
        <v>139</v>
      </c>
      <c r="BZ17" s="2" t="s">
        <v>130</v>
      </c>
      <c r="CA17" s="4">
        <v>1</v>
      </c>
      <c r="CB17" s="8">
        <v>231.65</v>
      </c>
      <c r="CC17" s="4">
        <v>1</v>
      </c>
      <c r="CD17" s="8">
        <v>231.65</v>
      </c>
      <c r="CE17" s="7"/>
      <c r="CF17" s="7"/>
      <c r="CG17" s="2" t="s">
        <v>136</v>
      </c>
      <c r="CH17" s="2" t="s">
        <v>127</v>
      </c>
      <c r="CI17" s="2" t="s">
        <v>140</v>
      </c>
      <c r="CJ17" s="2" t="s">
        <v>266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130</v>
      </c>
      <c r="CV17" s="2" t="s">
        <v>251</v>
      </c>
      <c r="CW17" s="2" t="s">
        <v>139</v>
      </c>
      <c r="CX17" s="2" t="s">
        <v>130</v>
      </c>
      <c r="CY17" s="4">
        <v>1</v>
      </c>
      <c r="CZ17" s="8">
        <v>240.23</v>
      </c>
      <c r="DA17" s="4"/>
      <c r="DB17" s="8"/>
      <c r="DC17" s="7"/>
      <c r="DD17" s="7"/>
      <c r="DE17" s="2" t="s">
        <v>136</v>
      </c>
      <c r="DF17" s="2" t="s">
        <v>127</v>
      </c>
      <c r="DG17" s="2" t="s">
        <v>252</v>
      </c>
      <c r="DH17" s="2" t="s">
        <v>270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254</v>
      </c>
      <c r="DT17" s="2" t="s">
        <v>130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255</v>
      </c>
      <c r="EF17" s="2" t="s">
        <v>271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127</v>
      </c>
      <c r="EQ17" s="2" t="s">
        <v>255</v>
      </c>
      <c r="ER17" s="2" t="s">
        <v>264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255</v>
      </c>
      <c r="FD17" s="2" t="s">
        <v>272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255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153</v>
      </c>
      <c r="FZ17" s="2" t="s">
        <v>127</v>
      </c>
      <c r="GA17" s="2" t="s">
        <v>130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255</v>
      </c>
      <c r="GN17" s="2" t="s">
        <v>273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130</v>
      </c>
      <c r="GX17" s="2" t="s">
        <v>130</v>
      </c>
      <c r="GY17" s="2" t="s">
        <v>130</v>
      </c>
      <c r="GZ17" s="2" t="s">
        <v>130</v>
      </c>
      <c r="HA17" s="2" t="s">
        <v>130</v>
      </c>
      <c r="HB17" s="2" t="s">
        <v>130</v>
      </c>
      <c r="HC17" s="4"/>
      <c r="HD17" s="8"/>
      <c r="HE17" s="4"/>
      <c r="HF17" s="8"/>
      <c r="HG17" s="7"/>
      <c r="HH17" s="7"/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45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>
        <v>20</v>
      </c>
      <c r="ID17" s="4"/>
      <c r="IE17" s="4">
        <v>130</v>
      </c>
      <c r="IF17" s="4"/>
    </row>
    <row r="18">
      <c r="A18" s="2" t="s">
        <v>274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275</v>
      </c>
      <c r="G18" s="2" t="s">
        <v>275</v>
      </c>
      <c r="H18" s="2" t="s">
        <v>275</v>
      </c>
      <c r="I18" s="2" t="s">
        <v>215</v>
      </c>
      <c r="J18" s="2" t="s">
        <v>125</v>
      </c>
      <c r="K18" s="2" t="s">
        <v>276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277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217</v>
      </c>
      <c r="W18" s="2" t="s">
        <v>133</v>
      </c>
      <c r="X18" s="2" t="s">
        <v>130</v>
      </c>
      <c r="Y18" s="2" t="s">
        <v>195</v>
      </c>
      <c r="Z18" s="4">
        <v>135</v>
      </c>
      <c r="AA18" s="4">
        <f>=ROUNDDOWN(67.5,0)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</v>
      </c>
      <c r="AQ18" s="8">
        <v>107.24</v>
      </c>
      <c r="AR18" s="4">
        <v>3</v>
      </c>
      <c r="AS18" s="8">
        <v>554.1</v>
      </c>
      <c r="AT18" s="7">
        <v>-0.6667</v>
      </c>
      <c r="AU18" s="7">
        <v>-0.8065</v>
      </c>
      <c r="AV18" s="4">
        <v>8</v>
      </c>
      <c r="AW18" s="8">
        <v>1553.01</v>
      </c>
      <c r="AX18" s="4">
        <v>5</v>
      </c>
      <c r="AY18" s="8">
        <v>950.91</v>
      </c>
      <c r="AZ18" s="7">
        <v>0.6</v>
      </c>
      <c r="BA18" s="7">
        <v>0.6332</v>
      </c>
      <c r="BB18" s="7">
        <v>0.0691</v>
      </c>
      <c r="BC18" s="4">
        <v>8</v>
      </c>
      <c r="BD18" s="8">
        <v>1553.01</v>
      </c>
      <c r="BE18" s="4">
        <v>5</v>
      </c>
      <c r="BF18" s="8">
        <v>950.91</v>
      </c>
      <c r="BG18" s="7">
        <v>0.6</v>
      </c>
      <c r="BH18" s="7">
        <v>0.6332</v>
      </c>
      <c r="BI18" s="7">
        <v>1</v>
      </c>
      <c r="BJ18" s="4">
        <v>1</v>
      </c>
      <c r="BK18" s="8">
        <v>107.24</v>
      </c>
      <c r="BL18" s="2" t="s">
        <v>278</v>
      </c>
      <c r="BM18" s="7">
        <v>1</v>
      </c>
      <c r="BN18" s="7">
        <v>1</v>
      </c>
      <c r="BO18" s="4">
        <v>1</v>
      </c>
      <c r="BP18" s="8">
        <v>107.24</v>
      </c>
      <c r="BQ18" s="4">
        <v>1</v>
      </c>
      <c r="BR18" s="8">
        <v>178.74</v>
      </c>
      <c r="BS18" s="7"/>
      <c r="BT18" s="7">
        <v>-0.4</v>
      </c>
      <c r="BU18" s="2" t="s">
        <v>136</v>
      </c>
      <c r="BV18" s="2" t="s">
        <v>127</v>
      </c>
      <c r="BW18" s="2" t="s">
        <v>137</v>
      </c>
      <c r="BX18" s="2" t="s">
        <v>279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269</v>
      </c>
      <c r="CJ18" s="2" t="s">
        <v>280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130</v>
      </c>
      <c r="CV18" s="2" t="s">
        <v>251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223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145</v>
      </c>
      <c r="DT18" s="2" t="s">
        <v>130</v>
      </c>
      <c r="DU18" s="2" t="s">
        <v>139</v>
      </c>
      <c r="DV18" s="2" t="s">
        <v>130</v>
      </c>
      <c r="DW18" s="4"/>
      <c r="DX18" s="8"/>
      <c r="DY18" s="4">
        <v>2</v>
      </c>
      <c r="DZ18" s="8">
        <v>375.36</v>
      </c>
      <c r="EA18" s="7">
        <v>-1</v>
      </c>
      <c r="EB18" s="7">
        <v>-1</v>
      </c>
      <c r="EC18" s="2" t="s">
        <v>136</v>
      </c>
      <c r="ED18" s="2" t="s">
        <v>127</v>
      </c>
      <c r="EE18" s="2" t="s">
        <v>147</v>
      </c>
      <c r="EF18" s="2" t="s">
        <v>266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136</v>
      </c>
      <c r="EP18" s="2" t="s">
        <v>127</v>
      </c>
      <c r="EQ18" s="2" t="s">
        <v>195</v>
      </c>
      <c r="ER18" s="2" t="s">
        <v>281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136</v>
      </c>
      <c r="FB18" s="2" t="s">
        <v>127</v>
      </c>
      <c r="FC18" s="2" t="s">
        <v>195</v>
      </c>
      <c r="FD18" s="2" t="s">
        <v>282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151</v>
      </c>
      <c r="FP18" s="2" t="s">
        <v>152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153</v>
      </c>
      <c r="FZ18" s="2" t="s">
        <v>127</v>
      </c>
      <c r="GA18" s="2" t="s">
        <v>130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154</v>
      </c>
      <c r="GN18" s="2" t="s">
        <v>265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155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130</v>
      </c>
      <c r="HM18" s="2" t="s">
        <v>139</v>
      </c>
      <c r="HN18" s="2" t="s">
        <v>130</v>
      </c>
      <c r="HO18" s="4">
        <v>135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>
      <c r="A19" s="2" t="s">
        <v>283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275</v>
      </c>
      <c r="G19" s="2" t="s">
        <v>275</v>
      </c>
      <c r="H19" s="2" t="s">
        <v>275</v>
      </c>
      <c r="I19" s="2" t="s">
        <v>215</v>
      </c>
      <c r="J19" s="2" t="s">
        <v>160</v>
      </c>
      <c r="K19" s="2" t="s">
        <v>276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277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217</v>
      </c>
      <c r="W19" s="2" t="s">
        <v>133</v>
      </c>
      <c r="X19" s="2" t="s">
        <v>130</v>
      </c>
      <c r="Y19" s="2" t="s">
        <v>195</v>
      </c>
      <c r="Z19" s="4">
        <v>311</v>
      </c>
      <c r="AA19" s="4">
        <f>=ROUNDDOWN(51.8333333333333,0)</f>
      </c>
      <c r="AB19" s="5">
        <v>6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6</v>
      </c>
      <c r="AQ19" s="8">
        <v>1295.63</v>
      </c>
      <c r="AR19" s="4">
        <v>2</v>
      </c>
      <c r="AS19" s="8">
        <v>396.81</v>
      </c>
      <c r="AT19" s="7">
        <v>2</v>
      </c>
      <c r="AU19" s="7">
        <v>2.2651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0.8343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7</v>
      </c>
      <c r="BK19" s="8">
        <v>1455.62</v>
      </c>
      <c r="BL19" s="2" t="s">
        <v>284</v>
      </c>
      <c r="BM19" s="7">
        <v>0.8571</v>
      </c>
      <c r="BN19" s="7">
        <v>0.8901</v>
      </c>
      <c r="BO19" s="4">
        <v>1</v>
      </c>
      <c r="BP19" s="8">
        <v>128.69</v>
      </c>
      <c r="BQ19" s="4">
        <v>2</v>
      </c>
      <c r="BR19" s="8">
        <v>396.81</v>
      </c>
      <c r="BS19" s="7">
        <v>-0.5</v>
      </c>
      <c r="BT19" s="7">
        <v>-0.6757</v>
      </c>
      <c r="BU19" s="2" t="s">
        <v>136</v>
      </c>
      <c r="BV19" s="2" t="s">
        <v>127</v>
      </c>
      <c r="BW19" s="2" t="s">
        <v>137</v>
      </c>
      <c r="BX19" s="2" t="s">
        <v>285</v>
      </c>
      <c r="BY19" s="2" t="s">
        <v>139</v>
      </c>
      <c r="BZ19" s="2" t="s">
        <v>130</v>
      </c>
      <c r="CA19" s="4">
        <v>1</v>
      </c>
      <c r="CB19" s="8">
        <v>231.65</v>
      </c>
      <c r="CC19" s="4"/>
      <c r="CD19" s="8"/>
      <c r="CE19" s="7"/>
      <c r="CF19" s="7"/>
      <c r="CG19" s="2" t="s">
        <v>136</v>
      </c>
      <c r="CH19" s="2" t="s">
        <v>127</v>
      </c>
      <c r="CI19" s="2" t="s">
        <v>269</v>
      </c>
      <c r="CJ19" s="2" t="s">
        <v>286</v>
      </c>
      <c r="CK19" s="2" t="s">
        <v>139</v>
      </c>
      <c r="CL19" s="2" t="s">
        <v>130</v>
      </c>
      <c r="CM19" s="4">
        <v>2</v>
      </c>
      <c r="CN19" s="8">
        <v>469.84</v>
      </c>
      <c r="CO19" s="4"/>
      <c r="CP19" s="8"/>
      <c r="CQ19" s="7"/>
      <c r="CR19" s="7"/>
      <c r="CS19" s="2" t="s">
        <v>136</v>
      </c>
      <c r="CT19" s="2" t="s">
        <v>127</v>
      </c>
      <c r="CU19" s="2" t="s">
        <v>130</v>
      </c>
      <c r="CV19" s="2" t="s">
        <v>251</v>
      </c>
      <c r="CW19" s="2" t="s">
        <v>139</v>
      </c>
      <c r="CX19" s="2" t="s">
        <v>130</v>
      </c>
      <c r="CY19" s="4">
        <v>1</v>
      </c>
      <c r="CZ19" s="8">
        <v>240.23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223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145</v>
      </c>
      <c r="DT19" s="2" t="s">
        <v>130</v>
      </c>
      <c r="DU19" s="2" t="s">
        <v>139</v>
      </c>
      <c r="DV19" s="2" t="s">
        <v>130</v>
      </c>
      <c r="DW19" s="4">
        <v>1</v>
      </c>
      <c r="DX19" s="8">
        <v>225.22</v>
      </c>
      <c r="DY19" s="4"/>
      <c r="DZ19" s="8"/>
      <c r="EA19" s="7"/>
      <c r="EB19" s="7"/>
      <c r="EC19" s="2" t="s">
        <v>136</v>
      </c>
      <c r="ED19" s="2" t="s">
        <v>127</v>
      </c>
      <c r="EE19" s="2" t="s">
        <v>147</v>
      </c>
      <c r="EF19" s="2" t="s">
        <v>287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136</v>
      </c>
      <c r="EP19" s="2" t="s">
        <v>127</v>
      </c>
      <c r="EQ19" s="2" t="s">
        <v>195</v>
      </c>
      <c r="ER19" s="2" t="s">
        <v>212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127</v>
      </c>
      <c r="FC19" s="2" t="s">
        <v>195</v>
      </c>
      <c r="FD19" s="2" t="s">
        <v>288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151</v>
      </c>
      <c r="FP19" s="2" t="s">
        <v>289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153</v>
      </c>
      <c r="FZ19" s="2" t="s">
        <v>127</v>
      </c>
      <c r="GA19" s="2" t="s">
        <v>130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154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155</v>
      </c>
      <c r="GZ19" s="2" t="s">
        <v>290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291</v>
      </c>
      <c r="HM19" s="2" t="s">
        <v>139</v>
      </c>
      <c r="HN19" s="2" t="s">
        <v>130</v>
      </c>
      <c r="HO19" s="4">
        <v>311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>
      <c r="A20" s="2" t="s">
        <v>292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275</v>
      </c>
      <c r="G20" s="2" t="s">
        <v>275</v>
      </c>
      <c r="H20" s="2" t="s">
        <v>275</v>
      </c>
      <c r="I20" s="2" t="s">
        <v>215</v>
      </c>
      <c r="J20" s="2" t="s">
        <v>172</v>
      </c>
      <c r="K20" s="2" t="s">
        <v>276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277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217</v>
      </c>
      <c r="W20" s="2" t="s">
        <v>133</v>
      </c>
      <c r="X20" s="2" t="s">
        <v>130</v>
      </c>
      <c r="Y20" s="2" t="s">
        <v>195</v>
      </c>
      <c r="Z20" s="4">
        <v>52</v>
      </c>
      <c r="AA20" s="4">
        <f>=ROUNDDOWN(52,0)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</v>
      </c>
      <c r="AQ20" s="8">
        <v>150.14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0.0967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1</v>
      </c>
      <c r="BK20" s="8">
        <v>150.14</v>
      </c>
      <c r="BL20" s="2" t="s">
        <v>16</v>
      </c>
      <c r="BM20" s="7">
        <v>1</v>
      </c>
      <c r="BN20" s="7">
        <v>1</v>
      </c>
      <c r="BO20" s="4">
        <v>1</v>
      </c>
      <c r="BP20" s="8">
        <v>150.14</v>
      </c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293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269</v>
      </c>
      <c r="CJ20" s="2" t="s">
        <v>256</v>
      </c>
      <c r="CK20" s="2" t="s">
        <v>139</v>
      </c>
      <c r="CL20" s="2" t="s">
        <v>130</v>
      </c>
      <c r="CM20" s="4"/>
      <c r="CN20" s="8"/>
      <c r="CO20" s="4"/>
      <c r="CP20" s="8"/>
      <c r="CQ20" s="7"/>
      <c r="CR20" s="7"/>
      <c r="CS20" s="2" t="s">
        <v>153</v>
      </c>
      <c r="CT20" s="2" t="s">
        <v>127</v>
      </c>
      <c r="CU20" s="2" t="s">
        <v>130</v>
      </c>
      <c r="CV20" s="2" t="s">
        <v>130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143</v>
      </c>
      <c r="DH20" s="2" t="s">
        <v>210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243</v>
      </c>
      <c r="DT20" s="2" t="s">
        <v>130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147</v>
      </c>
      <c r="EF20" s="2" t="s">
        <v>244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195</v>
      </c>
      <c r="ER20" s="2" t="s">
        <v>294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195</v>
      </c>
      <c r="FD20" s="2" t="s">
        <v>295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151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153</v>
      </c>
      <c r="FZ20" s="2" t="s">
        <v>127</v>
      </c>
      <c r="GA20" s="2" t="s">
        <v>130</v>
      </c>
      <c r="GB20" s="2" t="s">
        <v>130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183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136</v>
      </c>
      <c r="GX20" s="2" t="s">
        <v>127</v>
      </c>
      <c r="GY20" s="2" t="s">
        <v>155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153</v>
      </c>
      <c r="HJ20" s="2" t="s">
        <v>127</v>
      </c>
      <c r="HK20" s="2" t="s">
        <v>130</v>
      </c>
      <c r="HL20" s="2" t="s">
        <v>130</v>
      </c>
      <c r="HM20" s="2" t="s">
        <v>139</v>
      </c>
      <c r="HN20" s="2" t="s">
        <v>130</v>
      </c>
      <c r="HO20" s="4">
        <v>52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>
      <c r="A21" s="2" t="s">
        <v>296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297</v>
      </c>
      <c r="G21" s="2" t="s">
        <v>297</v>
      </c>
      <c r="H21" s="2" t="s">
        <v>297</v>
      </c>
      <c r="I21" s="2" t="s">
        <v>215</v>
      </c>
      <c r="J21" s="2" t="s">
        <v>125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277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217</v>
      </c>
      <c r="W21" s="2" t="s">
        <v>133</v>
      </c>
      <c r="X21" s="2" t="s">
        <v>130</v>
      </c>
      <c r="Y21" s="2" t="s">
        <v>161</v>
      </c>
      <c r="Z21" s="4">
        <v>129</v>
      </c>
      <c r="AA21" s="4">
        <f>=ROUNDDOWN(32.25,0)</f>
      </c>
      <c r="AB21" s="5">
        <v>4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</v>
      </c>
      <c r="AQ21" s="8">
        <v>320.87</v>
      </c>
      <c r="AR21" s="4">
        <v>1</v>
      </c>
      <c r="AS21" s="8">
        <v>151.93</v>
      </c>
      <c r="AT21" s="7">
        <v>1</v>
      </c>
      <c r="AU21" s="7">
        <v>1.112</v>
      </c>
      <c r="AV21" s="4">
        <v>7</v>
      </c>
      <c r="AW21" s="8">
        <v>1385.97</v>
      </c>
      <c r="AX21" s="4">
        <v>4</v>
      </c>
      <c r="AY21" s="8">
        <v>763.23</v>
      </c>
      <c r="AZ21" s="7">
        <v>0.75</v>
      </c>
      <c r="BA21" s="7">
        <v>0.8159</v>
      </c>
      <c r="BB21" s="7">
        <v>0.2315</v>
      </c>
      <c r="BC21" s="4">
        <v>7</v>
      </c>
      <c r="BD21" s="8">
        <v>1385.97</v>
      </c>
      <c r="BE21" s="4">
        <v>4</v>
      </c>
      <c r="BF21" s="8">
        <v>763.23</v>
      </c>
      <c r="BG21" s="7">
        <v>0.75</v>
      </c>
      <c r="BH21" s="7">
        <v>0.8159</v>
      </c>
      <c r="BI21" s="7">
        <v>1</v>
      </c>
      <c r="BJ21" s="4">
        <v>2</v>
      </c>
      <c r="BK21" s="8">
        <v>320.87</v>
      </c>
      <c r="BL21" s="2" t="s">
        <v>299</v>
      </c>
      <c r="BM21" s="7">
        <v>1</v>
      </c>
      <c r="BN21" s="7">
        <v>1</v>
      </c>
      <c r="BO21" s="4">
        <v>1</v>
      </c>
      <c r="BP21" s="8">
        <v>125.11</v>
      </c>
      <c r="BQ21" s="4">
        <v>1</v>
      </c>
      <c r="BR21" s="8">
        <v>151.93</v>
      </c>
      <c r="BS21" s="7"/>
      <c r="BT21" s="7">
        <v>-0.1765</v>
      </c>
      <c r="BU21" s="2" t="s">
        <v>136</v>
      </c>
      <c r="BV21" s="2" t="s">
        <v>127</v>
      </c>
      <c r="BW21" s="2" t="s">
        <v>137</v>
      </c>
      <c r="BX21" s="2" t="s">
        <v>189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265</v>
      </c>
      <c r="CJ21" s="2" t="s">
        <v>300</v>
      </c>
      <c r="CK21" s="2" t="s">
        <v>139</v>
      </c>
      <c r="CL21" s="2" t="s">
        <v>130</v>
      </c>
      <c r="CM21" s="4">
        <v>1</v>
      </c>
      <c r="CN21" s="8">
        <v>195.76</v>
      </c>
      <c r="CO21" s="4"/>
      <c r="CP21" s="8"/>
      <c r="CQ21" s="7"/>
      <c r="CR21" s="7"/>
      <c r="CS21" s="2" t="s">
        <v>136</v>
      </c>
      <c r="CT21" s="2" t="s">
        <v>127</v>
      </c>
      <c r="CU21" s="2" t="s">
        <v>130</v>
      </c>
      <c r="CV21" s="2" t="s">
        <v>251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201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145</v>
      </c>
      <c r="DT21" s="2" t="s">
        <v>130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136</v>
      </c>
      <c r="ED21" s="2" t="s">
        <v>127</v>
      </c>
      <c r="EE21" s="2" t="s">
        <v>147</v>
      </c>
      <c r="EF21" s="2" t="s">
        <v>301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161</v>
      </c>
      <c r="ER21" s="2" t="s">
        <v>282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161</v>
      </c>
      <c r="FD21" s="2" t="s">
        <v>169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151</v>
      </c>
      <c r="FP21" s="2" t="s">
        <v>302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153</v>
      </c>
      <c r="FZ21" s="2" t="s">
        <v>127</v>
      </c>
      <c r="GA21" s="2" t="s">
        <v>130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154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155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130</v>
      </c>
      <c r="HM21" s="2" t="s">
        <v>139</v>
      </c>
      <c r="HN21" s="2" t="s">
        <v>130</v>
      </c>
      <c r="HO21" s="4">
        <v>129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>
      <c r="A22" s="2" t="s">
        <v>303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297</v>
      </c>
      <c r="G22" s="2" t="s">
        <v>297</v>
      </c>
      <c r="H22" s="2" t="s">
        <v>297</v>
      </c>
      <c r="I22" s="2" t="s">
        <v>215</v>
      </c>
      <c r="J22" s="2" t="s">
        <v>160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277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217</v>
      </c>
      <c r="W22" s="2" t="s">
        <v>133</v>
      </c>
      <c r="X22" s="2" t="s">
        <v>130</v>
      </c>
      <c r="Y22" s="2" t="s">
        <v>161</v>
      </c>
      <c r="Z22" s="4">
        <v>337</v>
      </c>
      <c r="AA22" s="4">
        <f>=ROUNDDOWN(67.4,0)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5</v>
      </c>
      <c r="AQ22" s="8">
        <v>1065.1</v>
      </c>
      <c r="AR22" s="4">
        <v>2</v>
      </c>
      <c r="AS22" s="8">
        <v>396.81</v>
      </c>
      <c r="AT22" s="7">
        <v>1.5</v>
      </c>
      <c r="AU22" s="7">
        <v>1.6842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0.7685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5</v>
      </c>
      <c r="BK22" s="8">
        <v>1065.1</v>
      </c>
      <c r="BL22" s="2" t="s">
        <v>304</v>
      </c>
      <c r="BM22" s="7">
        <v>1</v>
      </c>
      <c r="BN22" s="7">
        <v>1</v>
      </c>
      <c r="BO22" s="4">
        <v>1</v>
      </c>
      <c r="BP22" s="8">
        <v>128.69</v>
      </c>
      <c r="BQ22" s="4">
        <v>2</v>
      </c>
      <c r="BR22" s="8">
        <v>396.81</v>
      </c>
      <c r="BS22" s="7">
        <v>-0.5</v>
      </c>
      <c r="BT22" s="7">
        <v>-0.6757</v>
      </c>
      <c r="BU22" s="2" t="s">
        <v>136</v>
      </c>
      <c r="BV22" s="2" t="s">
        <v>127</v>
      </c>
      <c r="BW22" s="2" t="s">
        <v>137</v>
      </c>
      <c r="BX22" s="2" t="s">
        <v>305</v>
      </c>
      <c r="BY22" s="2" t="s">
        <v>139</v>
      </c>
      <c r="BZ22" s="2" t="s">
        <v>130</v>
      </c>
      <c r="CA22" s="4">
        <v>1</v>
      </c>
      <c r="CB22" s="8">
        <v>231.65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265</v>
      </c>
      <c r="CJ22" s="2" t="s">
        <v>306</v>
      </c>
      <c r="CK22" s="2" t="s">
        <v>139</v>
      </c>
      <c r="CL22" s="2" t="s">
        <v>130</v>
      </c>
      <c r="CM22" s="4">
        <v>3</v>
      </c>
      <c r="CN22" s="8">
        <v>704.76</v>
      </c>
      <c r="CO22" s="4"/>
      <c r="CP22" s="8"/>
      <c r="CQ22" s="7"/>
      <c r="CR22" s="7"/>
      <c r="CS22" s="2" t="s">
        <v>136</v>
      </c>
      <c r="CT22" s="2" t="s">
        <v>127</v>
      </c>
      <c r="CU22" s="2" t="s">
        <v>130</v>
      </c>
      <c r="CV22" s="2" t="s">
        <v>251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307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145</v>
      </c>
      <c r="DT22" s="2" t="s">
        <v>308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147</v>
      </c>
      <c r="EF22" s="2" t="s">
        <v>226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136</v>
      </c>
      <c r="EP22" s="2" t="s">
        <v>127</v>
      </c>
      <c r="EQ22" s="2" t="s">
        <v>161</v>
      </c>
      <c r="ER22" s="2" t="s">
        <v>195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161</v>
      </c>
      <c r="FD22" s="2" t="s">
        <v>309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151</v>
      </c>
      <c r="FP22" s="2" t="s">
        <v>310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153</v>
      </c>
      <c r="FZ22" s="2" t="s">
        <v>127</v>
      </c>
      <c r="GA22" s="2" t="s">
        <v>130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154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155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130</v>
      </c>
      <c r="HM22" s="2" t="s">
        <v>139</v>
      </c>
      <c r="HN22" s="2" t="s">
        <v>130</v>
      </c>
      <c r="HO22" s="4">
        <v>337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>
      <c r="A23" s="2" t="s">
        <v>311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297</v>
      </c>
      <c r="G23" s="2" t="s">
        <v>297</v>
      </c>
      <c r="H23" s="2" t="s">
        <v>297</v>
      </c>
      <c r="I23" s="2" t="s">
        <v>215</v>
      </c>
      <c r="J23" s="2" t="s">
        <v>172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277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217</v>
      </c>
      <c r="W23" s="2" t="s">
        <v>133</v>
      </c>
      <c r="X23" s="2" t="s">
        <v>130</v>
      </c>
      <c r="Y23" s="2" t="s">
        <v>161</v>
      </c>
      <c r="Z23" s="4">
        <v>69</v>
      </c>
      <c r="AA23" s="4">
        <f>=ROUNDDOWN(69,0)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214.49</v>
      </c>
      <c r="BS23" s="7">
        <v>-1</v>
      </c>
      <c r="BT23" s="7">
        <v>-1</v>
      </c>
      <c r="BU23" s="2" t="s">
        <v>136</v>
      </c>
      <c r="BV23" s="2" t="s">
        <v>127</v>
      </c>
      <c r="BW23" s="2" t="s">
        <v>137</v>
      </c>
      <c r="BX23" s="2" t="s">
        <v>312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265</v>
      </c>
      <c r="CJ23" s="2" t="s">
        <v>313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153</v>
      </c>
      <c r="CT23" s="2" t="s">
        <v>127</v>
      </c>
      <c r="CU23" s="2" t="s">
        <v>130</v>
      </c>
      <c r="CV23" s="2" t="s">
        <v>130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143</v>
      </c>
      <c r="DH23" s="2" t="s">
        <v>130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314</v>
      </c>
      <c r="DT23" s="2" t="s">
        <v>130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147</v>
      </c>
      <c r="EF23" s="2" t="s">
        <v>258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136</v>
      </c>
      <c r="EP23" s="2" t="s">
        <v>127</v>
      </c>
      <c r="EQ23" s="2" t="s">
        <v>161</v>
      </c>
      <c r="ER23" s="2" t="s">
        <v>152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161</v>
      </c>
      <c r="FD23" s="2" t="s">
        <v>294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151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153</v>
      </c>
      <c r="FZ23" s="2" t="s">
        <v>127</v>
      </c>
      <c r="GA23" s="2" t="s">
        <v>130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183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136</v>
      </c>
      <c r="GX23" s="2" t="s">
        <v>127</v>
      </c>
      <c r="GY23" s="2" t="s">
        <v>155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153</v>
      </c>
      <c r="HJ23" s="2" t="s">
        <v>127</v>
      </c>
      <c r="HK23" s="2" t="s">
        <v>130</v>
      </c>
      <c r="HL23" s="2" t="s">
        <v>130</v>
      </c>
      <c r="HM23" s="2" t="s">
        <v>139</v>
      </c>
      <c r="HN23" s="2" t="s">
        <v>130</v>
      </c>
      <c r="HO23" s="4">
        <v>69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>
      <c r="A24" s="2" t="s">
        <v>315</v>
      </c>
      <c r="B24" s="2" t="s">
        <v>119</v>
      </c>
      <c r="C24" s="2" t="s">
        <v>120</v>
      </c>
      <c r="D24" s="2" t="s">
        <v>316</v>
      </c>
      <c r="E24" s="2" t="s">
        <v>317</v>
      </c>
      <c r="F24" s="2" t="s">
        <v>318</v>
      </c>
      <c r="G24" s="2" t="s">
        <v>318</v>
      </c>
      <c r="H24" s="2" t="s">
        <v>318</v>
      </c>
      <c r="I24" s="2" t="s">
        <v>319</v>
      </c>
      <c r="J24" s="2" t="s">
        <v>320</v>
      </c>
      <c r="K24" s="2" t="s">
        <v>186</v>
      </c>
      <c r="L24" s="3">
        <v>34.04</v>
      </c>
      <c r="M24" s="3">
        <v>35.74</v>
      </c>
      <c r="N24" s="3">
        <v>109.99</v>
      </c>
      <c r="O24" s="2" t="s">
        <v>127</v>
      </c>
      <c r="P24" s="2" t="s">
        <v>277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321</v>
      </c>
      <c r="V24" s="2" t="s">
        <v>322</v>
      </c>
      <c r="W24" s="2" t="s">
        <v>133</v>
      </c>
      <c r="X24" s="2" t="s">
        <v>130</v>
      </c>
      <c r="Y24" s="2" t="s">
        <v>169</v>
      </c>
      <c r="Z24" s="4">
        <v>178</v>
      </c>
      <c r="AA24" s="4">
        <f>=ROUNDDOWN(89,0)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3</v>
      </c>
      <c r="AQ24" s="8">
        <v>115.8</v>
      </c>
      <c r="AR24" s="4"/>
      <c r="AS24" s="8"/>
      <c r="AT24" s="7"/>
      <c r="AU24" s="7"/>
      <c r="AV24" s="4">
        <v>3</v>
      </c>
      <c r="AW24" s="8">
        <v>115.8</v>
      </c>
      <c r="AX24" s="4"/>
      <c r="AY24" s="8"/>
      <c r="AZ24" s="7"/>
      <c r="BA24" s="7"/>
      <c r="BB24" s="7">
        <v>1</v>
      </c>
      <c r="BC24" s="4">
        <v>12</v>
      </c>
      <c r="BD24" s="8">
        <v>458.91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0.2523</v>
      </c>
      <c r="BJ24" s="4">
        <v>3</v>
      </c>
      <c r="BK24" s="8">
        <v>115.8</v>
      </c>
      <c r="BL24" s="2" t="s">
        <v>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137</v>
      </c>
      <c r="BX24" s="2" t="s">
        <v>323</v>
      </c>
      <c r="BY24" s="2" t="s">
        <v>139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324</v>
      </c>
      <c r="CJ24" s="2" t="s">
        <v>325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136</v>
      </c>
      <c r="CT24" s="2" t="s">
        <v>127</v>
      </c>
      <c r="CU24" s="2" t="s">
        <v>130</v>
      </c>
      <c r="CV24" s="2" t="s">
        <v>270</v>
      </c>
      <c r="CW24" s="2" t="s">
        <v>139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143</v>
      </c>
      <c r="DH24" s="2" t="s">
        <v>326</v>
      </c>
      <c r="DI24" s="2" t="s">
        <v>139</v>
      </c>
      <c r="DJ24" s="2" t="s">
        <v>130</v>
      </c>
      <c r="DK24" s="4">
        <v>3</v>
      </c>
      <c r="DL24" s="8">
        <v>115.8</v>
      </c>
      <c r="DM24" s="4"/>
      <c r="DN24" s="8"/>
      <c r="DO24" s="7"/>
      <c r="DP24" s="7"/>
      <c r="DQ24" s="2" t="s">
        <v>136</v>
      </c>
      <c r="DR24" s="2" t="s">
        <v>127</v>
      </c>
      <c r="DS24" s="2" t="s">
        <v>207</v>
      </c>
      <c r="DT24" s="2" t="s">
        <v>327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136</v>
      </c>
      <c r="ED24" s="2" t="s">
        <v>127</v>
      </c>
      <c r="EE24" s="2" t="s">
        <v>328</v>
      </c>
      <c r="EF24" s="2" t="s">
        <v>249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136</v>
      </c>
      <c r="EP24" s="2" t="s">
        <v>127</v>
      </c>
      <c r="EQ24" s="2" t="s">
        <v>169</v>
      </c>
      <c r="ER24" s="2" t="s">
        <v>329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136</v>
      </c>
      <c r="FB24" s="2" t="s">
        <v>127</v>
      </c>
      <c r="FC24" s="2" t="s">
        <v>187</v>
      </c>
      <c r="FD24" s="2" t="s">
        <v>330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331</v>
      </c>
      <c r="FP24" s="2" t="s">
        <v>130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153</v>
      </c>
      <c r="FZ24" s="2" t="s">
        <v>127</v>
      </c>
      <c r="GA24" s="2" t="s">
        <v>130</v>
      </c>
      <c r="GB24" s="2" t="s">
        <v>130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183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127</v>
      </c>
      <c r="GY24" s="2" t="s">
        <v>332</v>
      </c>
      <c r="GZ24" s="2" t="s">
        <v>130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333</v>
      </c>
      <c r="HM24" s="2" t="s">
        <v>139</v>
      </c>
      <c r="HN24" s="2" t="s">
        <v>130</v>
      </c>
      <c r="HO24" s="4">
        <v>178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>
      <c r="A25" s="2" t="s">
        <v>334</v>
      </c>
      <c r="B25" s="2" t="s">
        <v>119</v>
      </c>
      <c r="C25" s="2" t="s">
        <v>120</v>
      </c>
      <c r="D25" s="2" t="s">
        <v>316</v>
      </c>
      <c r="E25" s="2" t="s">
        <v>317</v>
      </c>
      <c r="F25" s="2" t="s">
        <v>318</v>
      </c>
      <c r="G25" s="2" t="s">
        <v>318</v>
      </c>
      <c r="H25" s="2" t="s">
        <v>318</v>
      </c>
      <c r="I25" s="2" t="s">
        <v>319</v>
      </c>
      <c r="J25" s="2" t="s">
        <v>320</v>
      </c>
      <c r="K25" s="2" t="s">
        <v>335</v>
      </c>
      <c r="L25" s="3">
        <v>34.04</v>
      </c>
      <c r="M25" s="3">
        <v>35.74</v>
      </c>
      <c r="N25" s="3">
        <v>109.99</v>
      </c>
      <c r="O25" s="2" t="s">
        <v>127</v>
      </c>
      <c r="P25" s="2" t="s">
        <v>336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321</v>
      </c>
      <c r="V25" s="2" t="s">
        <v>322</v>
      </c>
      <c r="W25" s="2" t="s">
        <v>133</v>
      </c>
      <c r="X25" s="2" t="s">
        <v>130</v>
      </c>
      <c r="Y25" s="2" t="s">
        <v>169</v>
      </c>
      <c r="Z25" s="4">
        <v>132</v>
      </c>
      <c r="AA25" s="4">
        <f>=ROUNDDOWN(29.3333333333333,0)</f>
      </c>
      <c r="AB25" s="5">
        <v>4.5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3</v>
      </c>
      <c r="AQ25" s="8">
        <v>115.8</v>
      </c>
      <c r="AR25" s="4"/>
      <c r="AS25" s="8"/>
      <c r="AT25" s="7"/>
      <c r="AU25" s="7"/>
      <c r="AV25" s="4">
        <v>3</v>
      </c>
      <c r="AW25" s="8">
        <v>115.8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0.2523</v>
      </c>
      <c r="BJ25" s="4">
        <v>3</v>
      </c>
      <c r="BK25" s="8">
        <v>115.8</v>
      </c>
      <c r="BL25" s="2" t="s">
        <v>337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137</v>
      </c>
      <c r="BX25" s="2" t="s">
        <v>287</v>
      </c>
      <c r="BY25" s="2" t="s">
        <v>139</v>
      </c>
      <c r="BZ25" s="2" t="s">
        <v>130</v>
      </c>
      <c r="CA25" s="4">
        <v>1</v>
      </c>
      <c r="CB25" s="8">
        <v>38.6</v>
      </c>
      <c r="CC25" s="4"/>
      <c r="CD25" s="8"/>
      <c r="CE25" s="7"/>
      <c r="CF25" s="7"/>
      <c r="CG25" s="2" t="s">
        <v>136</v>
      </c>
      <c r="CH25" s="2" t="s">
        <v>127</v>
      </c>
      <c r="CI25" s="2" t="s">
        <v>324</v>
      </c>
      <c r="CJ25" s="2" t="s">
        <v>338</v>
      </c>
      <c r="CK25" s="2" t="s">
        <v>139</v>
      </c>
      <c r="CL25" s="2" t="s">
        <v>130</v>
      </c>
      <c r="CM25" s="4"/>
      <c r="CN25" s="8"/>
      <c r="CO25" s="4"/>
      <c r="CP25" s="8"/>
      <c r="CQ25" s="7"/>
      <c r="CR25" s="7"/>
      <c r="CS25" s="2" t="s">
        <v>136</v>
      </c>
      <c r="CT25" s="2" t="s">
        <v>127</v>
      </c>
      <c r="CU25" s="2" t="s">
        <v>130</v>
      </c>
      <c r="CV25" s="2" t="s">
        <v>339</v>
      </c>
      <c r="CW25" s="2" t="s">
        <v>139</v>
      </c>
      <c r="CX25" s="2" t="s">
        <v>130</v>
      </c>
      <c r="CY25" s="4"/>
      <c r="CZ25" s="8"/>
      <c r="DA25" s="4"/>
      <c r="DB25" s="8"/>
      <c r="DC25" s="7"/>
      <c r="DD25" s="7"/>
      <c r="DE25" s="2" t="s">
        <v>136</v>
      </c>
      <c r="DF25" s="2" t="s">
        <v>127</v>
      </c>
      <c r="DG25" s="2" t="s">
        <v>143</v>
      </c>
      <c r="DH25" s="2" t="s">
        <v>223</v>
      </c>
      <c r="DI25" s="2" t="s">
        <v>139</v>
      </c>
      <c r="DJ25" s="2" t="s">
        <v>130</v>
      </c>
      <c r="DK25" s="4">
        <v>2</v>
      </c>
      <c r="DL25" s="8">
        <v>77.2</v>
      </c>
      <c r="DM25" s="4"/>
      <c r="DN25" s="8"/>
      <c r="DO25" s="7"/>
      <c r="DP25" s="7"/>
      <c r="DQ25" s="2" t="s">
        <v>136</v>
      </c>
      <c r="DR25" s="2" t="s">
        <v>127</v>
      </c>
      <c r="DS25" s="2" t="s">
        <v>207</v>
      </c>
      <c r="DT25" s="2" t="s">
        <v>340</v>
      </c>
      <c r="DU25" s="2" t="s">
        <v>139</v>
      </c>
      <c r="DV25" s="2" t="s">
        <v>130</v>
      </c>
      <c r="DW25" s="4"/>
      <c r="DX25" s="8"/>
      <c r="DY25" s="4"/>
      <c r="DZ25" s="8"/>
      <c r="EA25" s="7"/>
      <c r="EB25" s="7"/>
      <c r="EC25" s="2" t="s">
        <v>136</v>
      </c>
      <c r="ED25" s="2" t="s">
        <v>127</v>
      </c>
      <c r="EE25" s="2" t="s">
        <v>328</v>
      </c>
      <c r="EF25" s="2" t="s">
        <v>226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127</v>
      </c>
      <c r="EQ25" s="2" t="s">
        <v>187</v>
      </c>
      <c r="ER25" s="2" t="s">
        <v>341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136</v>
      </c>
      <c r="FB25" s="2" t="s">
        <v>127</v>
      </c>
      <c r="FC25" s="2" t="s">
        <v>187</v>
      </c>
      <c r="FD25" s="2" t="s">
        <v>138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331</v>
      </c>
      <c r="FP25" s="2" t="s">
        <v>130</v>
      </c>
      <c r="FQ25" s="2" t="s">
        <v>139</v>
      </c>
      <c r="FR25" s="2" t="s">
        <v>130</v>
      </c>
      <c r="FS25" s="4"/>
      <c r="FT25" s="8"/>
      <c r="FU25" s="4"/>
      <c r="FV25" s="8"/>
      <c r="FW25" s="7"/>
      <c r="FX25" s="7"/>
      <c r="FY25" s="2" t="s">
        <v>153</v>
      </c>
      <c r="FZ25" s="2" t="s">
        <v>127</v>
      </c>
      <c r="GA25" s="2" t="s">
        <v>130</v>
      </c>
      <c r="GB25" s="2" t="s">
        <v>130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183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127</v>
      </c>
      <c r="GY25" s="2" t="s">
        <v>332</v>
      </c>
      <c r="GZ25" s="2" t="s">
        <v>130</v>
      </c>
      <c r="HA25" s="2" t="s">
        <v>139</v>
      </c>
      <c r="HB25" s="2" t="s">
        <v>130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130</v>
      </c>
      <c r="HM25" s="2" t="s">
        <v>139</v>
      </c>
      <c r="HN25" s="2" t="s">
        <v>130</v>
      </c>
      <c r="HO25" s="4">
        <v>132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342</v>
      </c>
      <c r="B26" s="2" t="s">
        <v>119</v>
      </c>
      <c r="C26" s="2" t="s">
        <v>120</v>
      </c>
      <c r="D26" s="2" t="s">
        <v>316</v>
      </c>
      <c r="E26" s="2" t="s">
        <v>317</v>
      </c>
      <c r="F26" s="2" t="s">
        <v>318</v>
      </c>
      <c r="G26" s="2" t="s">
        <v>318</v>
      </c>
      <c r="H26" s="2" t="s">
        <v>318</v>
      </c>
      <c r="I26" s="2" t="s">
        <v>319</v>
      </c>
      <c r="J26" s="2" t="s">
        <v>320</v>
      </c>
      <c r="K26" s="2" t="s">
        <v>276</v>
      </c>
      <c r="L26" s="3">
        <v>34.04</v>
      </c>
      <c r="M26" s="3">
        <v>35.74</v>
      </c>
      <c r="N26" s="3">
        <v>109.99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321</v>
      </c>
      <c r="V26" s="2" t="s">
        <v>322</v>
      </c>
      <c r="W26" s="2" t="s">
        <v>133</v>
      </c>
      <c r="X26" s="2" t="s">
        <v>130</v>
      </c>
      <c r="Y26" s="2" t="s">
        <v>169</v>
      </c>
      <c r="Z26" s="4">
        <v>163</v>
      </c>
      <c r="AA26" s="4">
        <f>=ROUNDDOWN(65.2,0)</f>
      </c>
      <c r="AB26" s="5">
        <v>2.5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0.1745</v>
      </c>
      <c r="BJ26" s="4">
        <v>2</v>
      </c>
      <c r="BK26" s="8">
        <v>80.06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127</v>
      </c>
      <c r="BW26" s="2" t="s">
        <v>137</v>
      </c>
      <c r="BX26" s="2" t="s">
        <v>343</v>
      </c>
      <c r="BY26" s="2" t="s">
        <v>139</v>
      </c>
      <c r="BZ26" s="2" t="s">
        <v>130</v>
      </c>
      <c r="CA26" s="4"/>
      <c r="CB26" s="8"/>
      <c r="CC26" s="4"/>
      <c r="CD26" s="8"/>
      <c r="CE26" s="7"/>
      <c r="CF26" s="7"/>
      <c r="CG26" s="2" t="s">
        <v>136</v>
      </c>
      <c r="CH26" s="2" t="s">
        <v>127</v>
      </c>
      <c r="CI26" s="2" t="s">
        <v>324</v>
      </c>
      <c r="CJ26" s="2" t="s">
        <v>338</v>
      </c>
      <c r="CK26" s="2" t="s">
        <v>139</v>
      </c>
      <c r="CL26" s="2" t="s">
        <v>130</v>
      </c>
      <c r="CM26" s="4"/>
      <c r="CN26" s="8"/>
      <c r="CO26" s="4"/>
      <c r="CP26" s="8"/>
      <c r="CQ26" s="7"/>
      <c r="CR26" s="7"/>
      <c r="CS26" s="2" t="s">
        <v>136</v>
      </c>
      <c r="CT26" s="2" t="s">
        <v>127</v>
      </c>
      <c r="CU26" s="2" t="s">
        <v>130</v>
      </c>
      <c r="CV26" s="2" t="s">
        <v>344</v>
      </c>
      <c r="CW26" s="2" t="s">
        <v>139</v>
      </c>
      <c r="CX26" s="2" t="s">
        <v>130</v>
      </c>
      <c r="CY26" s="4">
        <v>2</v>
      </c>
      <c r="CZ26" s="8">
        <v>80.06</v>
      </c>
      <c r="DA26" s="4"/>
      <c r="DB26" s="8"/>
      <c r="DC26" s="7"/>
      <c r="DD26" s="7"/>
      <c r="DE26" s="2" t="s">
        <v>136</v>
      </c>
      <c r="DF26" s="2" t="s">
        <v>127</v>
      </c>
      <c r="DG26" s="2" t="s">
        <v>143</v>
      </c>
      <c r="DH26" s="2" t="s">
        <v>345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136</v>
      </c>
      <c r="DR26" s="2" t="s">
        <v>127</v>
      </c>
      <c r="DS26" s="2" t="s">
        <v>207</v>
      </c>
      <c r="DT26" s="2" t="s">
        <v>130</v>
      </c>
      <c r="DU26" s="2" t="s">
        <v>139</v>
      </c>
      <c r="DV26" s="2" t="s">
        <v>130</v>
      </c>
      <c r="DW26" s="4"/>
      <c r="DX26" s="8"/>
      <c r="DY26" s="4"/>
      <c r="DZ26" s="8"/>
      <c r="EA26" s="7"/>
      <c r="EB26" s="7"/>
      <c r="EC26" s="2" t="s">
        <v>136</v>
      </c>
      <c r="ED26" s="2" t="s">
        <v>127</v>
      </c>
      <c r="EE26" s="2" t="s">
        <v>328</v>
      </c>
      <c r="EF26" s="2" t="s">
        <v>287</v>
      </c>
      <c r="EG26" s="2" t="s">
        <v>139</v>
      </c>
      <c r="EH26" s="2" t="s">
        <v>130</v>
      </c>
      <c r="EI26" s="4"/>
      <c r="EJ26" s="8"/>
      <c r="EK26" s="4"/>
      <c r="EL26" s="8"/>
      <c r="EM26" s="7"/>
      <c r="EN26" s="7"/>
      <c r="EO26" s="2" t="s">
        <v>136</v>
      </c>
      <c r="EP26" s="2" t="s">
        <v>127</v>
      </c>
      <c r="EQ26" s="2" t="s">
        <v>309</v>
      </c>
      <c r="ER26" s="2" t="s">
        <v>150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136</v>
      </c>
      <c r="FB26" s="2" t="s">
        <v>127</v>
      </c>
      <c r="FC26" s="2" t="s">
        <v>169</v>
      </c>
      <c r="FD26" s="2" t="s">
        <v>138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331</v>
      </c>
      <c r="FP26" s="2" t="s">
        <v>130</v>
      </c>
      <c r="FQ26" s="2" t="s">
        <v>139</v>
      </c>
      <c r="FR26" s="2" t="s">
        <v>130</v>
      </c>
      <c r="FS26" s="4"/>
      <c r="FT26" s="8"/>
      <c r="FU26" s="4"/>
      <c r="FV26" s="8"/>
      <c r="FW26" s="7"/>
      <c r="FX26" s="7"/>
      <c r="FY26" s="2" t="s">
        <v>153</v>
      </c>
      <c r="FZ26" s="2" t="s">
        <v>127</v>
      </c>
      <c r="GA26" s="2" t="s">
        <v>130</v>
      </c>
      <c r="GB26" s="2" t="s">
        <v>130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183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136</v>
      </c>
      <c r="GX26" s="2" t="s">
        <v>127</v>
      </c>
      <c r="GY26" s="2" t="s">
        <v>332</v>
      </c>
      <c r="GZ26" s="2" t="s">
        <v>346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130</v>
      </c>
      <c r="HM26" s="2" t="s">
        <v>139</v>
      </c>
      <c r="HN26" s="2" t="s">
        <v>130</v>
      </c>
      <c r="HO26" s="4">
        <v>163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347</v>
      </c>
      <c r="B27" s="2" t="s">
        <v>119</v>
      </c>
      <c r="C27" s="2" t="s">
        <v>120</v>
      </c>
      <c r="D27" s="2" t="s">
        <v>316</v>
      </c>
      <c r="E27" s="2" t="s">
        <v>317</v>
      </c>
      <c r="F27" s="2" t="s">
        <v>318</v>
      </c>
      <c r="G27" s="2" t="s">
        <v>318</v>
      </c>
      <c r="H27" s="2" t="s">
        <v>318</v>
      </c>
      <c r="I27" s="2" t="s">
        <v>319</v>
      </c>
      <c r="J27" s="2" t="s">
        <v>320</v>
      </c>
      <c r="K27" s="2" t="s">
        <v>216</v>
      </c>
      <c r="L27" s="3">
        <v>34.04</v>
      </c>
      <c r="M27" s="3">
        <v>35.74</v>
      </c>
      <c r="N27" s="3">
        <v>109.99</v>
      </c>
      <c r="O27" s="2" t="s">
        <v>127</v>
      </c>
      <c r="P27" s="2" t="s">
        <v>277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321</v>
      </c>
      <c r="V27" s="2" t="s">
        <v>322</v>
      </c>
      <c r="W27" s="2" t="s">
        <v>133</v>
      </c>
      <c r="X27" s="2" t="s">
        <v>130</v>
      </c>
      <c r="Y27" s="2" t="s">
        <v>169</v>
      </c>
      <c r="Z27" s="4">
        <v>71</v>
      </c>
      <c r="AA27" s="4">
        <f>=ROUNDDOWN(35.5,0)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</v>
      </c>
      <c r="AQ27" s="8">
        <v>78.63</v>
      </c>
      <c r="AR27" s="4"/>
      <c r="AS27" s="8"/>
      <c r="AT27" s="7"/>
      <c r="AU27" s="7"/>
      <c r="AV27" s="4">
        <v>2</v>
      </c>
      <c r="AW27" s="8">
        <v>78.63</v>
      </c>
      <c r="AX27" s="4"/>
      <c r="AY27" s="8"/>
      <c r="AZ27" s="7"/>
      <c r="BA27" s="7"/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0.1713</v>
      </c>
      <c r="BJ27" s="4">
        <v>2</v>
      </c>
      <c r="BK27" s="8">
        <v>78.63</v>
      </c>
      <c r="BL27" s="2" t="s">
        <v>348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127</v>
      </c>
      <c r="BW27" s="2" t="s">
        <v>137</v>
      </c>
      <c r="BX27" s="2" t="s">
        <v>349</v>
      </c>
      <c r="BY27" s="2" t="s">
        <v>139</v>
      </c>
      <c r="BZ27" s="2" t="s">
        <v>130</v>
      </c>
      <c r="CA27" s="4">
        <v>1</v>
      </c>
      <c r="CB27" s="8">
        <v>38.6</v>
      </c>
      <c r="CC27" s="4"/>
      <c r="CD27" s="8"/>
      <c r="CE27" s="7"/>
      <c r="CF27" s="7"/>
      <c r="CG27" s="2" t="s">
        <v>136</v>
      </c>
      <c r="CH27" s="2" t="s">
        <v>127</v>
      </c>
      <c r="CI27" s="2" t="s">
        <v>324</v>
      </c>
      <c r="CJ27" s="2" t="s">
        <v>269</v>
      </c>
      <c r="CK27" s="2" t="s">
        <v>139</v>
      </c>
      <c r="CL27" s="2" t="s">
        <v>130</v>
      </c>
      <c r="CM27" s="4"/>
      <c r="CN27" s="8"/>
      <c r="CO27" s="4"/>
      <c r="CP27" s="8"/>
      <c r="CQ27" s="7"/>
      <c r="CR27" s="7"/>
      <c r="CS27" s="2" t="s">
        <v>136</v>
      </c>
      <c r="CT27" s="2" t="s">
        <v>127</v>
      </c>
      <c r="CU27" s="2" t="s">
        <v>130</v>
      </c>
      <c r="CV27" s="2" t="s">
        <v>222</v>
      </c>
      <c r="CW27" s="2" t="s">
        <v>139</v>
      </c>
      <c r="CX27" s="2" t="s">
        <v>130</v>
      </c>
      <c r="CY27" s="4">
        <v>1</v>
      </c>
      <c r="CZ27" s="8">
        <v>40.03</v>
      </c>
      <c r="DA27" s="4"/>
      <c r="DB27" s="8"/>
      <c r="DC27" s="7"/>
      <c r="DD27" s="7"/>
      <c r="DE27" s="2" t="s">
        <v>136</v>
      </c>
      <c r="DF27" s="2" t="s">
        <v>127</v>
      </c>
      <c r="DG27" s="2" t="s">
        <v>143</v>
      </c>
      <c r="DH27" s="2" t="s">
        <v>307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207</v>
      </c>
      <c r="DT27" s="2" t="s">
        <v>350</v>
      </c>
      <c r="DU27" s="2" t="s">
        <v>139</v>
      </c>
      <c r="DV27" s="2" t="s">
        <v>130</v>
      </c>
      <c r="DW27" s="4"/>
      <c r="DX27" s="8"/>
      <c r="DY27" s="4"/>
      <c r="DZ27" s="8"/>
      <c r="EA27" s="7"/>
      <c r="EB27" s="7"/>
      <c r="EC27" s="2" t="s">
        <v>136</v>
      </c>
      <c r="ED27" s="2" t="s">
        <v>127</v>
      </c>
      <c r="EE27" s="2" t="s">
        <v>328</v>
      </c>
      <c r="EF27" s="2" t="s">
        <v>351</v>
      </c>
      <c r="EG27" s="2" t="s">
        <v>139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187</v>
      </c>
      <c r="ER27" s="2" t="s">
        <v>227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136</v>
      </c>
      <c r="FB27" s="2" t="s">
        <v>127</v>
      </c>
      <c r="FC27" s="2" t="s">
        <v>187</v>
      </c>
      <c r="FD27" s="2" t="s">
        <v>330</v>
      </c>
      <c r="FE27" s="2" t="s">
        <v>139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331</v>
      </c>
      <c r="FP27" s="2" t="s">
        <v>130</v>
      </c>
      <c r="FQ27" s="2" t="s">
        <v>139</v>
      </c>
      <c r="FR27" s="2" t="s">
        <v>130</v>
      </c>
      <c r="FS27" s="4"/>
      <c r="FT27" s="8"/>
      <c r="FU27" s="4"/>
      <c r="FV27" s="8"/>
      <c r="FW27" s="7"/>
      <c r="FX27" s="7"/>
      <c r="FY27" s="2" t="s">
        <v>153</v>
      </c>
      <c r="FZ27" s="2" t="s">
        <v>127</v>
      </c>
      <c r="GA27" s="2" t="s">
        <v>130</v>
      </c>
      <c r="GB27" s="2" t="s">
        <v>130</v>
      </c>
      <c r="GC27" s="2" t="s">
        <v>139</v>
      </c>
      <c r="GD27" s="2" t="s">
        <v>130</v>
      </c>
      <c r="GE27" s="4"/>
      <c r="GF27" s="8"/>
      <c r="GG27" s="4"/>
      <c r="GH27" s="8"/>
      <c r="GI27" s="7"/>
      <c r="GJ27" s="7"/>
      <c r="GK27" s="2" t="s">
        <v>136</v>
      </c>
      <c r="GL27" s="2" t="s">
        <v>127</v>
      </c>
      <c r="GM27" s="2" t="s">
        <v>183</v>
      </c>
      <c r="GN27" s="2" t="s">
        <v>130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332</v>
      </c>
      <c r="GZ27" s="2" t="s">
        <v>137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130</v>
      </c>
      <c r="HM27" s="2" t="s">
        <v>139</v>
      </c>
      <c r="HN27" s="2" t="s">
        <v>130</v>
      </c>
      <c r="HO27" s="4">
        <v>71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352</v>
      </c>
      <c r="B28" s="2" t="s">
        <v>119</v>
      </c>
      <c r="C28" s="2" t="s">
        <v>120</v>
      </c>
      <c r="D28" s="2" t="s">
        <v>316</v>
      </c>
      <c r="E28" s="2" t="s">
        <v>317</v>
      </c>
      <c r="F28" s="2" t="s">
        <v>318</v>
      </c>
      <c r="G28" s="2" t="s">
        <v>318</v>
      </c>
      <c r="H28" s="2" t="s">
        <v>318</v>
      </c>
      <c r="I28" s="2" t="s">
        <v>319</v>
      </c>
      <c r="J28" s="2" t="s">
        <v>320</v>
      </c>
      <c r="K28" s="2" t="s">
        <v>353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336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321</v>
      </c>
      <c r="V28" s="2" t="s">
        <v>322</v>
      </c>
      <c r="W28" s="2" t="s">
        <v>133</v>
      </c>
      <c r="X28" s="2" t="s">
        <v>130</v>
      </c>
      <c r="Y28" s="2" t="s">
        <v>169</v>
      </c>
      <c r="Z28" s="4">
        <v>131</v>
      </c>
      <c r="AA28" s="4">
        <f>=ROUNDDOWN(65.5,0)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2</v>
      </c>
      <c r="AQ28" s="8">
        <v>68.62</v>
      </c>
      <c r="AR28" s="4"/>
      <c r="AS28" s="8"/>
      <c r="AT28" s="7"/>
      <c r="AU28" s="7"/>
      <c r="AV28" s="4">
        <v>2</v>
      </c>
      <c r="AW28" s="8">
        <v>68.62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0.1495</v>
      </c>
      <c r="BJ28" s="4">
        <v>2</v>
      </c>
      <c r="BK28" s="8">
        <v>68.62</v>
      </c>
      <c r="BL28" s="2" t="s">
        <v>354</v>
      </c>
      <c r="BM28" s="7">
        <v>1</v>
      </c>
      <c r="BN28" s="7">
        <v>1</v>
      </c>
      <c r="BO28" s="4">
        <v>1</v>
      </c>
      <c r="BP28" s="8">
        <v>28.59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137</v>
      </c>
      <c r="BX28" s="2" t="s">
        <v>355</v>
      </c>
      <c r="BY28" s="2" t="s">
        <v>139</v>
      </c>
      <c r="BZ28" s="2" t="s">
        <v>130</v>
      </c>
      <c r="CA28" s="4"/>
      <c r="CB28" s="8"/>
      <c r="CC28" s="4"/>
      <c r="CD28" s="8"/>
      <c r="CE28" s="7"/>
      <c r="CF28" s="7"/>
      <c r="CG28" s="2" t="s">
        <v>136</v>
      </c>
      <c r="CH28" s="2" t="s">
        <v>127</v>
      </c>
      <c r="CI28" s="2" t="s">
        <v>324</v>
      </c>
      <c r="CJ28" s="2" t="s">
        <v>280</v>
      </c>
      <c r="CK28" s="2" t="s">
        <v>139</v>
      </c>
      <c r="CL28" s="2" t="s">
        <v>130</v>
      </c>
      <c r="CM28" s="4"/>
      <c r="CN28" s="8"/>
      <c r="CO28" s="4"/>
      <c r="CP28" s="8"/>
      <c r="CQ28" s="7"/>
      <c r="CR28" s="7"/>
      <c r="CS28" s="2" t="s">
        <v>136</v>
      </c>
      <c r="CT28" s="2" t="s">
        <v>127</v>
      </c>
      <c r="CU28" s="2" t="s">
        <v>130</v>
      </c>
      <c r="CV28" s="2" t="s">
        <v>130</v>
      </c>
      <c r="CW28" s="2" t="s">
        <v>139</v>
      </c>
      <c r="CX28" s="2" t="s">
        <v>130</v>
      </c>
      <c r="CY28" s="4">
        <v>1</v>
      </c>
      <c r="CZ28" s="8">
        <v>40.03</v>
      </c>
      <c r="DA28" s="4"/>
      <c r="DB28" s="8"/>
      <c r="DC28" s="7"/>
      <c r="DD28" s="7"/>
      <c r="DE28" s="2" t="s">
        <v>136</v>
      </c>
      <c r="DF28" s="2" t="s">
        <v>127</v>
      </c>
      <c r="DG28" s="2" t="s">
        <v>143</v>
      </c>
      <c r="DH28" s="2" t="s">
        <v>356</v>
      </c>
      <c r="DI28" s="2" t="s">
        <v>139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207</v>
      </c>
      <c r="DT28" s="2" t="s">
        <v>130</v>
      </c>
      <c r="DU28" s="2" t="s">
        <v>139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328</v>
      </c>
      <c r="EF28" s="2" t="s">
        <v>357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127</v>
      </c>
      <c r="EQ28" s="2" t="s">
        <v>169</v>
      </c>
      <c r="ER28" s="2" t="s">
        <v>282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136</v>
      </c>
      <c r="FB28" s="2" t="s">
        <v>127</v>
      </c>
      <c r="FC28" s="2" t="s">
        <v>187</v>
      </c>
      <c r="FD28" s="2" t="s">
        <v>169</v>
      </c>
      <c r="FE28" s="2" t="s">
        <v>139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331</v>
      </c>
      <c r="FP28" s="2" t="s">
        <v>130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153</v>
      </c>
      <c r="FZ28" s="2" t="s">
        <v>127</v>
      </c>
      <c r="GA28" s="2" t="s">
        <v>130</v>
      </c>
      <c r="GB28" s="2" t="s">
        <v>130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183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332</v>
      </c>
      <c r="GZ28" s="2" t="s">
        <v>130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130</v>
      </c>
      <c r="HM28" s="2" t="s">
        <v>139</v>
      </c>
      <c r="HN28" s="2" t="s">
        <v>130</v>
      </c>
      <c r="HO28" s="4">
        <v>131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358</v>
      </c>
      <c r="B29" s="2" t="s">
        <v>119</v>
      </c>
      <c r="C29" s="2" t="s">
        <v>120</v>
      </c>
      <c r="D29" s="2" t="s">
        <v>316</v>
      </c>
      <c r="E29" s="2" t="s">
        <v>317</v>
      </c>
      <c r="F29" s="2" t="s">
        <v>359</v>
      </c>
      <c r="G29" s="2" t="s">
        <v>359</v>
      </c>
      <c r="H29" s="2" t="s">
        <v>359</v>
      </c>
      <c r="I29" s="2" t="s">
        <v>319</v>
      </c>
      <c r="J29" s="2" t="s">
        <v>360</v>
      </c>
      <c r="K29" s="2" t="s">
        <v>186</v>
      </c>
      <c r="L29" s="3">
        <v>24.76</v>
      </c>
      <c r="M29" s="3">
        <v>26</v>
      </c>
      <c r="N29" s="3">
        <v>79.99</v>
      </c>
      <c r="O29" s="2" t="s">
        <v>127</v>
      </c>
      <c r="P29" s="2" t="s">
        <v>277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321</v>
      </c>
      <c r="V29" s="2" t="s">
        <v>217</v>
      </c>
      <c r="W29" s="2" t="s">
        <v>133</v>
      </c>
      <c r="X29" s="2" t="s">
        <v>130</v>
      </c>
      <c r="Y29" s="2" t="s">
        <v>169</v>
      </c>
      <c r="Z29" s="4">
        <v>43</v>
      </c>
      <c r="AA29" s="4">
        <f>=ROUNDDOWN(10.75,0)</f>
      </c>
      <c r="AB29" s="5">
        <v>4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5</v>
      </c>
      <c r="AQ29" s="8">
        <v>127.14</v>
      </c>
      <c r="AR29" s="4"/>
      <c r="AS29" s="8"/>
      <c r="AT29" s="7"/>
      <c r="AU29" s="7"/>
      <c r="AV29" s="4">
        <v>5</v>
      </c>
      <c r="AW29" s="8">
        <v>127.14</v>
      </c>
      <c r="AX29" s="4"/>
      <c r="AY29" s="8"/>
      <c r="AZ29" s="7"/>
      <c r="BA29" s="7"/>
      <c r="BB29" s="7">
        <v>1</v>
      </c>
      <c r="BC29" s="4">
        <v>10</v>
      </c>
      <c r="BD29" s="8">
        <v>268.58</v>
      </c>
      <c r="BE29" s="4">
        <v>2</v>
      </c>
      <c r="BF29" s="8">
        <v>54.6</v>
      </c>
      <c r="BG29" s="7">
        <v>4</v>
      </c>
      <c r="BH29" s="7">
        <v>3.919</v>
      </c>
      <c r="BI29" s="7">
        <v>0.4734</v>
      </c>
      <c r="BJ29" s="4">
        <v>5</v>
      </c>
      <c r="BK29" s="8">
        <v>127.14</v>
      </c>
      <c r="BL29" s="2" t="s">
        <v>299</v>
      </c>
      <c r="BM29" s="7">
        <v>1</v>
      </c>
      <c r="BN29" s="7">
        <v>1</v>
      </c>
      <c r="BO29" s="4">
        <v>3</v>
      </c>
      <c r="BP29" s="8">
        <v>70.2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137</v>
      </c>
      <c r="BX29" s="2" t="s">
        <v>143</v>
      </c>
      <c r="BY29" s="2" t="s">
        <v>139</v>
      </c>
      <c r="BZ29" s="2" t="s">
        <v>130</v>
      </c>
      <c r="CA29" s="4"/>
      <c r="CB29" s="8"/>
      <c r="CC29" s="4"/>
      <c r="CD29" s="8"/>
      <c r="CE29" s="7"/>
      <c r="CF29" s="7"/>
      <c r="CG29" s="2" t="s">
        <v>136</v>
      </c>
      <c r="CH29" s="2" t="s">
        <v>127</v>
      </c>
      <c r="CI29" s="2" t="s">
        <v>324</v>
      </c>
      <c r="CJ29" s="2" t="s">
        <v>252</v>
      </c>
      <c r="CK29" s="2" t="s">
        <v>139</v>
      </c>
      <c r="CL29" s="2" t="s">
        <v>130</v>
      </c>
      <c r="CM29" s="4">
        <v>2</v>
      </c>
      <c r="CN29" s="8">
        <v>56.94</v>
      </c>
      <c r="CO29" s="4"/>
      <c r="CP29" s="8"/>
      <c r="CQ29" s="7"/>
      <c r="CR29" s="7"/>
      <c r="CS29" s="2" t="s">
        <v>136</v>
      </c>
      <c r="CT29" s="2" t="s">
        <v>127</v>
      </c>
      <c r="CU29" s="2" t="s">
        <v>130</v>
      </c>
      <c r="CV29" s="2" t="s">
        <v>361</v>
      </c>
      <c r="CW29" s="2" t="s">
        <v>139</v>
      </c>
      <c r="CX29" s="2" t="s">
        <v>130</v>
      </c>
      <c r="CY29" s="4"/>
      <c r="CZ29" s="8"/>
      <c r="DA29" s="4"/>
      <c r="DB29" s="8"/>
      <c r="DC29" s="7"/>
      <c r="DD29" s="7"/>
      <c r="DE29" s="2" t="s">
        <v>136</v>
      </c>
      <c r="DF29" s="2" t="s">
        <v>127</v>
      </c>
      <c r="DG29" s="2" t="s">
        <v>143</v>
      </c>
      <c r="DH29" s="2" t="s">
        <v>223</v>
      </c>
      <c r="DI29" s="2" t="s">
        <v>139</v>
      </c>
      <c r="DJ29" s="2" t="s">
        <v>130</v>
      </c>
      <c r="DK29" s="4"/>
      <c r="DL29" s="8"/>
      <c r="DM29" s="4"/>
      <c r="DN29" s="8"/>
      <c r="DO29" s="7"/>
      <c r="DP29" s="7"/>
      <c r="DQ29" s="2" t="s">
        <v>136</v>
      </c>
      <c r="DR29" s="2" t="s">
        <v>127</v>
      </c>
      <c r="DS29" s="2" t="s">
        <v>207</v>
      </c>
      <c r="DT29" s="2" t="s">
        <v>130</v>
      </c>
      <c r="DU29" s="2" t="s">
        <v>139</v>
      </c>
      <c r="DV29" s="2" t="s">
        <v>130</v>
      </c>
      <c r="DW29" s="4"/>
      <c r="DX29" s="8"/>
      <c r="DY29" s="4"/>
      <c r="DZ29" s="8"/>
      <c r="EA29" s="7"/>
      <c r="EB29" s="7"/>
      <c r="EC29" s="2" t="s">
        <v>136</v>
      </c>
      <c r="ED29" s="2" t="s">
        <v>127</v>
      </c>
      <c r="EE29" s="2" t="s">
        <v>328</v>
      </c>
      <c r="EF29" s="2" t="s">
        <v>362</v>
      </c>
      <c r="EG29" s="2" t="s">
        <v>139</v>
      </c>
      <c r="EH29" s="2" t="s">
        <v>130</v>
      </c>
      <c r="EI29" s="4"/>
      <c r="EJ29" s="8"/>
      <c r="EK29" s="4"/>
      <c r="EL29" s="8"/>
      <c r="EM29" s="7"/>
      <c r="EN29" s="7"/>
      <c r="EO29" s="2" t="s">
        <v>136</v>
      </c>
      <c r="EP29" s="2" t="s">
        <v>127</v>
      </c>
      <c r="EQ29" s="2" t="s">
        <v>187</v>
      </c>
      <c r="ER29" s="2" t="s">
        <v>195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136</v>
      </c>
      <c r="FB29" s="2" t="s">
        <v>127</v>
      </c>
      <c r="FC29" s="2" t="s">
        <v>187</v>
      </c>
      <c r="FD29" s="2" t="s">
        <v>212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136</v>
      </c>
      <c r="FN29" s="2" t="s">
        <v>127</v>
      </c>
      <c r="FO29" s="2" t="s">
        <v>331</v>
      </c>
      <c r="FP29" s="2" t="s">
        <v>130</v>
      </c>
      <c r="FQ29" s="2" t="s">
        <v>139</v>
      </c>
      <c r="FR29" s="2" t="s">
        <v>130</v>
      </c>
      <c r="FS29" s="4"/>
      <c r="FT29" s="8"/>
      <c r="FU29" s="4"/>
      <c r="FV29" s="8"/>
      <c r="FW29" s="7"/>
      <c r="FX29" s="7"/>
      <c r="FY29" s="2" t="s">
        <v>153</v>
      </c>
      <c r="FZ29" s="2" t="s">
        <v>127</v>
      </c>
      <c r="GA29" s="2" t="s">
        <v>130</v>
      </c>
      <c r="GB29" s="2" t="s">
        <v>130</v>
      </c>
      <c r="GC29" s="2" t="s">
        <v>139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183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332</v>
      </c>
      <c r="GZ29" s="2" t="s">
        <v>130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130</v>
      </c>
      <c r="HM29" s="2" t="s">
        <v>139</v>
      </c>
      <c r="HN29" s="2" t="s">
        <v>130</v>
      </c>
      <c r="HO29" s="4">
        <v>43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>
      <c r="A30" s="2" t="s">
        <v>363</v>
      </c>
      <c r="B30" s="2" t="s">
        <v>119</v>
      </c>
      <c r="C30" s="2" t="s">
        <v>120</v>
      </c>
      <c r="D30" s="2" t="s">
        <v>316</v>
      </c>
      <c r="E30" s="2" t="s">
        <v>317</v>
      </c>
      <c r="F30" s="2" t="s">
        <v>359</v>
      </c>
      <c r="G30" s="2" t="s">
        <v>359</v>
      </c>
      <c r="H30" s="2" t="s">
        <v>359</v>
      </c>
      <c r="I30" s="2" t="s">
        <v>319</v>
      </c>
      <c r="J30" s="2" t="s">
        <v>360</v>
      </c>
      <c r="K30" s="2" t="s">
        <v>335</v>
      </c>
      <c r="L30" s="3">
        <v>24.76</v>
      </c>
      <c r="M30" s="3">
        <v>26</v>
      </c>
      <c r="N30" s="3">
        <v>79.99</v>
      </c>
      <c r="O30" s="2" t="s">
        <v>127</v>
      </c>
      <c r="P30" s="2" t="s">
        <v>336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321</v>
      </c>
      <c r="V30" s="2" t="s">
        <v>217</v>
      </c>
      <c r="W30" s="2" t="s">
        <v>133</v>
      </c>
      <c r="X30" s="2" t="s">
        <v>130</v>
      </c>
      <c r="Y30" s="2" t="s">
        <v>169</v>
      </c>
      <c r="Z30" s="4">
        <v>153</v>
      </c>
      <c r="AA30" s="4">
        <f>=ROUNDDOWN(117.692307692308,0)</f>
      </c>
      <c r="AB30" s="5">
        <v>1.3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3</v>
      </c>
      <c r="AQ30" s="8">
        <v>83.2</v>
      </c>
      <c r="AR30" s="4"/>
      <c r="AS30" s="8"/>
      <c r="AT30" s="7"/>
      <c r="AU30" s="7"/>
      <c r="AV30" s="4">
        <v>3</v>
      </c>
      <c r="AW30" s="8">
        <v>83.2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0.3098</v>
      </c>
      <c r="BJ30" s="4">
        <v>3</v>
      </c>
      <c r="BK30" s="8">
        <v>83.2</v>
      </c>
      <c r="BL30" s="2" t="s">
        <v>268</v>
      </c>
      <c r="BM30" s="7">
        <v>1</v>
      </c>
      <c r="BN30" s="7">
        <v>1</v>
      </c>
      <c r="BO30" s="4">
        <v>1</v>
      </c>
      <c r="BP30" s="8">
        <v>26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137</v>
      </c>
      <c r="BX30" s="2" t="s">
        <v>229</v>
      </c>
      <c r="BY30" s="2" t="s">
        <v>139</v>
      </c>
      <c r="BZ30" s="2" t="s">
        <v>130</v>
      </c>
      <c r="CA30" s="4">
        <v>1</v>
      </c>
      <c r="CB30" s="8">
        <v>28.08</v>
      </c>
      <c r="CC30" s="4"/>
      <c r="CD30" s="8"/>
      <c r="CE30" s="7"/>
      <c r="CF30" s="7"/>
      <c r="CG30" s="2" t="s">
        <v>136</v>
      </c>
      <c r="CH30" s="2" t="s">
        <v>127</v>
      </c>
      <c r="CI30" s="2" t="s">
        <v>324</v>
      </c>
      <c r="CJ30" s="2" t="s">
        <v>364</v>
      </c>
      <c r="CK30" s="2" t="s">
        <v>139</v>
      </c>
      <c r="CL30" s="2" t="s">
        <v>130</v>
      </c>
      <c r="CM30" s="4"/>
      <c r="CN30" s="8"/>
      <c r="CO30" s="4"/>
      <c r="CP30" s="8"/>
      <c r="CQ30" s="7"/>
      <c r="CR30" s="7"/>
      <c r="CS30" s="2" t="s">
        <v>136</v>
      </c>
      <c r="CT30" s="2" t="s">
        <v>127</v>
      </c>
      <c r="CU30" s="2" t="s">
        <v>130</v>
      </c>
      <c r="CV30" s="2" t="s">
        <v>210</v>
      </c>
      <c r="CW30" s="2" t="s">
        <v>139</v>
      </c>
      <c r="CX30" s="2" t="s">
        <v>130</v>
      </c>
      <c r="CY30" s="4">
        <v>1</v>
      </c>
      <c r="CZ30" s="8">
        <v>29.12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143</v>
      </c>
      <c r="DH30" s="2" t="s">
        <v>223</v>
      </c>
      <c r="DI30" s="2" t="s">
        <v>139</v>
      </c>
      <c r="DJ30" s="2" t="s">
        <v>130</v>
      </c>
      <c r="DK30" s="4"/>
      <c r="DL30" s="8"/>
      <c r="DM30" s="4"/>
      <c r="DN30" s="8"/>
      <c r="DO30" s="7"/>
      <c r="DP30" s="7"/>
      <c r="DQ30" s="2" t="s">
        <v>136</v>
      </c>
      <c r="DR30" s="2" t="s">
        <v>127</v>
      </c>
      <c r="DS30" s="2" t="s">
        <v>207</v>
      </c>
      <c r="DT30" s="2" t="s">
        <v>365</v>
      </c>
      <c r="DU30" s="2" t="s">
        <v>139</v>
      </c>
      <c r="DV30" s="2" t="s">
        <v>130</v>
      </c>
      <c r="DW30" s="4"/>
      <c r="DX30" s="8"/>
      <c r="DY30" s="4"/>
      <c r="DZ30" s="8"/>
      <c r="EA30" s="7"/>
      <c r="EB30" s="7"/>
      <c r="EC30" s="2" t="s">
        <v>136</v>
      </c>
      <c r="ED30" s="2" t="s">
        <v>127</v>
      </c>
      <c r="EE30" s="2" t="s">
        <v>328</v>
      </c>
      <c r="EF30" s="2" t="s">
        <v>366</v>
      </c>
      <c r="EG30" s="2" t="s">
        <v>139</v>
      </c>
      <c r="EH30" s="2" t="s">
        <v>130</v>
      </c>
      <c r="EI30" s="4"/>
      <c r="EJ30" s="8"/>
      <c r="EK30" s="4"/>
      <c r="EL30" s="8"/>
      <c r="EM30" s="7"/>
      <c r="EN30" s="7"/>
      <c r="EO30" s="2" t="s">
        <v>136</v>
      </c>
      <c r="EP30" s="2" t="s">
        <v>127</v>
      </c>
      <c r="EQ30" s="2" t="s">
        <v>187</v>
      </c>
      <c r="ER30" s="2" t="s">
        <v>227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136</v>
      </c>
      <c r="FB30" s="2" t="s">
        <v>127</v>
      </c>
      <c r="FC30" s="2" t="s">
        <v>187</v>
      </c>
      <c r="FD30" s="2" t="s">
        <v>367</v>
      </c>
      <c r="FE30" s="2" t="s">
        <v>139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331</v>
      </c>
      <c r="FP30" s="2" t="s">
        <v>130</v>
      </c>
      <c r="FQ30" s="2" t="s">
        <v>139</v>
      </c>
      <c r="FR30" s="2" t="s">
        <v>130</v>
      </c>
      <c r="FS30" s="4"/>
      <c r="FT30" s="8"/>
      <c r="FU30" s="4"/>
      <c r="FV30" s="8"/>
      <c r="FW30" s="7"/>
      <c r="FX30" s="7"/>
      <c r="FY30" s="2" t="s">
        <v>153</v>
      </c>
      <c r="FZ30" s="2" t="s">
        <v>127</v>
      </c>
      <c r="GA30" s="2" t="s">
        <v>130</v>
      </c>
      <c r="GB30" s="2" t="s">
        <v>130</v>
      </c>
      <c r="GC30" s="2" t="s">
        <v>139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183</v>
      </c>
      <c r="GN30" s="2" t="s">
        <v>368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332</v>
      </c>
      <c r="GZ30" s="2" t="s">
        <v>130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130</v>
      </c>
      <c r="HM30" s="2" t="s">
        <v>139</v>
      </c>
      <c r="HN30" s="2" t="s">
        <v>130</v>
      </c>
      <c r="HO30" s="4">
        <v>153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369</v>
      </c>
      <c r="B31" s="2" t="s">
        <v>119</v>
      </c>
      <c r="C31" s="2" t="s">
        <v>120</v>
      </c>
      <c r="D31" s="2" t="s">
        <v>316</v>
      </c>
      <c r="E31" s="2" t="s">
        <v>317</v>
      </c>
      <c r="F31" s="2" t="s">
        <v>359</v>
      </c>
      <c r="G31" s="2" t="s">
        <v>359</v>
      </c>
      <c r="H31" s="2" t="s">
        <v>359</v>
      </c>
      <c r="I31" s="2" t="s">
        <v>319</v>
      </c>
      <c r="J31" s="2" t="s">
        <v>360</v>
      </c>
      <c r="K31" s="2" t="s">
        <v>216</v>
      </c>
      <c r="L31" s="3">
        <v>24.76</v>
      </c>
      <c r="M31" s="3">
        <v>26</v>
      </c>
      <c r="N31" s="3">
        <v>79.99</v>
      </c>
      <c r="O31" s="2" t="s">
        <v>127</v>
      </c>
      <c r="P31" s="2" t="s">
        <v>277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321</v>
      </c>
      <c r="V31" s="2" t="s">
        <v>217</v>
      </c>
      <c r="W31" s="2" t="s">
        <v>133</v>
      </c>
      <c r="X31" s="2" t="s">
        <v>130</v>
      </c>
      <c r="Y31" s="2" t="s">
        <v>169</v>
      </c>
      <c r="Z31" s="4">
        <v>6</v>
      </c>
      <c r="AA31" s="4">
        <f>=ROUNDDOWN(6,0)</f>
      </c>
      <c r="AB31" s="5">
        <v>1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2</v>
      </c>
      <c r="AQ31" s="8">
        <v>58.24</v>
      </c>
      <c r="AR31" s="4"/>
      <c r="AS31" s="8"/>
      <c r="AT31" s="7"/>
      <c r="AU31" s="7"/>
      <c r="AV31" s="4">
        <v>2</v>
      </c>
      <c r="AW31" s="8">
        <v>58.24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0.2168</v>
      </c>
      <c r="BJ31" s="4">
        <v>2</v>
      </c>
      <c r="BK31" s="8">
        <v>58.24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137</v>
      </c>
      <c r="BX31" s="2" t="s">
        <v>370</v>
      </c>
      <c r="BY31" s="2" t="s">
        <v>139</v>
      </c>
      <c r="BZ31" s="2" t="s">
        <v>130</v>
      </c>
      <c r="CA31" s="4"/>
      <c r="CB31" s="8"/>
      <c r="CC31" s="4"/>
      <c r="CD31" s="8"/>
      <c r="CE31" s="7"/>
      <c r="CF31" s="7"/>
      <c r="CG31" s="2" t="s">
        <v>136</v>
      </c>
      <c r="CH31" s="2" t="s">
        <v>127</v>
      </c>
      <c r="CI31" s="2" t="s">
        <v>324</v>
      </c>
      <c r="CJ31" s="2" t="s">
        <v>371</v>
      </c>
      <c r="CK31" s="2" t="s">
        <v>139</v>
      </c>
      <c r="CL31" s="2" t="s">
        <v>130</v>
      </c>
      <c r="CM31" s="4"/>
      <c r="CN31" s="8"/>
      <c r="CO31" s="4"/>
      <c r="CP31" s="8"/>
      <c r="CQ31" s="7"/>
      <c r="CR31" s="7"/>
      <c r="CS31" s="2" t="s">
        <v>136</v>
      </c>
      <c r="CT31" s="2" t="s">
        <v>127</v>
      </c>
      <c r="CU31" s="2" t="s">
        <v>130</v>
      </c>
      <c r="CV31" s="2" t="s">
        <v>339</v>
      </c>
      <c r="CW31" s="2" t="s">
        <v>139</v>
      </c>
      <c r="CX31" s="2" t="s">
        <v>130</v>
      </c>
      <c r="CY31" s="4">
        <v>2</v>
      </c>
      <c r="CZ31" s="8">
        <v>58.24</v>
      </c>
      <c r="DA31" s="4"/>
      <c r="DB31" s="8"/>
      <c r="DC31" s="7"/>
      <c r="DD31" s="7"/>
      <c r="DE31" s="2" t="s">
        <v>136</v>
      </c>
      <c r="DF31" s="2" t="s">
        <v>127</v>
      </c>
      <c r="DG31" s="2" t="s">
        <v>143</v>
      </c>
      <c r="DH31" s="2" t="s">
        <v>345</v>
      </c>
      <c r="DI31" s="2" t="s">
        <v>139</v>
      </c>
      <c r="DJ31" s="2" t="s">
        <v>130</v>
      </c>
      <c r="DK31" s="4"/>
      <c r="DL31" s="8"/>
      <c r="DM31" s="4"/>
      <c r="DN31" s="8"/>
      <c r="DO31" s="7"/>
      <c r="DP31" s="7"/>
      <c r="DQ31" s="2" t="s">
        <v>136</v>
      </c>
      <c r="DR31" s="2" t="s">
        <v>127</v>
      </c>
      <c r="DS31" s="2" t="s">
        <v>207</v>
      </c>
      <c r="DT31" s="2" t="s">
        <v>372</v>
      </c>
      <c r="DU31" s="2" t="s">
        <v>139</v>
      </c>
      <c r="DV31" s="2" t="s">
        <v>130</v>
      </c>
      <c r="DW31" s="4"/>
      <c r="DX31" s="8"/>
      <c r="DY31" s="4"/>
      <c r="DZ31" s="8"/>
      <c r="EA31" s="7"/>
      <c r="EB31" s="7"/>
      <c r="EC31" s="2" t="s">
        <v>136</v>
      </c>
      <c r="ED31" s="2" t="s">
        <v>127</v>
      </c>
      <c r="EE31" s="2" t="s">
        <v>328</v>
      </c>
      <c r="EF31" s="2" t="s">
        <v>190</v>
      </c>
      <c r="EG31" s="2" t="s">
        <v>139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187</v>
      </c>
      <c r="ER31" s="2" t="s">
        <v>149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136</v>
      </c>
      <c r="FB31" s="2" t="s">
        <v>127</v>
      </c>
      <c r="FC31" s="2" t="s">
        <v>187</v>
      </c>
      <c r="FD31" s="2" t="s">
        <v>169</v>
      </c>
      <c r="FE31" s="2" t="s">
        <v>139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331</v>
      </c>
      <c r="FP31" s="2" t="s">
        <v>130</v>
      </c>
      <c r="FQ31" s="2" t="s">
        <v>139</v>
      </c>
      <c r="FR31" s="2" t="s">
        <v>130</v>
      </c>
      <c r="FS31" s="4"/>
      <c r="FT31" s="8"/>
      <c r="FU31" s="4"/>
      <c r="FV31" s="8"/>
      <c r="FW31" s="7"/>
      <c r="FX31" s="7"/>
      <c r="FY31" s="2" t="s">
        <v>153</v>
      </c>
      <c r="FZ31" s="2" t="s">
        <v>127</v>
      </c>
      <c r="GA31" s="2" t="s">
        <v>130</v>
      </c>
      <c r="GB31" s="2" t="s">
        <v>130</v>
      </c>
      <c r="GC31" s="2" t="s">
        <v>139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183</v>
      </c>
      <c r="GN31" s="2" t="s">
        <v>130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332</v>
      </c>
      <c r="GZ31" s="2" t="s">
        <v>130</v>
      </c>
      <c r="HA31" s="2" t="s">
        <v>139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130</v>
      </c>
      <c r="HM31" s="2" t="s">
        <v>139</v>
      </c>
      <c r="HN31" s="2" t="s">
        <v>130</v>
      </c>
      <c r="HO31" s="4">
        <v>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373</v>
      </c>
      <c r="B32" s="2" t="s">
        <v>119</v>
      </c>
      <c r="C32" s="2" t="s">
        <v>120</v>
      </c>
      <c r="D32" s="2" t="s">
        <v>316</v>
      </c>
      <c r="E32" s="2" t="s">
        <v>317</v>
      </c>
      <c r="F32" s="2" t="s">
        <v>359</v>
      </c>
      <c r="G32" s="2" t="s">
        <v>359</v>
      </c>
      <c r="H32" s="2" t="s">
        <v>359</v>
      </c>
      <c r="I32" s="2" t="s">
        <v>319</v>
      </c>
      <c r="J32" s="2" t="s">
        <v>360</v>
      </c>
      <c r="K32" s="2" t="s">
        <v>353</v>
      </c>
      <c r="L32" s="3">
        <v>24.76</v>
      </c>
      <c r="M32" s="3">
        <v>26</v>
      </c>
      <c r="N32" s="3">
        <v>79.99</v>
      </c>
      <c r="O32" s="2" t="s">
        <v>127</v>
      </c>
      <c r="P32" s="2" t="s">
        <v>336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321</v>
      </c>
      <c r="V32" s="2" t="s">
        <v>217</v>
      </c>
      <c r="W32" s="2" t="s">
        <v>133</v>
      </c>
      <c r="X32" s="2" t="s">
        <v>130</v>
      </c>
      <c r="Y32" s="2" t="s">
        <v>169</v>
      </c>
      <c r="Z32" s="4">
        <v>163</v>
      </c>
      <c r="AA32" s="4">
        <f>=ROUNDDOWN(54.3333333333333,0)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/>
      <c r="AQ32" s="8"/>
      <c r="AR32" s="4">
        <v>2</v>
      </c>
      <c r="AS32" s="8">
        <v>54.6</v>
      </c>
      <c r="AT32" s="7">
        <v>-1</v>
      </c>
      <c r="AU32" s="7">
        <v>-1</v>
      </c>
      <c r="AV32" s="4"/>
      <c r="AW32" s="8"/>
      <c r="AX32" s="4">
        <v>2</v>
      </c>
      <c r="AY32" s="8">
        <v>54.6</v>
      </c>
      <c r="AZ32" s="7">
        <v>-1</v>
      </c>
      <c r="BA32" s="7">
        <v>-1</v>
      </c>
      <c r="BB32" s="7"/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/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137</v>
      </c>
      <c r="BX32" s="2" t="s">
        <v>220</v>
      </c>
      <c r="BY32" s="2" t="s">
        <v>139</v>
      </c>
      <c r="BZ32" s="2" t="s">
        <v>130</v>
      </c>
      <c r="CA32" s="4"/>
      <c r="CB32" s="8"/>
      <c r="CC32" s="4"/>
      <c r="CD32" s="8"/>
      <c r="CE32" s="7"/>
      <c r="CF32" s="7"/>
      <c r="CG32" s="2" t="s">
        <v>136</v>
      </c>
      <c r="CH32" s="2" t="s">
        <v>127</v>
      </c>
      <c r="CI32" s="2" t="s">
        <v>324</v>
      </c>
      <c r="CJ32" s="2" t="s">
        <v>374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130</v>
      </c>
      <c r="CV32" s="2" t="s">
        <v>210</v>
      </c>
      <c r="CW32" s="2" t="s">
        <v>139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143</v>
      </c>
      <c r="DH32" s="2" t="s">
        <v>375</v>
      </c>
      <c r="DI32" s="2" t="s">
        <v>139</v>
      </c>
      <c r="DJ32" s="2" t="s">
        <v>130</v>
      </c>
      <c r="DK32" s="4"/>
      <c r="DL32" s="8"/>
      <c r="DM32" s="4"/>
      <c r="DN32" s="8"/>
      <c r="DO32" s="7"/>
      <c r="DP32" s="7"/>
      <c r="DQ32" s="2" t="s">
        <v>136</v>
      </c>
      <c r="DR32" s="2" t="s">
        <v>127</v>
      </c>
      <c r="DS32" s="2" t="s">
        <v>207</v>
      </c>
      <c r="DT32" s="2" t="s">
        <v>130</v>
      </c>
      <c r="DU32" s="2" t="s">
        <v>139</v>
      </c>
      <c r="DV32" s="2" t="s">
        <v>130</v>
      </c>
      <c r="DW32" s="4"/>
      <c r="DX32" s="8"/>
      <c r="DY32" s="4">
        <v>2</v>
      </c>
      <c r="DZ32" s="8">
        <v>54.6</v>
      </c>
      <c r="EA32" s="7">
        <v>-1</v>
      </c>
      <c r="EB32" s="7">
        <v>-1</v>
      </c>
      <c r="EC32" s="2" t="s">
        <v>136</v>
      </c>
      <c r="ED32" s="2" t="s">
        <v>127</v>
      </c>
      <c r="EE32" s="2" t="s">
        <v>328</v>
      </c>
      <c r="EF32" s="2" t="s">
        <v>262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187</v>
      </c>
      <c r="ER32" s="2" t="s">
        <v>376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136</v>
      </c>
      <c r="FB32" s="2" t="s">
        <v>127</v>
      </c>
      <c r="FC32" s="2" t="s">
        <v>187</v>
      </c>
      <c r="FD32" s="2" t="s">
        <v>309</v>
      </c>
      <c r="FE32" s="2" t="s">
        <v>139</v>
      </c>
      <c r="FF32" s="2" t="s">
        <v>130</v>
      </c>
      <c r="FG32" s="4"/>
      <c r="FH32" s="8"/>
      <c r="FI32" s="4"/>
      <c r="FJ32" s="8"/>
      <c r="FK32" s="7"/>
      <c r="FL32" s="7"/>
      <c r="FM32" s="2" t="s">
        <v>136</v>
      </c>
      <c r="FN32" s="2" t="s">
        <v>127</v>
      </c>
      <c r="FO32" s="2" t="s">
        <v>331</v>
      </c>
      <c r="FP32" s="2" t="s">
        <v>130</v>
      </c>
      <c r="FQ32" s="2" t="s">
        <v>139</v>
      </c>
      <c r="FR32" s="2" t="s">
        <v>130</v>
      </c>
      <c r="FS32" s="4"/>
      <c r="FT32" s="8"/>
      <c r="FU32" s="4"/>
      <c r="FV32" s="8"/>
      <c r="FW32" s="7"/>
      <c r="FX32" s="7"/>
      <c r="FY32" s="2" t="s">
        <v>153</v>
      </c>
      <c r="FZ32" s="2" t="s">
        <v>127</v>
      </c>
      <c r="GA32" s="2" t="s">
        <v>130</v>
      </c>
      <c r="GB32" s="2" t="s">
        <v>130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183</v>
      </c>
      <c r="GN32" s="2" t="s">
        <v>130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332</v>
      </c>
      <c r="GZ32" s="2" t="s">
        <v>130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130</v>
      </c>
      <c r="HM32" s="2" t="s">
        <v>139</v>
      </c>
      <c r="HN32" s="2" t="s">
        <v>130</v>
      </c>
      <c r="HO32" s="4">
        <v>163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377</v>
      </c>
      <c r="B33" s="2" t="s">
        <v>119</v>
      </c>
      <c r="C33" s="2" t="s">
        <v>120</v>
      </c>
      <c r="D33" s="2" t="s">
        <v>316</v>
      </c>
      <c r="E33" s="2" t="s">
        <v>317</v>
      </c>
      <c r="F33" s="2" t="s">
        <v>378</v>
      </c>
      <c r="G33" s="2" t="s">
        <v>378</v>
      </c>
      <c r="H33" s="2" t="s">
        <v>378</v>
      </c>
      <c r="I33" s="2" t="s">
        <v>379</v>
      </c>
      <c r="J33" s="2" t="s">
        <v>380</v>
      </c>
      <c r="K33" s="2" t="s">
        <v>186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277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321</v>
      </c>
      <c r="V33" s="2" t="s">
        <v>217</v>
      </c>
      <c r="W33" s="2" t="s">
        <v>133</v>
      </c>
      <c r="X33" s="2" t="s">
        <v>130</v>
      </c>
      <c r="Y33" s="2" t="s">
        <v>169</v>
      </c>
      <c r="Z33" s="4">
        <v>172</v>
      </c>
      <c r="AA33" s="4">
        <f>=ROUNDDOWN(57.3333333333333,0)</f>
      </c>
      <c r="AB33" s="5">
        <v>3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3</v>
      </c>
      <c r="AQ33" s="8">
        <v>87.75</v>
      </c>
      <c r="AR33" s="4"/>
      <c r="AS33" s="8"/>
      <c r="AT33" s="7"/>
      <c r="AU33" s="7"/>
      <c r="AV33" s="4">
        <v>3</v>
      </c>
      <c r="AW33" s="8">
        <v>87.75</v>
      </c>
      <c r="AX33" s="4"/>
      <c r="AY33" s="8"/>
      <c r="AZ33" s="7"/>
      <c r="BA33" s="7"/>
      <c r="BB33" s="7">
        <v>1</v>
      </c>
      <c r="BC33" s="4">
        <v>6</v>
      </c>
      <c r="BD33" s="8">
        <v>193.86</v>
      </c>
      <c r="BE33" s="4">
        <v>4</v>
      </c>
      <c r="BF33" s="8">
        <v>80.58</v>
      </c>
      <c r="BG33" s="7">
        <v>0.5</v>
      </c>
      <c r="BH33" s="7">
        <v>1.4058</v>
      </c>
      <c r="BI33" s="7">
        <v>0.4526</v>
      </c>
      <c r="BJ33" s="4">
        <v>3</v>
      </c>
      <c r="BK33" s="8">
        <v>87.75</v>
      </c>
      <c r="BL33" s="2" t="s">
        <v>173</v>
      </c>
      <c r="BM33" s="7">
        <v>1</v>
      </c>
      <c r="BN33" s="7">
        <v>1</v>
      </c>
      <c r="BO33" s="4">
        <v>1</v>
      </c>
      <c r="BP33" s="8">
        <v>16.25</v>
      </c>
      <c r="BQ33" s="4"/>
      <c r="BR33" s="8"/>
      <c r="BS33" s="7"/>
      <c r="BT33" s="7"/>
      <c r="BU33" s="2" t="s">
        <v>136</v>
      </c>
      <c r="BV33" s="2" t="s">
        <v>127</v>
      </c>
      <c r="BW33" s="2" t="s">
        <v>155</v>
      </c>
      <c r="BX33" s="2" t="s">
        <v>381</v>
      </c>
      <c r="BY33" s="2" t="s">
        <v>139</v>
      </c>
      <c r="BZ33" s="2" t="s">
        <v>130</v>
      </c>
      <c r="CA33" s="4"/>
      <c r="CB33" s="8"/>
      <c r="CC33" s="4"/>
      <c r="CD33" s="8"/>
      <c r="CE33" s="7"/>
      <c r="CF33" s="7"/>
      <c r="CG33" s="2" t="s">
        <v>136</v>
      </c>
      <c r="CH33" s="2" t="s">
        <v>127</v>
      </c>
      <c r="CI33" s="2" t="s">
        <v>324</v>
      </c>
      <c r="CJ33" s="2" t="s">
        <v>252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130</v>
      </c>
      <c r="CV33" s="2" t="s">
        <v>241</v>
      </c>
      <c r="CW33" s="2" t="s">
        <v>139</v>
      </c>
      <c r="CX33" s="2" t="s">
        <v>130</v>
      </c>
      <c r="CY33" s="4">
        <v>1</v>
      </c>
      <c r="CZ33" s="8">
        <v>36.4</v>
      </c>
      <c r="DA33" s="4"/>
      <c r="DB33" s="8"/>
      <c r="DC33" s="7"/>
      <c r="DD33" s="7"/>
      <c r="DE33" s="2" t="s">
        <v>136</v>
      </c>
      <c r="DF33" s="2" t="s">
        <v>127</v>
      </c>
      <c r="DG33" s="2" t="s">
        <v>143</v>
      </c>
      <c r="DH33" s="2" t="s">
        <v>382</v>
      </c>
      <c r="DI33" s="2" t="s">
        <v>139</v>
      </c>
      <c r="DJ33" s="2" t="s">
        <v>130</v>
      </c>
      <c r="DK33" s="4">
        <v>1</v>
      </c>
      <c r="DL33" s="8">
        <v>35.1</v>
      </c>
      <c r="DM33" s="4"/>
      <c r="DN33" s="8"/>
      <c r="DO33" s="7"/>
      <c r="DP33" s="7"/>
      <c r="DQ33" s="2" t="s">
        <v>136</v>
      </c>
      <c r="DR33" s="2" t="s">
        <v>127</v>
      </c>
      <c r="DS33" s="2" t="s">
        <v>207</v>
      </c>
      <c r="DT33" s="2" t="s">
        <v>327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136</v>
      </c>
      <c r="ED33" s="2" t="s">
        <v>127</v>
      </c>
      <c r="EE33" s="2" t="s">
        <v>328</v>
      </c>
      <c r="EF33" s="2" t="s">
        <v>226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127</v>
      </c>
      <c r="EQ33" s="2" t="s">
        <v>187</v>
      </c>
      <c r="ER33" s="2" t="s">
        <v>195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136</v>
      </c>
      <c r="FB33" s="2" t="s">
        <v>127</v>
      </c>
      <c r="FC33" s="2" t="s">
        <v>187</v>
      </c>
      <c r="FD33" s="2" t="s">
        <v>212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331</v>
      </c>
      <c r="FP33" s="2" t="s">
        <v>130</v>
      </c>
      <c r="FQ33" s="2" t="s">
        <v>139</v>
      </c>
      <c r="FR33" s="2" t="s">
        <v>130</v>
      </c>
      <c r="FS33" s="4"/>
      <c r="FT33" s="8"/>
      <c r="FU33" s="4"/>
      <c r="FV33" s="8"/>
      <c r="FW33" s="7"/>
      <c r="FX33" s="7"/>
      <c r="FY33" s="2" t="s">
        <v>153</v>
      </c>
      <c r="FZ33" s="2" t="s">
        <v>127</v>
      </c>
      <c r="GA33" s="2" t="s">
        <v>130</v>
      </c>
      <c r="GB33" s="2" t="s">
        <v>130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183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332</v>
      </c>
      <c r="GZ33" s="2" t="s">
        <v>130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130</v>
      </c>
      <c r="HM33" s="2" t="s">
        <v>139</v>
      </c>
      <c r="HN33" s="2" t="s">
        <v>130</v>
      </c>
      <c r="HO33" s="4">
        <v>172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383</v>
      </c>
      <c r="B34" s="2" t="s">
        <v>119</v>
      </c>
      <c r="C34" s="2" t="s">
        <v>120</v>
      </c>
      <c r="D34" s="2" t="s">
        <v>316</v>
      </c>
      <c r="E34" s="2" t="s">
        <v>317</v>
      </c>
      <c r="F34" s="2" t="s">
        <v>378</v>
      </c>
      <c r="G34" s="2" t="s">
        <v>378</v>
      </c>
      <c r="H34" s="2" t="s">
        <v>378</v>
      </c>
      <c r="I34" s="2" t="s">
        <v>379</v>
      </c>
      <c r="J34" s="2" t="s">
        <v>380</v>
      </c>
      <c r="K34" s="2" t="s">
        <v>276</v>
      </c>
      <c r="L34" s="3">
        <v>30.95</v>
      </c>
      <c r="M34" s="3">
        <v>32.5</v>
      </c>
      <c r="N34" s="3">
        <v>99.99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321</v>
      </c>
      <c r="V34" s="2" t="s">
        <v>217</v>
      </c>
      <c r="W34" s="2" t="s">
        <v>133</v>
      </c>
      <c r="X34" s="2" t="s">
        <v>130</v>
      </c>
      <c r="Y34" s="2" t="s">
        <v>169</v>
      </c>
      <c r="Z34" s="4">
        <v>265</v>
      </c>
      <c r="AA34" s="4">
        <f>=ROUNDDOWN(82.8125,0)</f>
      </c>
      <c r="AB34" s="5">
        <v>3.2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2</v>
      </c>
      <c r="AQ34" s="8">
        <v>71.99</v>
      </c>
      <c r="AR34" s="4">
        <v>1</v>
      </c>
      <c r="AS34" s="8">
        <v>17.65</v>
      </c>
      <c r="AT34" s="7">
        <v>1</v>
      </c>
      <c r="AU34" s="7">
        <v>3.0788</v>
      </c>
      <c r="AV34" s="4">
        <v>2</v>
      </c>
      <c r="AW34" s="8">
        <v>71.99</v>
      </c>
      <c r="AX34" s="4">
        <v>1</v>
      </c>
      <c r="AY34" s="8">
        <v>17.65</v>
      </c>
      <c r="AZ34" s="7">
        <v>1</v>
      </c>
      <c r="BA34" s="7">
        <v>3.0788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0.3714</v>
      </c>
      <c r="BJ34" s="4">
        <v>2</v>
      </c>
      <c r="BK34" s="8">
        <v>71.99</v>
      </c>
      <c r="BL34" s="2" t="s">
        <v>384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155</v>
      </c>
      <c r="BX34" s="2" t="s">
        <v>385</v>
      </c>
      <c r="BY34" s="2" t="s">
        <v>139</v>
      </c>
      <c r="BZ34" s="2" t="s">
        <v>130</v>
      </c>
      <c r="CA34" s="4"/>
      <c r="CB34" s="8"/>
      <c r="CC34" s="4"/>
      <c r="CD34" s="8"/>
      <c r="CE34" s="7"/>
      <c r="CF34" s="7"/>
      <c r="CG34" s="2" t="s">
        <v>136</v>
      </c>
      <c r="CH34" s="2" t="s">
        <v>127</v>
      </c>
      <c r="CI34" s="2" t="s">
        <v>324</v>
      </c>
      <c r="CJ34" s="2" t="s">
        <v>280</v>
      </c>
      <c r="CK34" s="2" t="s">
        <v>139</v>
      </c>
      <c r="CL34" s="2" t="s">
        <v>130</v>
      </c>
      <c r="CM34" s="4">
        <v>1</v>
      </c>
      <c r="CN34" s="8">
        <v>35.59</v>
      </c>
      <c r="CO34" s="4"/>
      <c r="CP34" s="8"/>
      <c r="CQ34" s="7"/>
      <c r="CR34" s="7"/>
      <c r="CS34" s="2" t="s">
        <v>136</v>
      </c>
      <c r="CT34" s="2" t="s">
        <v>127</v>
      </c>
      <c r="CU34" s="2" t="s">
        <v>130</v>
      </c>
      <c r="CV34" s="2" t="s">
        <v>130</v>
      </c>
      <c r="CW34" s="2" t="s">
        <v>139</v>
      </c>
      <c r="CX34" s="2" t="s">
        <v>130</v>
      </c>
      <c r="CY34" s="4">
        <v>1</v>
      </c>
      <c r="CZ34" s="8">
        <v>36.4</v>
      </c>
      <c r="DA34" s="4"/>
      <c r="DB34" s="8"/>
      <c r="DC34" s="7"/>
      <c r="DD34" s="7"/>
      <c r="DE34" s="2" t="s">
        <v>136</v>
      </c>
      <c r="DF34" s="2" t="s">
        <v>127</v>
      </c>
      <c r="DG34" s="2" t="s">
        <v>143</v>
      </c>
      <c r="DH34" s="2" t="s">
        <v>326</v>
      </c>
      <c r="DI34" s="2" t="s">
        <v>139</v>
      </c>
      <c r="DJ34" s="2" t="s">
        <v>130</v>
      </c>
      <c r="DK34" s="4"/>
      <c r="DL34" s="8"/>
      <c r="DM34" s="4"/>
      <c r="DN34" s="8"/>
      <c r="DO34" s="7"/>
      <c r="DP34" s="7"/>
      <c r="DQ34" s="2" t="s">
        <v>136</v>
      </c>
      <c r="DR34" s="2" t="s">
        <v>127</v>
      </c>
      <c r="DS34" s="2" t="s">
        <v>207</v>
      </c>
      <c r="DT34" s="2" t="s">
        <v>130</v>
      </c>
      <c r="DU34" s="2" t="s">
        <v>139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127</v>
      </c>
      <c r="EE34" s="2" t="s">
        <v>328</v>
      </c>
      <c r="EF34" s="2" t="s">
        <v>386</v>
      </c>
      <c r="EG34" s="2" t="s">
        <v>139</v>
      </c>
      <c r="EH34" s="2" t="s">
        <v>130</v>
      </c>
      <c r="EI34" s="4"/>
      <c r="EJ34" s="8"/>
      <c r="EK34" s="4">
        <v>1</v>
      </c>
      <c r="EL34" s="8">
        <v>17.65</v>
      </c>
      <c r="EM34" s="7">
        <v>-1</v>
      </c>
      <c r="EN34" s="7">
        <v>-1</v>
      </c>
      <c r="EO34" s="2" t="s">
        <v>136</v>
      </c>
      <c r="EP34" s="2" t="s">
        <v>127</v>
      </c>
      <c r="EQ34" s="2" t="s">
        <v>187</v>
      </c>
      <c r="ER34" s="2" t="s">
        <v>294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136</v>
      </c>
      <c r="FB34" s="2" t="s">
        <v>127</v>
      </c>
      <c r="FC34" s="2" t="s">
        <v>187</v>
      </c>
      <c r="FD34" s="2" t="s">
        <v>387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127</v>
      </c>
      <c r="FO34" s="2" t="s">
        <v>331</v>
      </c>
      <c r="FP34" s="2" t="s">
        <v>130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153</v>
      </c>
      <c r="FZ34" s="2" t="s">
        <v>127</v>
      </c>
      <c r="GA34" s="2" t="s">
        <v>130</v>
      </c>
      <c r="GB34" s="2" t="s">
        <v>130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127</v>
      </c>
      <c r="GM34" s="2" t="s">
        <v>183</v>
      </c>
      <c r="GN34" s="2" t="s">
        <v>130</v>
      </c>
      <c r="GO34" s="2" t="s">
        <v>139</v>
      </c>
      <c r="GP34" s="2" t="s">
        <v>130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332</v>
      </c>
      <c r="GZ34" s="2" t="s">
        <v>130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130</v>
      </c>
      <c r="HM34" s="2" t="s">
        <v>139</v>
      </c>
      <c r="HN34" s="2" t="s">
        <v>130</v>
      </c>
      <c r="HO34" s="4">
        <v>265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388</v>
      </c>
      <c r="B35" s="2" t="s">
        <v>119</v>
      </c>
      <c r="C35" s="2" t="s">
        <v>120</v>
      </c>
      <c r="D35" s="2" t="s">
        <v>316</v>
      </c>
      <c r="E35" s="2" t="s">
        <v>317</v>
      </c>
      <c r="F35" s="2" t="s">
        <v>378</v>
      </c>
      <c r="G35" s="2" t="s">
        <v>378</v>
      </c>
      <c r="H35" s="2" t="s">
        <v>378</v>
      </c>
      <c r="I35" s="2" t="s">
        <v>379</v>
      </c>
      <c r="J35" s="2" t="s">
        <v>380</v>
      </c>
      <c r="K35" s="2" t="s">
        <v>353</v>
      </c>
      <c r="L35" s="3">
        <v>30.95</v>
      </c>
      <c r="M35" s="3">
        <v>32.5</v>
      </c>
      <c r="N35" s="3">
        <v>99.99</v>
      </c>
      <c r="O35" s="2" t="s">
        <v>127</v>
      </c>
      <c r="P35" s="2" t="s">
        <v>336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321</v>
      </c>
      <c r="V35" s="2" t="s">
        <v>217</v>
      </c>
      <c r="W35" s="2" t="s">
        <v>133</v>
      </c>
      <c r="X35" s="2" t="s">
        <v>130</v>
      </c>
      <c r="Y35" s="2" t="s">
        <v>161</v>
      </c>
      <c r="Z35" s="4">
        <v>185</v>
      </c>
      <c r="AA35" s="4">
        <f>=ROUNDDOWN(92.5,0)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</v>
      </c>
      <c r="AQ35" s="8">
        <v>34.12</v>
      </c>
      <c r="AR35" s="4"/>
      <c r="AS35" s="8"/>
      <c r="AT35" s="7"/>
      <c r="AU35" s="7"/>
      <c r="AV35" s="4">
        <v>1</v>
      </c>
      <c r="AW35" s="8">
        <v>34.12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0.176</v>
      </c>
      <c r="BJ35" s="4">
        <v>1</v>
      </c>
      <c r="BK35" s="8">
        <v>34.12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155</v>
      </c>
      <c r="BX35" s="2" t="s">
        <v>305</v>
      </c>
      <c r="BY35" s="2" t="s">
        <v>139</v>
      </c>
      <c r="BZ35" s="2" t="s">
        <v>130</v>
      </c>
      <c r="CA35" s="4"/>
      <c r="CB35" s="8"/>
      <c r="CC35" s="4"/>
      <c r="CD35" s="8"/>
      <c r="CE35" s="7"/>
      <c r="CF35" s="7"/>
      <c r="CG35" s="2" t="s">
        <v>136</v>
      </c>
      <c r="CH35" s="2" t="s">
        <v>127</v>
      </c>
      <c r="CI35" s="2" t="s">
        <v>324</v>
      </c>
      <c r="CJ35" s="2" t="s">
        <v>389</v>
      </c>
      <c r="CK35" s="2" t="s">
        <v>139</v>
      </c>
      <c r="CL35" s="2" t="s">
        <v>130</v>
      </c>
      <c r="CM35" s="4"/>
      <c r="CN35" s="8"/>
      <c r="CO35" s="4"/>
      <c r="CP35" s="8"/>
      <c r="CQ35" s="7"/>
      <c r="CR35" s="7"/>
      <c r="CS35" s="2" t="s">
        <v>136</v>
      </c>
      <c r="CT35" s="2" t="s">
        <v>127</v>
      </c>
      <c r="CU35" s="2" t="s">
        <v>130</v>
      </c>
      <c r="CV35" s="2" t="s">
        <v>197</v>
      </c>
      <c r="CW35" s="2" t="s">
        <v>139</v>
      </c>
      <c r="CX35" s="2" t="s">
        <v>130</v>
      </c>
      <c r="CY35" s="4"/>
      <c r="CZ35" s="8"/>
      <c r="DA35" s="4"/>
      <c r="DB35" s="8"/>
      <c r="DC35" s="7"/>
      <c r="DD35" s="7"/>
      <c r="DE35" s="2" t="s">
        <v>136</v>
      </c>
      <c r="DF35" s="2" t="s">
        <v>127</v>
      </c>
      <c r="DG35" s="2" t="s">
        <v>143</v>
      </c>
      <c r="DH35" s="2" t="s">
        <v>223</v>
      </c>
      <c r="DI35" s="2" t="s">
        <v>139</v>
      </c>
      <c r="DJ35" s="2" t="s">
        <v>130</v>
      </c>
      <c r="DK35" s="4"/>
      <c r="DL35" s="8"/>
      <c r="DM35" s="4"/>
      <c r="DN35" s="8"/>
      <c r="DO35" s="7"/>
      <c r="DP35" s="7"/>
      <c r="DQ35" s="2" t="s">
        <v>136</v>
      </c>
      <c r="DR35" s="2" t="s">
        <v>127</v>
      </c>
      <c r="DS35" s="2" t="s">
        <v>207</v>
      </c>
      <c r="DT35" s="2" t="s">
        <v>130</v>
      </c>
      <c r="DU35" s="2" t="s">
        <v>139</v>
      </c>
      <c r="DV35" s="2" t="s">
        <v>130</v>
      </c>
      <c r="DW35" s="4">
        <v>1</v>
      </c>
      <c r="DX35" s="8">
        <v>34.12</v>
      </c>
      <c r="DY35" s="4"/>
      <c r="DZ35" s="8"/>
      <c r="EA35" s="7"/>
      <c r="EB35" s="7"/>
      <c r="EC35" s="2" t="s">
        <v>136</v>
      </c>
      <c r="ED35" s="2" t="s">
        <v>127</v>
      </c>
      <c r="EE35" s="2" t="s">
        <v>328</v>
      </c>
      <c r="EF35" s="2" t="s">
        <v>269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127</v>
      </c>
      <c r="EQ35" s="2" t="s">
        <v>187</v>
      </c>
      <c r="ER35" s="2" t="s">
        <v>376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136</v>
      </c>
      <c r="FB35" s="2" t="s">
        <v>127</v>
      </c>
      <c r="FC35" s="2" t="s">
        <v>187</v>
      </c>
      <c r="FD35" s="2" t="s">
        <v>390</v>
      </c>
      <c r="FE35" s="2" t="s">
        <v>139</v>
      </c>
      <c r="FF35" s="2" t="s">
        <v>130</v>
      </c>
      <c r="FG35" s="4"/>
      <c r="FH35" s="8"/>
      <c r="FI35" s="4"/>
      <c r="FJ35" s="8"/>
      <c r="FK35" s="7"/>
      <c r="FL35" s="7"/>
      <c r="FM35" s="2" t="s">
        <v>136</v>
      </c>
      <c r="FN35" s="2" t="s">
        <v>127</v>
      </c>
      <c r="FO35" s="2" t="s">
        <v>331</v>
      </c>
      <c r="FP35" s="2" t="s">
        <v>130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153</v>
      </c>
      <c r="FZ35" s="2" t="s">
        <v>127</v>
      </c>
      <c r="GA35" s="2" t="s">
        <v>130</v>
      </c>
      <c r="GB35" s="2" t="s">
        <v>130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183</v>
      </c>
      <c r="GN35" s="2" t="s">
        <v>130</v>
      </c>
      <c r="GO35" s="2" t="s">
        <v>139</v>
      </c>
      <c r="GP35" s="2" t="s">
        <v>130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332</v>
      </c>
      <c r="GZ35" s="2" t="s">
        <v>130</v>
      </c>
      <c r="HA35" s="2" t="s">
        <v>139</v>
      </c>
      <c r="HB35" s="2" t="s">
        <v>130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130</v>
      </c>
      <c r="HM35" s="2" t="s">
        <v>139</v>
      </c>
      <c r="HN35" s="2" t="s">
        <v>130</v>
      </c>
      <c r="HO35" s="4">
        <v>185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391</v>
      </c>
      <c r="B36" s="2" t="s">
        <v>119</v>
      </c>
      <c r="C36" s="2" t="s">
        <v>120</v>
      </c>
      <c r="D36" s="2" t="s">
        <v>316</v>
      </c>
      <c r="E36" s="2" t="s">
        <v>317</v>
      </c>
      <c r="F36" s="2" t="s">
        <v>378</v>
      </c>
      <c r="G36" s="2" t="s">
        <v>378</v>
      </c>
      <c r="H36" s="2" t="s">
        <v>378</v>
      </c>
      <c r="I36" s="2" t="s">
        <v>379</v>
      </c>
      <c r="J36" s="2" t="s">
        <v>380</v>
      </c>
      <c r="K36" s="2" t="s">
        <v>216</v>
      </c>
      <c r="L36" s="3">
        <v>30.95</v>
      </c>
      <c r="M36" s="3">
        <v>32.5</v>
      </c>
      <c r="N36" s="3">
        <v>99.99</v>
      </c>
      <c r="O36" s="2" t="s">
        <v>127</v>
      </c>
      <c r="P36" s="2" t="s">
        <v>277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321</v>
      </c>
      <c r="V36" s="2" t="s">
        <v>217</v>
      </c>
      <c r="W36" s="2" t="s">
        <v>133</v>
      </c>
      <c r="X36" s="2" t="s">
        <v>130</v>
      </c>
      <c r="Y36" s="2" t="s">
        <v>161</v>
      </c>
      <c r="Z36" s="4">
        <v>38</v>
      </c>
      <c r="AA36" s="4">
        <f>=ROUNDDOWN(13.1034482758621,0)</f>
      </c>
      <c r="AB36" s="5">
        <v>2.9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/>
      <c r="AQ36" s="8"/>
      <c r="AR36" s="4">
        <v>1</v>
      </c>
      <c r="AS36" s="8">
        <v>17.65</v>
      </c>
      <c r="AT36" s="7">
        <v>-1</v>
      </c>
      <c r="AU36" s="7">
        <v>-1</v>
      </c>
      <c r="AV36" s="4"/>
      <c r="AW36" s="8"/>
      <c r="AX36" s="4">
        <v>1</v>
      </c>
      <c r="AY36" s="8">
        <v>17.65</v>
      </c>
      <c r="AZ36" s="7">
        <v>-1</v>
      </c>
      <c r="BA36" s="7">
        <v>-1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155</v>
      </c>
      <c r="BX36" s="2" t="s">
        <v>392</v>
      </c>
      <c r="BY36" s="2" t="s">
        <v>139</v>
      </c>
      <c r="BZ36" s="2" t="s">
        <v>130</v>
      </c>
      <c r="CA36" s="4"/>
      <c r="CB36" s="8"/>
      <c r="CC36" s="4"/>
      <c r="CD36" s="8"/>
      <c r="CE36" s="7"/>
      <c r="CF36" s="7"/>
      <c r="CG36" s="2" t="s">
        <v>136</v>
      </c>
      <c r="CH36" s="2" t="s">
        <v>127</v>
      </c>
      <c r="CI36" s="2" t="s">
        <v>324</v>
      </c>
      <c r="CJ36" s="2" t="s">
        <v>256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136</v>
      </c>
      <c r="CT36" s="2" t="s">
        <v>127</v>
      </c>
      <c r="CU36" s="2" t="s">
        <v>130</v>
      </c>
      <c r="CV36" s="2" t="s">
        <v>393</v>
      </c>
      <c r="CW36" s="2" t="s">
        <v>139</v>
      </c>
      <c r="CX36" s="2" t="s">
        <v>130</v>
      </c>
      <c r="CY36" s="4"/>
      <c r="CZ36" s="8"/>
      <c r="DA36" s="4"/>
      <c r="DB36" s="8"/>
      <c r="DC36" s="7"/>
      <c r="DD36" s="7"/>
      <c r="DE36" s="2" t="s">
        <v>136</v>
      </c>
      <c r="DF36" s="2" t="s">
        <v>127</v>
      </c>
      <c r="DG36" s="2" t="s">
        <v>143</v>
      </c>
      <c r="DH36" s="2" t="s">
        <v>345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207</v>
      </c>
      <c r="DT36" s="2" t="s">
        <v>394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136</v>
      </c>
      <c r="ED36" s="2" t="s">
        <v>127</v>
      </c>
      <c r="EE36" s="2" t="s">
        <v>328</v>
      </c>
      <c r="EF36" s="2" t="s">
        <v>326</v>
      </c>
      <c r="EG36" s="2" t="s">
        <v>139</v>
      </c>
      <c r="EH36" s="2" t="s">
        <v>130</v>
      </c>
      <c r="EI36" s="4"/>
      <c r="EJ36" s="8"/>
      <c r="EK36" s="4">
        <v>1</v>
      </c>
      <c r="EL36" s="8">
        <v>17.65</v>
      </c>
      <c r="EM36" s="7">
        <v>-1</v>
      </c>
      <c r="EN36" s="7">
        <v>-1</v>
      </c>
      <c r="EO36" s="2" t="s">
        <v>136</v>
      </c>
      <c r="EP36" s="2" t="s">
        <v>127</v>
      </c>
      <c r="EQ36" s="2" t="s">
        <v>187</v>
      </c>
      <c r="ER36" s="2" t="s">
        <v>376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136</v>
      </c>
      <c r="FB36" s="2" t="s">
        <v>127</v>
      </c>
      <c r="FC36" s="2" t="s">
        <v>187</v>
      </c>
      <c r="FD36" s="2" t="s">
        <v>169</v>
      </c>
      <c r="FE36" s="2" t="s">
        <v>139</v>
      </c>
      <c r="FF36" s="2" t="s">
        <v>130</v>
      </c>
      <c r="FG36" s="4"/>
      <c r="FH36" s="8"/>
      <c r="FI36" s="4"/>
      <c r="FJ36" s="8"/>
      <c r="FK36" s="7"/>
      <c r="FL36" s="7"/>
      <c r="FM36" s="2" t="s">
        <v>136</v>
      </c>
      <c r="FN36" s="2" t="s">
        <v>127</v>
      </c>
      <c r="FO36" s="2" t="s">
        <v>331</v>
      </c>
      <c r="FP36" s="2" t="s">
        <v>130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153</v>
      </c>
      <c r="FZ36" s="2" t="s">
        <v>127</v>
      </c>
      <c r="GA36" s="2" t="s">
        <v>130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183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332</v>
      </c>
      <c r="GZ36" s="2" t="s">
        <v>130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130</v>
      </c>
      <c r="HM36" s="2" t="s">
        <v>139</v>
      </c>
      <c r="HN36" s="2" t="s">
        <v>130</v>
      </c>
      <c r="HO36" s="4">
        <v>38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395</v>
      </c>
      <c r="B37" s="2" t="s">
        <v>119</v>
      </c>
      <c r="C37" s="2" t="s">
        <v>120</v>
      </c>
      <c r="D37" s="2" t="s">
        <v>316</v>
      </c>
      <c r="E37" s="2" t="s">
        <v>317</v>
      </c>
      <c r="F37" s="2" t="s">
        <v>378</v>
      </c>
      <c r="G37" s="2" t="s">
        <v>378</v>
      </c>
      <c r="H37" s="2" t="s">
        <v>378</v>
      </c>
      <c r="I37" s="2" t="s">
        <v>379</v>
      </c>
      <c r="J37" s="2" t="s">
        <v>380</v>
      </c>
      <c r="K37" s="2" t="s">
        <v>335</v>
      </c>
      <c r="L37" s="3">
        <v>30.95</v>
      </c>
      <c r="M37" s="3">
        <v>32.5</v>
      </c>
      <c r="N37" s="3">
        <v>99.99</v>
      </c>
      <c r="O37" s="2" t="s">
        <v>127</v>
      </c>
      <c r="P37" s="2" t="s">
        <v>336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321</v>
      </c>
      <c r="V37" s="2" t="s">
        <v>217</v>
      </c>
      <c r="W37" s="2" t="s">
        <v>133</v>
      </c>
      <c r="X37" s="2" t="s">
        <v>130</v>
      </c>
      <c r="Y37" s="2" t="s">
        <v>161</v>
      </c>
      <c r="Z37" s="4">
        <v>164</v>
      </c>
      <c r="AA37" s="4">
        <f>=ROUNDDOWN(234.285714285714,0)</f>
      </c>
      <c r="AB37" s="5">
        <v>0.7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>
        <v>2</v>
      </c>
      <c r="AS37" s="8">
        <v>45.28</v>
      </c>
      <c r="AT37" s="7">
        <v>-1</v>
      </c>
      <c r="AU37" s="7">
        <v>-1</v>
      </c>
      <c r="AV37" s="4"/>
      <c r="AW37" s="8"/>
      <c r="AX37" s="4">
        <v>2</v>
      </c>
      <c r="AY37" s="8">
        <v>45.28</v>
      </c>
      <c r="AZ37" s="7">
        <v>-1</v>
      </c>
      <c r="BA37" s="7">
        <v>-1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396</v>
      </c>
      <c r="BM37" s="7"/>
      <c r="BN37" s="7"/>
      <c r="BO37" s="4"/>
      <c r="BP37" s="8"/>
      <c r="BQ37" s="4">
        <v>1</v>
      </c>
      <c r="BR37" s="8">
        <v>27.63</v>
      </c>
      <c r="BS37" s="7">
        <v>-1</v>
      </c>
      <c r="BT37" s="7">
        <v>-1</v>
      </c>
      <c r="BU37" s="2" t="s">
        <v>136</v>
      </c>
      <c r="BV37" s="2" t="s">
        <v>127</v>
      </c>
      <c r="BW37" s="2" t="s">
        <v>155</v>
      </c>
      <c r="BX37" s="2" t="s">
        <v>397</v>
      </c>
      <c r="BY37" s="2" t="s">
        <v>139</v>
      </c>
      <c r="BZ37" s="2" t="s">
        <v>130</v>
      </c>
      <c r="CA37" s="4"/>
      <c r="CB37" s="8"/>
      <c r="CC37" s="4"/>
      <c r="CD37" s="8"/>
      <c r="CE37" s="7"/>
      <c r="CF37" s="7"/>
      <c r="CG37" s="2" t="s">
        <v>136</v>
      </c>
      <c r="CH37" s="2" t="s">
        <v>127</v>
      </c>
      <c r="CI37" s="2" t="s">
        <v>324</v>
      </c>
      <c r="CJ37" s="2" t="s">
        <v>398</v>
      </c>
      <c r="CK37" s="2" t="s">
        <v>139</v>
      </c>
      <c r="CL37" s="2" t="s">
        <v>130</v>
      </c>
      <c r="CM37" s="4"/>
      <c r="CN37" s="8"/>
      <c r="CO37" s="4"/>
      <c r="CP37" s="8"/>
      <c r="CQ37" s="7"/>
      <c r="CR37" s="7"/>
      <c r="CS37" s="2" t="s">
        <v>136</v>
      </c>
      <c r="CT37" s="2" t="s">
        <v>127</v>
      </c>
      <c r="CU37" s="2" t="s">
        <v>130</v>
      </c>
      <c r="CV37" s="2" t="s">
        <v>394</v>
      </c>
      <c r="CW37" s="2" t="s">
        <v>139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143</v>
      </c>
      <c r="DH37" s="2" t="s">
        <v>399</v>
      </c>
      <c r="DI37" s="2" t="s">
        <v>139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127</v>
      </c>
      <c r="DS37" s="2" t="s">
        <v>207</v>
      </c>
      <c r="DT37" s="2" t="s">
        <v>400</v>
      </c>
      <c r="DU37" s="2" t="s">
        <v>139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328</v>
      </c>
      <c r="EF37" s="2" t="s">
        <v>302</v>
      </c>
      <c r="EG37" s="2" t="s">
        <v>139</v>
      </c>
      <c r="EH37" s="2" t="s">
        <v>130</v>
      </c>
      <c r="EI37" s="4"/>
      <c r="EJ37" s="8"/>
      <c r="EK37" s="4">
        <v>1</v>
      </c>
      <c r="EL37" s="8">
        <v>17.65</v>
      </c>
      <c r="EM37" s="7">
        <v>-1</v>
      </c>
      <c r="EN37" s="7">
        <v>-1</v>
      </c>
      <c r="EO37" s="2" t="s">
        <v>136</v>
      </c>
      <c r="EP37" s="2" t="s">
        <v>127</v>
      </c>
      <c r="EQ37" s="2" t="s">
        <v>187</v>
      </c>
      <c r="ER37" s="2" t="s">
        <v>341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136</v>
      </c>
      <c r="FB37" s="2" t="s">
        <v>127</v>
      </c>
      <c r="FC37" s="2" t="s">
        <v>187</v>
      </c>
      <c r="FD37" s="2" t="s">
        <v>401</v>
      </c>
      <c r="FE37" s="2" t="s">
        <v>139</v>
      </c>
      <c r="FF37" s="2" t="s">
        <v>130</v>
      </c>
      <c r="FG37" s="4"/>
      <c r="FH37" s="8"/>
      <c r="FI37" s="4"/>
      <c r="FJ37" s="8"/>
      <c r="FK37" s="7"/>
      <c r="FL37" s="7"/>
      <c r="FM37" s="2" t="s">
        <v>136</v>
      </c>
      <c r="FN37" s="2" t="s">
        <v>127</v>
      </c>
      <c r="FO37" s="2" t="s">
        <v>331</v>
      </c>
      <c r="FP37" s="2" t="s">
        <v>130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153</v>
      </c>
      <c r="FZ37" s="2" t="s">
        <v>127</v>
      </c>
      <c r="GA37" s="2" t="s">
        <v>130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183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332</v>
      </c>
      <c r="GZ37" s="2" t="s">
        <v>130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130</v>
      </c>
      <c r="HM37" s="2" t="s">
        <v>139</v>
      </c>
      <c r="HN37" s="2" t="s">
        <v>130</v>
      </c>
      <c r="HO37" s="4">
        <v>164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402</v>
      </c>
      <c r="B38" s="2" t="s">
        <v>119</v>
      </c>
      <c r="C38" s="2" t="s">
        <v>120</v>
      </c>
      <c r="D38" s="2" t="s">
        <v>403</v>
      </c>
      <c r="E38" s="2" t="s">
        <v>404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125</v>
      </c>
      <c r="K38" s="2" t="s">
        <v>407</v>
      </c>
      <c r="L38" s="3">
        <v>85.12</v>
      </c>
      <c r="M38" s="3">
        <v>89.38</v>
      </c>
      <c r="N38" s="3">
        <v>249.99</v>
      </c>
      <c r="O38" s="2" t="s">
        <v>127</v>
      </c>
      <c r="P38" s="2" t="s">
        <v>277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408</v>
      </c>
      <c r="V38" s="2" t="s">
        <v>322</v>
      </c>
      <c r="W38" s="2" t="s">
        <v>133</v>
      </c>
      <c r="X38" s="2" t="s">
        <v>130</v>
      </c>
      <c r="Y38" s="2" t="s">
        <v>187</v>
      </c>
      <c r="Z38" s="4">
        <v>117</v>
      </c>
      <c r="AA38" s="4">
        <f>=ROUNDDOWN(117,0)</f>
      </c>
      <c r="AB38" s="5">
        <v>1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2</v>
      </c>
      <c r="AQ38" s="8">
        <v>138.53</v>
      </c>
      <c r="AR38" s="4">
        <v>4</v>
      </c>
      <c r="AS38" s="8">
        <v>373.59</v>
      </c>
      <c r="AT38" s="7">
        <v>-0.5</v>
      </c>
      <c r="AU38" s="7">
        <v>-0.6292</v>
      </c>
      <c r="AV38" s="4">
        <v>5</v>
      </c>
      <c r="AW38" s="8">
        <v>445.26</v>
      </c>
      <c r="AX38" s="4">
        <v>5</v>
      </c>
      <c r="AY38" s="8">
        <v>489.42</v>
      </c>
      <c r="AZ38" s="7" t="s">
        <v>130</v>
      </c>
      <c r="BA38" s="7">
        <v>-0.0902</v>
      </c>
      <c r="BB38" s="7">
        <v>0.3111</v>
      </c>
      <c r="BC38" s="4">
        <v>7</v>
      </c>
      <c r="BD38" s="8">
        <v>609.71</v>
      </c>
      <c r="BE38" s="4">
        <v>7</v>
      </c>
      <c r="BF38" s="8">
        <v>656.55</v>
      </c>
      <c r="BG38" s="7" t="s">
        <v>130</v>
      </c>
      <c r="BH38" s="7">
        <v>-0.0713</v>
      </c>
      <c r="BI38" s="7">
        <v>0.7303</v>
      </c>
      <c r="BJ38" s="4">
        <v>2</v>
      </c>
      <c r="BK38" s="8">
        <v>138.53</v>
      </c>
      <c r="BL38" s="2" t="s">
        <v>409</v>
      </c>
      <c r="BM38" s="7">
        <v>1</v>
      </c>
      <c r="BN38" s="7">
        <v>1</v>
      </c>
      <c r="BO38" s="4">
        <v>1</v>
      </c>
      <c r="BP38" s="8">
        <v>44.69</v>
      </c>
      <c r="BQ38" s="4">
        <v>1</v>
      </c>
      <c r="BR38" s="8">
        <v>89.38</v>
      </c>
      <c r="BS38" s="7"/>
      <c r="BT38" s="7">
        <v>-0.5</v>
      </c>
      <c r="BU38" s="2" t="s">
        <v>136</v>
      </c>
      <c r="BV38" s="2" t="s">
        <v>127</v>
      </c>
      <c r="BW38" s="2" t="s">
        <v>137</v>
      </c>
      <c r="BX38" s="2" t="s">
        <v>220</v>
      </c>
      <c r="BY38" s="2" t="s">
        <v>139</v>
      </c>
      <c r="BZ38" s="2" t="s">
        <v>130</v>
      </c>
      <c r="CA38" s="4"/>
      <c r="CB38" s="8"/>
      <c r="CC38" s="4">
        <v>1</v>
      </c>
      <c r="CD38" s="8">
        <v>96.53</v>
      </c>
      <c r="CE38" s="7">
        <v>-1</v>
      </c>
      <c r="CF38" s="7">
        <v>-1</v>
      </c>
      <c r="CG38" s="2" t="s">
        <v>136</v>
      </c>
      <c r="CH38" s="2" t="s">
        <v>127</v>
      </c>
      <c r="CI38" s="2" t="s">
        <v>410</v>
      </c>
      <c r="CJ38" s="2" t="s">
        <v>266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153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/>
      <c r="CZ38" s="8"/>
      <c r="DA38" s="4"/>
      <c r="DB38" s="8"/>
      <c r="DC38" s="7"/>
      <c r="DD38" s="7"/>
      <c r="DE38" s="2" t="s">
        <v>136</v>
      </c>
      <c r="DF38" s="2" t="s">
        <v>127</v>
      </c>
      <c r="DG38" s="2" t="s">
        <v>143</v>
      </c>
      <c r="DH38" s="2" t="s">
        <v>345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411</v>
      </c>
      <c r="DT38" s="2" t="s">
        <v>130</v>
      </c>
      <c r="DU38" s="2" t="s">
        <v>139</v>
      </c>
      <c r="DV38" s="2" t="s">
        <v>130</v>
      </c>
      <c r="DW38" s="4">
        <v>1</v>
      </c>
      <c r="DX38" s="8">
        <v>93.84</v>
      </c>
      <c r="DY38" s="4">
        <v>1</v>
      </c>
      <c r="DZ38" s="8">
        <v>93.84</v>
      </c>
      <c r="EA38" s="7"/>
      <c r="EB38" s="7"/>
      <c r="EC38" s="2" t="s">
        <v>136</v>
      </c>
      <c r="ED38" s="2" t="s">
        <v>127</v>
      </c>
      <c r="EE38" s="2" t="s">
        <v>147</v>
      </c>
      <c r="EF38" s="2" t="s">
        <v>255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136</v>
      </c>
      <c r="EP38" s="2" t="s">
        <v>127</v>
      </c>
      <c r="EQ38" s="2" t="s">
        <v>169</v>
      </c>
      <c r="ER38" s="2" t="s">
        <v>412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136</v>
      </c>
      <c r="FB38" s="2" t="s">
        <v>127</v>
      </c>
      <c r="FC38" s="2" t="s">
        <v>187</v>
      </c>
      <c r="FD38" s="2" t="s">
        <v>413</v>
      </c>
      <c r="FE38" s="2" t="s">
        <v>139</v>
      </c>
      <c r="FF38" s="2" t="s">
        <v>130</v>
      </c>
      <c r="FG38" s="4"/>
      <c r="FH38" s="8"/>
      <c r="FI38" s="4">
        <v>1</v>
      </c>
      <c r="FJ38" s="8">
        <v>93.84</v>
      </c>
      <c r="FK38" s="7">
        <v>-1</v>
      </c>
      <c r="FL38" s="7">
        <v>-1</v>
      </c>
      <c r="FM38" s="2" t="s">
        <v>136</v>
      </c>
      <c r="FN38" s="2" t="s">
        <v>127</v>
      </c>
      <c r="FO38" s="2" t="s">
        <v>151</v>
      </c>
      <c r="FP38" s="2" t="s">
        <v>266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153</v>
      </c>
      <c r="FZ38" s="2" t="s">
        <v>127</v>
      </c>
      <c r="GA38" s="2" t="s">
        <v>130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154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155</v>
      </c>
      <c r="GZ38" s="2" t="s">
        <v>414</v>
      </c>
      <c r="HA38" s="2" t="s">
        <v>139</v>
      </c>
      <c r="HB38" s="2" t="s">
        <v>130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130</v>
      </c>
      <c r="HM38" s="2" t="s">
        <v>139</v>
      </c>
      <c r="HN38" s="2" t="s">
        <v>130</v>
      </c>
      <c r="HO38" s="4">
        <v>117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415</v>
      </c>
      <c r="B39" s="2" t="s">
        <v>119</v>
      </c>
      <c r="C39" s="2" t="s">
        <v>120</v>
      </c>
      <c r="D39" s="2" t="s">
        <v>403</v>
      </c>
      <c r="E39" s="2" t="s">
        <v>404</v>
      </c>
      <c r="F39" s="2" t="s">
        <v>405</v>
      </c>
      <c r="G39" s="2" t="s">
        <v>405</v>
      </c>
      <c r="H39" s="2" t="s">
        <v>405</v>
      </c>
      <c r="I39" s="2" t="s">
        <v>406</v>
      </c>
      <c r="J39" s="2" t="s">
        <v>160</v>
      </c>
      <c r="K39" s="2" t="s">
        <v>407</v>
      </c>
      <c r="L39" s="3">
        <v>102.14</v>
      </c>
      <c r="M39" s="3">
        <v>107.25</v>
      </c>
      <c r="N39" s="3">
        <v>299.99</v>
      </c>
      <c r="O39" s="2" t="s">
        <v>127</v>
      </c>
      <c r="P39" s="2" t="s">
        <v>277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408</v>
      </c>
      <c r="V39" s="2" t="s">
        <v>322</v>
      </c>
      <c r="W39" s="2" t="s">
        <v>133</v>
      </c>
      <c r="X39" s="2" t="s">
        <v>130</v>
      </c>
      <c r="Y39" s="2" t="s">
        <v>187</v>
      </c>
      <c r="Z39" s="4">
        <v>184</v>
      </c>
      <c r="AA39" s="4">
        <f>=ROUNDDOWN(115,0)</f>
      </c>
      <c r="AB39" s="5">
        <v>1.6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3</v>
      </c>
      <c r="AQ39" s="8">
        <v>306.73</v>
      </c>
      <c r="AR39" s="4">
        <v>1</v>
      </c>
      <c r="AS39" s="8">
        <v>115.83</v>
      </c>
      <c r="AT39" s="7">
        <v>2</v>
      </c>
      <c r="AU39" s="7">
        <v>1.6481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0.6889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3</v>
      </c>
      <c r="BK39" s="8">
        <v>306.73</v>
      </c>
      <c r="BL39" s="2" t="s">
        <v>219</v>
      </c>
      <c r="BM39" s="7">
        <v>1</v>
      </c>
      <c r="BN39" s="7">
        <v>1</v>
      </c>
      <c r="BO39" s="4">
        <v>1</v>
      </c>
      <c r="BP39" s="8">
        <v>75.07</v>
      </c>
      <c r="BQ39" s="4"/>
      <c r="BR39" s="8"/>
      <c r="BS39" s="7"/>
      <c r="BT39" s="7"/>
      <c r="BU39" s="2" t="s">
        <v>136</v>
      </c>
      <c r="BV39" s="2" t="s">
        <v>127</v>
      </c>
      <c r="BW39" s="2" t="s">
        <v>137</v>
      </c>
      <c r="BX39" s="2" t="s">
        <v>416</v>
      </c>
      <c r="BY39" s="2" t="s">
        <v>139</v>
      </c>
      <c r="BZ39" s="2" t="s">
        <v>130</v>
      </c>
      <c r="CA39" s="4">
        <v>2</v>
      </c>
      <c r="CB39" s="8">
        <v>231.66</v>
      </c>
      <c r="CC39" s="4">
        <v>1</v>
      </c>
      <c r="CD39" s="8">
        <v>115.83</v>
      </c>
      <c r="CE39" s="7">
        <v>1</v>
      </c>
      <c r="CF39" s="7">
        <v>1</v>
      </c>
      <c r="CG39" s="2" t="s">
        <v>136</v>
      </c>
      <c r="CH39" s="2" t="s">
        <v>127</v>
      </c>
      <c r="CI39" s="2" t="s">
        <v>410</v>
      </c>
      <c r="CJ39" s="2" t="s">
        <v>221</v>
      </c>
      <c r="CK39" s="2" t="s">
        <v>139</v>
      </c>
      <c r="CL39" s="2" t="s">
        <v>130</v>
      </c>
      <c r="CM39" s="4"/>
      <c r="CN39" s="8"/>
      <c r="CO39" s="4"/>
      <c r="CP39" s="8"/>
      <c r="CQ39" s="7"/>
      <c r="CR39" s="7"/>
      <c r="CS39" s="2" t="s">
        <v>153</v>
      </c>
      <c r="CT39" s="2" t="s">
        <v>127</v>
      </c>
      <c r="CU39" s="2" t="s">
        <v>130</v>
      </c>
      <c r="CV39" s="2" t="s">
        <v>130</v>
      </c>
      <c r="CW39" s="2" t="s">
        <v>139</v>
      </c>
      <c r="CX39" s="2" t="s">
        <v>130</v>
      </c>
      <c r="CY39" s="4"/>
      <c r="CZ39" s="8"/>
      <c r="DA39" s="4"/>
      <c r="DB39" s="8"/>
      <c r="DC39" s="7"/>
      <c r="DD39" s="7"/>
      <c r="DE39" s="2" t="s">
        <v>136</v>
      </c>
      <c r="DF39" s="2" t="s">
        <v>127</v>
      </c>
      <c r="DG39" s="2" t="s">
        <v>143</v>
      </c>
      <c r="DH39" s="2" t="s">
        <v>223</v>
      </c>
      <c r="DI39" s="2" t="s">
        <v>139</v>
      </c>
      <c r="DJ39" s="2" t="s">
        <v>130</v>
      </c>
      <c r="DK39" s="4"/>
      <c r="DL39" s="8"/>
      <c r="DM39" s="4"/>
      <c r="DN39" s="8"/>
      <c r="DO39" s="7"/>
      <c r="DP39" s="7"/>
      <c r="DQ39" s="2" t="s">
        <v>136</v>
      </c>
      <c r="DR39" s="2" t="s">
        <v>127</v>
      </c>
      <c r="DS39" s="2" t="s">
        <v>411</v>
      </c>
      <c r="DT39" s="2" t="s">
        <v>166</v>
      </c>
      <c r="DU39" s="2" t="s">
        <v>139</v>
      </c>
      <c r="DV39" s="2" t="s">
        <v>130</v>
      </c>
      <c r="DW39" s="4"/>
      <c r="DX39" s="8"/>
      <c r="DY39" s="4"/>
      <c r="DZ39" s="8"/>
      <c r="EA39" s="7"/>
      <c r="EB39" s="7"/>
      <c r="EC39" s="2" t="s">
        <v>136</v>
      </c>
      <c r="ED39" s="2" t="s">
        <v>127</v>
      </c>
      <c r="EE39" s="2" t="s">
        <v>147</v>
      </c>
      <c r="EF39" s="2" t="s">
        <v>417</v>
      </c>
      <c r="EG39" s="2" t="s">
        <v>139</v>
      </c>
      <c r="EH39" s="2" t="s">
        <v>130</v>
      </c>
      <c r="EI39" s="4"/>
      <c r="EJ39" s="8"/>
      <c r="EK39" s="4"/>
      <c r="EL39" s="8"/>
      <c r="EM39" s="7"/>
      <c r="EN39" s="7"/>
      <c r="EO39" s="2" t="s">
        <v>136</v>
      </c>
      <c r="EP39" s="2" t="s">
        <v>127</v>
      </c>
      <c r="EQ39" s="2" t="s">
        <v>169</v>
      </c>
      <c r="ER39" s="2" t="s">
        <v>418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136</v>
      </c>
      <c r="FB39" s="2" t="s">
        <v>127</v>
      </c>
      <c r="FC39" s="2" t="s">
        <v>187</v>
      </c>
      <c r="FD39" s="2" t="s">
        <v>169</v>
      </c>
      <c r="FE39" s="2" t="s">
        <v>139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151</v>
      </c>
      <c r="FP39" s="2" t="s">
        <v>419</v>
      </c>
      <c r="FQ39" s="2" t="s">
        <v>139</v>
      </c>
      <c r="FR39" s="2" t="s">
        <v>130</v>
      </c>
      <c r="FS39" s="4"/>
      <c r="FT39" s="8"/>
      <c r="FU39" s="4"/>
      <c r="FV39" s="8"/>
      <c r="FW39" s="7"/>
      <c r="FX39" s="7"/>
      <c r="FY39" s="2" t="s">
        <v>153</v>
      </c>
      <c r="FZ39" s="2" t="s">
        <v>127</v>
      </c>
      <c r="GA39" s="2" t="s">
        <v>130</v>
      </c>
      <c r="GB39" s="2" t="s">
        <v>130</v>
      </c>
      <c r="GC39" s="2" t="s">
        <v>139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154</v>
      </c>
      <c r="GN39" s="2" t="s">
        <v>130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155</v>
      </c>
      <c r="GZ39" s="2" t="s">
        <v>130</v>
      </c>
      <c r="HA39" s="2" t="s">
        <v>139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130</v>
      </c>
      <c r="HM39" s="2" t="s">
        <v>139</v>
      </c>
      <c r="HN39" s="2" t="s">
        <v>130</v>
      </c>
      <c r="HO39" s="4">
        <v>184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420</v>
      </c>
      <c r="B40" s="2" t="s">
        <v>119</v>
      </c>
      <c r="C40" s="2" t="s">
        <v>120</v>
      </c>
      <c r="D40" s="2" t="s">
        <v>403</v>
      </c>
      <c r="E40" s="2" t="s">
        <v>404</v>
      </c>
      <c r="F40" s="2" t="s">
        <v>405</v>
      </c>
      <c r="G40" s="2" t="s">
        <v>405</v>
      </c>
      <c r="H40" s="2" t="s">
        <v>405</v>
      </c>
      <c r="I40" s="2" t="s">
        <v>421</v>
      </c>
      <c r="J40" s="2" t="s">
        <v>125</v>
      </c>
      <c r="K40" s="2" t="s">
        <v>422</v>
      </c>
      <c r="L40" s="3">
        <v>85.12</v>
      </c>
      <c r="M40" s="3">
        <v>89.38</v>
      </c>
      <c r="N40" s="3">
        <v>249.99</v>
      </c>
      <c r="O40" s="2" t="s">
        <v>127</v>
      </c>
      <c r="P40" s="2" t="s">
        <v>277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408</v>
      </c>
      <c r="V40" s="2" t="s">
        <v>322</v>
      </c>
      <c r="W40" s="2" t="s">
        <v>133</v>
      </c>
      <c r="X40" s="2" t="s">
        <v>130</v>
      </c>
      <c r="Y40" s="2" t="s">
        <v>187</v>
      </c>
      <c r="Z40" s="4">
        <v>167</v>
      </c>
      <c r="AA40" s="4">
        <f>=ROUNDDOWN(278.333333333333,0)</f>
      </c>
      <c r="AB40" s="5">
        <v>0.6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</v>
      </c>
      <c r="AQ40" s="8">
        <v>100.1</v>
      </c>
      <c r="AR40" s="4">
        <v>1</v>
      </c>
      <c r="AS40" s="8">
        <v>75.97</v>
      </c>
      <c r="AT40" s="7"/>
      <c r="AU40" s="7">
        <v>0.3176</v>
      </c>
      <c r="AV40" s="4">
        <v>2</v>
      </c>
      <c r="AW40" s="8">
        <v>164.45</v>
      </c>
      <c r="AX40" s="4">
        <v>2</v>
      </c>
      <c r="AY40" s="8">
        <v>167.13</v>
      </c>
      <c r="AZ40" s="7" t="s">
        <v>130</v>
      </c>
      <c r="BA40" s="7">
        <v>-0.016</v>
      </c>
      <c r="BB40" s="7">
        <v>0.6087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0.2697</v>
      </c>
      <c r="BJ40" s="4">
        <v>1</v>
      </c>
      <c r="BK40" s="8">
        <v>100.1</v>
      </c>
      <c r="BL40" s="2" t="s">
        <v>354</v>
      </c>
      <c r="BM40" s="7">
        <v>1</v>
      </c>
      <c r="BN40" s="7">
        <v>1</v>
      </c>
      <c r="BO40" s="4"/>
      <c r="BP40" s="8"/>
      <c r="BQ40" s="4">
        <v>1</v>
      </c>
      <c r="BR40" s="8">
        <v>75.97</v>
      </c>
      <c r="BS40" s="7">
        <v>-1</v>
      </c>
      <c r="BT40" s="7">
        <v>-1</v>
      </c>
      <c r="BU40" s="2" t="s">
        <v>136</v>
      </c>
      <c r="BV40" s="2" t="s">
        <v>127</v>
      </c>
      <c r="BW40" s="2" t="s">
        <v>137</v>
      </c>
      <c r="BX40" s="2" t="s">
        <v>423</v>
      </c>
      <c r="BY40" s="2" t="s">
        <v>139</v>
      </c>
      <c r="BZ40" s="2" t="s">
        <v>130</v>
      </c>
      <c r="CA40" s="4"/>
      <c r="CB40" s="8"/>
      <c r="CC40" s="4"/>
      <c r="CD40" s="8"/>
      <c r="CE40" s="7"/>
      <c r="CF40" s="7"/>
      <c r="CG40" s="2" t="s">
        <v>136</v>
      </c>
      <c r="CH40" s="2" t="s">
        <v>127</v>
      </c>
      <c r="CI40" s="2" t="s">
        <v>410</v>
      </c>
      <c r="CJ40" s="2" t="s">
        <v>236</v>
      </c>
      <c r="CK40" s="2" t="s">
        <v>139</v>
      </c>
      <c r="CL40" s="2" t="s">
        <v>130</v>
      </c>
      <c r="CM40" s="4"/>
      <c r="CN40" s="8"/>
      <c r="CO40" s="4"/>
      <c r="CP40" s="8"/>
      <c r="CQ40" s="7"/>
      <c r="CR40" s="7"/>
      <c r="CS40" s="2" t="s">
        <v>136</v>
      </c>
      <c r="CT40" s="2" t="s">
        <v>127</v>
      </c>
      <c r="CU40" s="2" t="s">
        <v>130</v>
      </c>
      <c r="CV40" s="2" t="s">
        <v>424</v>
      </c>
      <c r="CW40" s="2" t="s">
        <v>139</v>
      </c>
      <c r="CX40" s="2" t="s">
        <v>130</v>
      </c>
      <c r="CY40" s="4">
        <v>1</v>
      </c>
      <c r="CZ40" s="8">
        <v>100.1</v>
      </c>
      <c r="DA40" s="4"/>
      <c r="DB40" s="8"/>
      <c r="DC40" s="7"/>
      <c r="DD40" s="7"/>
      <c r="DE40" s="2" t="s">
        <v>136</v>
      </c>
      <c r="DF40" s="2" t="s">
        <v>127</v>
      </c>
      <c r="DG40" s="2" t="s">
        <v>143</v>
      </c>
      <c r="DH40" s="2" t="s">
        <v>382</v>
      </c>
      <c r="DI40" s="2" t="s">
        <v>139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411</v>
      </c>
      <c r="DT40" s="2" t="s">
        <v>425</v>
      </c>
      <c r="DU40" s="2" t="s">
        <v>139</v>
      </c>
      <c r="DV40" s="2" t="s">
        <v>130</v>
      </c>
      <c r="DW40" s="4"/>
      <c r="DX40" s="8"/>
      <c r="DY40" s="4"/>
      <c r="DZ40" s="8"/>
      <c r="EA40" s="7"/>
      <c r="EB40" s="7"/>
      <c r="EC40" s="2" t="s">
        <v>136</v>
      </c>
      <c r="ED40" s="2" t="s">
        <v>127</v>
      </c>
      <c r="EE40" s="2" t="s">
        <v>147</v>
      </c>
      <c r="EF40" s="2" t="s">
        <v>426</v>
      </c>
      <c r="EG40" s="2" t="s">
        <v>139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127</v>
      </c>
      <c r="EQ40" s="2" t="s">
        <v>169</v>
      </c>
      <c r="ER40" s="2" t="s">
        <v>282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136</v>
      </c>
      <c r="FB40" s="2" t="s">
        <v>127</v>
      </c>
      <c r="FC40" s="2" t="s">
        <v>187</v>
      </c>
      <c r="FD40" s="2" t="s">
        <v>390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151</v>
      </c>
      <c r="FP40" s="2" t="s">
        <v>427</v>
      </c>
      <c r="FQ40" s="2" t="s">
        <v>139</v>
      </c>
      <c r="FR40" s="2" t="s">
        <v>130</v>
      </c>
      <c r="FS40" s="4"/>
      <c r="FT40" s="8"/>
      <c r="FU40" s="4"/>
      <c r="FV40" s="8"/>
      <c r="FW40" s="7"/>
      <c r="FX40" s="7"/>
      <c r="FY40" s="2" t="s">
        <v>153</v>
      </c>
      <c r="FZ40" s="2" t="s">
        <v>127</v>
      </c>
      <c r="GA40" s="2" t="s">
        <v>130</v>
      </c>
      <c r="GB40" s="2" t="s">
        <v>130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183</v>
      </c>
      <c r="GN40" s="2" t="s">
        <v>130</v>
      </c>
      <c r="GO40" s="2" t="s">
        <v>139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155</v>
      </c>
      <c r="GZ40" s="2" t="s">
        <v>130</v>
      </c>
      <c r="HA40" s="2" t="s">
        <v>139</v>
      </c>
      <c r="HB40" s="2" t="s">
        <v>130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130</v>
      </c>
      <c r="HM40" s="2" t="s">
        <v>139</v>
      </c>
      <c r="HN40" s="2" t="s">
        <v>130</v>
      </c>
      <c r="HO40" s="4">
        <v>167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428</v>
      </c>
      <c r="B41" s="2" t="s">
        <v>119</v>
      </c>
      <c r="C41" s="2" t="s">
        <v>120</v>
      </c>
      <c r="D41" s="2" t="s">
        <v>403</v>
      </c>
      <c r="E41" s="2" t="s">
        <v>404</v>
      </c>
      <c r="F41" s="2" t="s">
        <v>405</v>
      </c>
      <c r="G41" s="2" t="s">
        <v>405</v>
      </c>
      <c r="H41" s="2" t="s">
        <v>405</v>
      </c>
      <c r="I41" s="2" t="s">
        <v>421</v>
      </c>
      <c r="J41" s="2" t="s">
        <v>160</v>
      </c>
      <c r="K41" s="2" t="s">
        <v>422</v>
      </c>
      <c r="L41" s="3">
        <v>102.14</v>
      </c>
      <c r="M41" s="3">
        <v>107.25</v>
      </c>
      <c r="N41" s="3">
        <v>299.99</v>
      </c>
      <c r="O41" s="2" t="s">
        <v>127</v>
      </c>
      <c r="P41" s="2" t="s">
        <v>277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408</v>
      </c>
      <c r="V41" s="2" t="s">
        <v>322</v>
      </c>
      <c r="W41" s="2" t="s">
        <v>133</v>
      </c>
      <c r="X41" s="2" t="s">
        <v>130</v>
      </c>
      <c r="Y41" s="2" t="s">
        <v>187</v>
      </c>
      <c r="Z41" s="4">
        <v>183</v>
      </c>
      <c r="AA41" s="4">
        <f>=ROUNDDOWN(130.714285714286,0)</f>
      </c>
      <c r="AB41" s="5">
        <v>1.4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</v>
      </c>
      <c r="AQ41" s="8">
        <v>64.35</v>
      </c>
      <c r="AR41" s="4">
        <v>1</v>
      </c>
      <c r="AS41" s="8">
        <v>91.16</v>
      </c>
      <c r="AT41" s="7"/>
      <c r="AU41" s="7">
        <v>-0.2941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0.3913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1</v>
      </c>
      <c r="BK41" s="8">
        <v>64.35</v>
      </c>
      <c r="BL41" s="2" t="s">
        <v>16</v>
      </c>
      <c r="BM41" s="7">
        <v>1</v>
      </c>
      <c r="BN41" s="7">
        <v>1</v>
      </c>
      <c r="BO41" s="4">
        <v>1</v>
      </c>
      <c r="BP41" s="8">
        <v>64.35</v>
      </c>
      <c r="BQ41" s="4">
        <v>1</v>
      </c>
      <c r="BR41" s="8">
        <v>91.16</v>
      </c>
      <c r="BS41" s="7"/>
      <c r="BT41" s="7">
        <v>-0.2941</v>
      </c>
      <c r="BU41" s="2" t="s">
        <v>136</v>
      </c>
      <c r="BV41" s="2" t="s">
        <v>127</v>
      </c>
      <c r="BW41" s="2" t="s">
        <v>137</v>
      </c>
      <c r="BX41" s="2" t="s">
        <v>355</v>
      </c>
      <c r="BY41" s="2" t="s">
        <v>139</v>
      </c>
      <c r="BZ41" s="2" t="s">
        <v>130</v>
      </c>
      <c r="CA41" s="4"/>
      <c r="CB41" s="8"/>
      <c r="CC41" s="4"/>
      <c r="CD41" s="8"/>
      <c r="CE41" s="7"/>
      <c r="CF41" s="7"/>
      <c r="CG41" s="2" t="s">
        <v>136</v>
      </c>
      <c r="CH41" s="2" t="s">
        <v>127</v>
      </c>
      <c r="CI41" s="2" t="s">
        <v>410</v>
      </c>
      <c r="CJ41" s="2" t="s">
        <v>310</v>
      </c>
      <c r="CK41" s="2" t="s">
        <v>139</v>
      </c>
      <c r="CL41" s="2" t="s">
        <v>130</v>
      </c>
      <c r="CM41" s="4"/>
      <c r="CN41" s="8"/>
      <c r="CO41" s="4"/>
      <c r="CP41" s="8"/>
      <c r="CQ41" s="7"/>
      <c r="CR41" s="7"/>
      <c r="CS41" s="2" t="s">
        <v>136</v>
      </c>
      <c r="CT41" s="2" t="s">
        <v>127</v>
      </c>
      <c r="CU41" s="2" t="s">
        <v>130</v>
      </c>
      <c r="CV41" s="2" t="s">
        <v>429</v>
      </c>
      <c r="CW41" s="2" t="s">
        <v>139</v>
      </c>
      <c r="CX41" s="2" t="s">
        <v>130</v>
      </c>
      <c r="CY41" s="4"/>
      <c r="CZ41" s="8"/>
      <c r="DA41" s="4"/>
      <c r="DB41" s="8"/>
      <c r="DC41" s="7"/>
      <c r="DD41" s="7"/>
      <c r="DE41" s="2" t="s">
        <v>136</v>
      </c>
      <c r="DF41" s="2" t="s">
        <v>127</v>
      </c>
      <c r="DG41" s="2" t="s">
        <v>143</v>
      </c>
      <c r="DH41" s="2" t="s">
        <v>430</v>
      </c>
      <c r="DI41" s="2" t="s">
        <v>139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411</v>
      </c>
      <c r="DT41" s="2" t="s">
        <v>431</v>
      </c>
      <c r="DU41" s="2" t="s">
        <v>139</v>
      </c>
      <c r="DV41" s="2" t="s">
        <v>130</v>
      </c>
      <c r="DW41" s="4"/>
      <c r="DX41" s="8"/>
      <c r="DY41" s="4"/>
      <c r="DZ41" s="8"/>
      <c r="EA41" s="7"/>
      <c r="EB41" s="7"/>
      <c r="EC41" s="2" t="s">
        <v>136</v>
      </c>
      <c r="ED41" s="2" t="s">
        <v>127</v>
      </c>
      <c r="EE41" s="2" t="s">
        <v>147</v>
      </c>
      <c r="EF41" s="2" t="s">
        <v>269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136</v>
      </c>
      <c r="EP41" s="2" t="s">
        <v>127</v>
      </c>
      <c r="EQ41" s="2" t="s">
        <v>169</v>
      </c>
      <c r="ER41" s="2" t="s">
        <v>432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136</v>
      </c>
      <c r="FB41" s="2" t="s">
        <v>127</v>
      </c>
      <c r="FC41" s="2" t="s">
        <v>187</v>
      </c>
      <c r="FD41" s="2" t="s">
        <v>168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151</v>
      </c>
      <c r="FP41" s="2" t="s">
        <v>419</v>
      </c>
      <c r="FQ41" s="2" t="s">
        <v>139</v>
      </c>
      <c r="FR41" s="2" t="s">
        <v>130</v>
      </c>
      <c r="FS41" s="4"/>
      <c r="FT41" s="8"/>
      <c r="FU41" s="4"/>
      <c r="FV41" s="8"/>
      <c r="FW41" s="7"/>
      <c r="FX41" s="7"/>
      <c r="FY41" s="2" t="s">
        <v>153</v>
      </c>
      <c r="FZ41" s="2" t="s">
        <v>127</v>
      </c>
      <c r="GA41" s="2" t="s">
        <v>130</v>
      </c>
      <c r="GB41" s="2" t="s">
        <v>130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183</v>
      </c>
      <c r="GN41" s="2" t="s">
        <v>130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155</v>
      </c>
      <c r="GZ41" s="2" t="s">
        <v>130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130</v>
      </c>
      <c r="HM41" s="2" t="s">
        <v>139</v>
      </c>
      <c r="HN41" s="2" t="s">
        <v>130</v>
      </c>
      <c r="HO41" s="4">
        <v>183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433</v>
      </c>
      <c r="B42" s="2" t="s">
        <v>119</v>
      </c>
      <c r="C42" s="2" t="s">
        <v>120</v>
      </c>
      <c r="D42" s="2" t="s">
        <v>434</v>
      </c>
      <c r="E42" s="2" t="s">
        <v>435</v>
      </c>
      <c r="F42" s="2" t="s">
        <v>436</v>
      </c>
      <c r="G42" s="2" t="s">
        <v>436</v>
      </c>
      <c r="H42" s="2" t="s">
        <v>436</v>
      </c>
      <c r="I42" s="2" t="s">
        <v>437</v>
      </c>
      <c r="J42" s="2" t="s">
        <v>438</v>
      </c>
      <c r="K42" s="2" t="s">
        <v>407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277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321</v>
      </c>
      <c r="V42" s="2" t="s">
        <v>217</v>
      </c>
      <c r="W42" s="2" t="s">
        <v>133</v>
      </c>
      <c r="X42" s="2" t="s">
        <v>130</v>
      </c>
      <c r="Y42" s="2" t="s">
        <v>161</v>
      </c>
      <c r="Z42" s="4">
        <v>78</v>
      </c>
      <c r="AA42" s="4">
        <f>=ROUNDDOWN(21.0810810810811,0)</f>
      </c>
      <c r="AB42" s="5">
        <v>3.7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8</v>
      </c>
      <c r="AQ42" s="8">
        <v>218.4</v>
      </c>
      <c r="AR42" s="4"/>
      <c r="AS42" s="8"/>
      <c r="AT42" s="7"/>
      <c r="AU42" s="7"/>
      <c r="AV42" s="4">
        <v>8</v>
      </c>
      <c r="AW42" s="8">
        <v>218.4</v>
      </c>
      <c r="AX42" s="4"/>
      <c r="AY42" s="8"/>
      <c r="AZ42" s="7"/>
      <c r="BA42" s="7"/>
      <c r="BB42" s="7">
        <v>1</v>
      </c>
      <c r="BC42" s="4">
        <v>9</v>
      </c>
      <c r="BD42" s="8">
        <v>245.7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0.8889</v>
      </c>
      <c r="BJ42" s="4">
        <v>8</v>
      </c>
      <c r="BK42" s="8">
        <v>218.4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127</v>
      </c>
      <c r="BW42" s="2" t="s">
        <v>137</v>
      </c>
      <c r="BX42" s="2" t="s">
        <v>279</v>
      </c>
      <c r="BY42" s="2" t="s">
        <v>139</v>
      </c>
      <c r="BZ42" s="2" t="s">
        <v>130</v>
      </c>
      <c r="CA42" s="4"/>
      <c r="CB42" s="8"/>
      <c r="CC42" s="4"/>
      <c r="CD42" s="8"/>
      <c r="CE42" s="7"/>
      <c r="CF42" s="7"/>
      <c r="CG42" s="2" t="s">
        <v>136</v>
      </c>
      <c r="CH42" s="2" t="s">
        <v>127</v>
      </c>
      <c r="CI42" s="2" t="s">
        <v>324</v>
      </c>
      <c r="CJ42" s="2" t="s">
        <v>130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136</v>
      </c>
      <c r="CT42" s="2" t="s">
        <v>127</v>
      </c>
      <c r="CU42" s="2" t="s">
        <v>130</v>
      </c>
      <c r="CV42" s="2" t="s">
        <v>439</v>
      </c>
      <c r="CW42" s="2" t="s">
        <v>139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143</v>
      </c>
      <c r="DH42" s="2" t="s">
        <v>307</v>
      </c>
      <c r="DI42" s="2" t="s">
        <v>139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145</v>
      </c>
      <c r="DT42" s="2" t="s">
        <v>130</v>
      </c>
      <c r="DU42" s="2" t="s">
        <v>139</v>
      </c>
      <c r="DV42" s="2" t="s">
        <v>130</v>
      </c>
      <c r="DW42" s="4">
        <v>8</v>
      </c>
      <c r="DX42" s="8">
        <v>218.4</v>
      </c>
      <c r="DY42" s="4"/>
      <c r="DZ42" s="8"/>
      <c r="EA42" s="7"/>
      <c r="EB42" s="7"/>
      <c r="EC42" s="2" t="s">
        <v>136</v>
      </c>
      <c r="ED42" s="2" t="s">
        <v>127</v>
      </c>
      <c r="EE42" s="2" t="s">
        <v>147</v>
      </c>
      <c r="EF42" s="2" t="s">
        <v>258</v>
      </c>
      <c r="EG42" s="2" t="s">
        <v>139</v>
      </c>
      <c r="EH42" s="2" t="s">
        <v>130</v>
      </c>
      <c r="EI42" s="4"/>
      <c r="EJ42" s="8"/>
      <c r="EK42" s="4"/>
      <c r="EL42" s="8"/>
      <c r="EM42" s="7"/>
      <c r="EN42" s="7"/>
      <c r="EO42" s="2" t="s">
        <v>136</v>
      </c>
      <c r="EP42" s="2" t="s">
        <v>127</v>
      </c>
      <c r="EQ42" s="2" t="s">
        <v>161</v>
      </c>
      <c r="ER42" s="2" t="s">
        <v>282</v>
      </c>
      <c r="ES42" s="2" t="s">
        <v>139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127</v>
      </c>
      <c r="FC42" s="2" t="s">
        <v>161</v>
      </c>
      <c r="FD42" s="2" t="s">
        <v>169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331</v>
      </c>
      <c r="FP42" s="2" t="s">
        <v>130</v>
      </c>
      <c r="FQ42" s="2" t="s">
        <v>139</v>
      </c>
      <c r="FR42" s="2" t="s">
        <v>130</v>
      </c>
      <c r="FS42" s="4"/>
      <c r="FT42" s="8"/>
      <c r="FU42" s="4"/>
      <c r="FV42" s="8"/>
      <c r="FW42" s="7"/>
      <c r="FX42" s="7"/>
      <c r="FY42" s="2" t="s">
        <v>153</v>
      </c>
      <c r="FZ42" s="2" t="s">
        <v>127</v>
      </c>
      <c r="GA42" s="2" t="s">
        <v>130</v>
      </c>
      <c r="GB42" s="2" t="s">
        <v>130</v>
      </c>
      <c r="GC42" s="2" t="s">
        <v>139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183</v>
      </c>
      <c r="GN42" s="2" t="s">
        <v>130</v>
      </c>
      <c r="GO42" s="2" t="s">
        <v>139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332</v>
      </c>
      <c r="GZ42" s="2" t="s">
        <v>440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130</v>
      </c>
      <c r="HM42" s="2" t="s">
        <v>139</v>
      </c>
      <c r="HN42" s="2" t="s">
        <v>130</v>
      </c>
      <c r="HO42" s="4">
        <v>78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441</v>
      </c>
      <c r="B43" s="2" t="s">
        <v>119</v>
      </c>
      <c r="C43" s="2" t="s">
        <v>120</v>
      </c>
      <c r="D43" s="2" t="s">
        <v>434</v>
      </c>
      <c r="E43" s="2" t="s">
        <v>435</v>
      </c>
      <c r="F43" s="2" t="s">
        <v>436</v>
      </c>
      <c r="G43" s="2" t="s">
        <v>436</v>
      </c>
      <c r="H43" s="2" t="s">
        <v>436</v>
      </c>
      <c r="I43" s="2" t="s">
        <v>437</v>
      </c>
      <c r="J43" s="2" t="s">
        <v>438</v>
      </c>
      <c r="K43" s="2" t="s">
        <v>353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277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321</v>
      </c>
      <c r="V43" s="2" t="s">
        <v>217</v>
      </c>
      <c r="W43" s="2" t="s">
        <v>133</v>
      </c>
      <c r="X43" s="2" t="s">
        <v>130</v>
      </c>
      <c r="Y43" s="2" t="s">
        <v>161</v>
      </c>
      <c r="Z43" s="4">
        <v>107</v>
      </c>
      <c r="AA43" s="4">
        <f>=ROUNDDOWN(35.6666666666667,0)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</v>
      </c>
      <c r="AQ43" s="8">
        <v>27.3</v>
      </c>
      <c r="AR43" s="4"/>
      <c r="AS43" s="8"/>
      <c r="AT43" s="7"/>
      <c r="AU43" s="7"/>
      <c r="AV43" s="4">
        <v>1</v>
      </c>
      <c r="AW43" s="8">
        <v>27.3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0.1111</v>
      </c>
      <c r="BJ43" s="4">
        <v>1</v>
      </c>
      <c r="BK43" s="8">
        <v>27.3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137</v>
      </c>
      <c r="BX43" s="2" t="s">
        <v>305</v>
      </c>
      <c r="BY43" s="2" t="s">
        <v>139</v>
      </c>
      <c r="BZ43" s="2" t="s">
        <v>130</v>
      </c>
      <c r="CA43" s="4"/>
      <c r="CB43" s="8"/>
      <c r="CC43" s="4"/>
      <c r="CD43" s="8"/>
      <c r="CE43" s="7"/>
      <c r="CF43" s="7"/>
      <c r="CG43" s="2" t="s">
        <v>136</v>
      </c>
      <c r="CH43" s="2" t="s">
        <v>127</v>
      </c>
      <c r="CI43" s="2" t="s">
        <v>324</v>
      </c>
      <c r="CJ43" s="2" t="s">
        <v>130</v>
      </c>
      <c r="CK43" s="2" t="s">
        <v>139</v>
      </c>
      <c r="CL43" s="2" t="s">
        <v>130</v>
      </c>
      <c r="CM43" s="4"/>
      <c r="CN43" s="8"/>
      <c r="CO43" s="4"/>
      <c r="CP43" s="8"/>
      <c r="CQ43" s="7"/>
      <c r="CR43" s="7"/>
      <c r="CS43" s="2" t="s">
        <v>136</v>
      </c>
      <c r="CT43" s="2" t="s">
        <v>127</v>
      </c>
      <c r="CU43" s="2" t="s">
        <v>130</v>
      </c>
      <c r="CV43" s="2" t="s">
        <v>442</v>
      </c>
      <c r="CW43" s="2" t="s">
        <v>139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143</v>
      </c>
      <c r="DH43" s="2" t="s">
        <v>443</v>
      </c>
      <c r="DI43" s="2" t="s">
        <v>139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145</v>
      </c>
      <c r="DT43" s="2" t="s">
        <v>130</v>
      </c>
      <c r="DU43" s="2" t="s">
        <v>139</v>
      </c>
      <c r="DV43" s="2" t="s">
        <v>130</v>
      </c>
      <c r="DW43" s="4">
        <v>1</v>
      </c>
      <c r="DX43" s="8">
        <v>27.3</v>
      </c>
      <c r="DY43" s="4"/>
      <c r="DZ43" s="8"/>
      <c r="EA43" s="7"/>
      <c r="EB43" s="7"/>
      <c r="EC43" s="2" t="s">
        <v>136</v>
      </c>
      <c r="ED43" s="2" t="s">
        <v>127</v>
      </c>
      <c r="EE43" s="2" t="s">
        <v>147</v>
      </c>
      <c r="EF43" s="2" t="s">
        <v>444</v>
      </c>
      <c r="EG43" s="2" t="s">
        <v>139</v>
      </c>
      <c r="EH43" s="2" t="s">
        <v>130</v>
      </c>
      <c r="EI43" s="4"/>
      <c r="EJ43" s="8"/>
      <c r="EK43" s="4"/>
      <c r="EL43" s="8"/>
      <c r="EM43" s="7"/>
      <c r="EN43" s="7"/>
      <c r="EO43" s="2" t="s">
        <v>136</v>
      </c>
      <c r="EP43" s="2" t="s">
        <v>127</v>
      </c>
      <c r="EQ43" s="2" t="s">
        <v>161</v>
      </c>
      <c r="ER43" s="2" t="s">
        <v>341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136</v>
      </c>
      <c r="FB43" s="2" t="s">
        <v>127</v>
      </c>
      <c r="FC43" s="2" t="s">
        <v>161</v>
      </c>
      <c r="FD43" s="2" t="s">
        <v>168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331</v>
      </c>
      <c r="FP43" s="2" t="s">
        <v>445</v>
      </c>
      <c r="FQ43" s="2" t="s">
        <v>139</v>
      </c>
      <c r="FR43" s="2" t="s">
        <v>130</v>
      </c>
      <c r="FS43" s="4"/>
      <c r="FT43" s="8"/>
      <c r="FU43" s="4"/>
      <c r="FV43" s="8"/>
      <c r="FW43" s="7"/>
      <c r="FX43" s="7"/>
      <c r="FY43" s="2" t="s">
        <v>153</v>
      </c>
      <c r="FZ43" s="2" t="s">
        <v>127</v>
      </c>
      <c r="GA43" s="2" t="s">
        <v>130</v>
      </c>
      <c r="GB43" s="2" t="s">
        <v>130</v>
      </c>
      <c r="GC43" s="2" t="s">
        <v>139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183</v>
      </c>
      <c r="GN43" s="2" t="s">
        <v>130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332</v>
      </c>
      <c r="GZ43" s="2" t="s">
        <v>130</v>
      </c>
      <c r="HA43" s="2" t="s">
        <v>139</v>
      </c>
      <c r="HB43" s="2" t="s">
        <v>130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130</v>
      </c>
      <c r="HM43" s="2" t="s">
        <v>139</v>
      </c>
      <c r="HN43" s="2" t="s">
        <v>130</v>
      </c>
      <c r="HO43" s="4">
        <v>107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446</v>
      </c>
      <c r="B44" s="2" t="s">
        <v>119</v>
      </c>
      <c r="C44" s="2" t="s">
        <v>120</v>
      </c>
      <c r="D44" s="2" t="s">
        <v>434</v>
      </c>
      <c r="E44" s="2" t="s">
        <v>435</v>
      </c>
      <c r="F44" s="2" t="s">
        <v>447</v>
      </c>
      <c r="G44" s="2" t="s">
        <v>447</v>
      </c>
      <c r="H44" s="2" t="s">
        <v>447</v>
      </c>
      <c r="I44" s="2" t="s">
        <v>437</v>
      </c>
      <c r="J44" s="2" t="s">
        <v>438</v>
      </c>
      <c r="K44" s="2" t="s">
        <v>186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277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321</v>
      </c>
      <c r="V44" s="2" t="s">
        <v>448</v>
      </c>
      <c r="W44" s="2" t="s">
        <v>133</v>
      </c>
      <c r="X44" s="2" t="s">
        <v>130</v>
      </c>
      <c r="Y44" s="2" t="s">
        <v>161</v>
      </c>
      <c r="Z44" s="4">
        <v>164</v>
      </c>
      <c r="AA44" s="4">
        <f>=ROUNDDOWN(164,0)</f>
      </c>
      <c r="AB44" s="5">
        <v>1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7</v>
      </c>
      <c r="AQ44" s="8">
        <v>91</v>
      </c>
      <c r="AR44" s="4"/>
      <c r="AS44" s="8"/>
      <c r="AT44" s="7"/>
      <c r="AU44" s="7"/>
      <c r="AV44" s="4">
        <v>7</v>
      </c>
      <c r="AW44" s="8">
        <v>91</v>
      </c>
      <c r="AX44" s="4"/>
      <c r="AY44" s="8"/>
      <c r="AZ44" s="7"/>
      <c r="BA44" s="7"/>
      <c r="BB44" s="7">
        <v>1</v>
      </c>
      <c r="BC44" s="4">
        <v>9</v>
      </c>
      <c r="BD44" s="8">
        <v>143</v>
      </c>
      <c r="BE44" s="4">
        <v>3</v>
      </c>
      <c r="BF44" s="8">
        <v>41.22</v>
      </c>
      <c r="BG44" s="7">
        <v>2</v>
      </c>
      <c r="BH44" s="7">
        <v>2.4692</v>
      </c>
      <c r="BI44" s="7">
        <v>0.6364</v>
      </c>
      <c r="BJ44" s="4">
        <v>7</v>
      </c>
      <c r="BK44" s="8">
        <v>91</v>
      </c>
      <c r="BL44" s="2" t="s">
        <v>16</v>
      </c>
      <c r="BM44" s="7">
        <v>1</v>
      </c>
      <c r="BN44" s="7">
        <v>1</v>
      </c>
      <c r="BO44" s="4">
        <v>7</v>
      </c>
      <c r="BP44" s="8">
        <v>91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137</v>
      </c>
      <c r="BX44" s="2" t="s">
        <v>449</v>
      </c>
      <c r="BY44" s="2" t="s">
        <v>139</v>
      </c>
      <c r="BZ44" s="2" t="s">
        <v>130</v>
      </c>
      <c r="CA44" s="4"/>
      <c r="CB44" s="8"/>
      <c r="CC44" s="4"/>
      <c r="CD44" s="8"/>
      <c r="CE44" s="7"/>
      <c r="CF44" s="7"/>
      <c r="CG44" s="2" t="s">
        <v>136</v>
      </c>
      <c r="CH44" s="2" t="s">
        <v>127</v>
      </c>
      <c r="CI44" s="2" t="s">
        <v>324</v>
      </c>
      <c r="CJ44" s="2" t="s">
        <v>326</v>
      </c>
      <c r="CK44" s="2" t="s">
        <v>139</v>
      </c>
      <c r="CL44" s="2" t="s">
        <v>130</v>
      </c>
      <c r="CM44" s="4"/>
      <c r="CN44" s="8"/>
      <c r="CO44" s="4"/>
      <c r="CP44" s="8"/>
      <c r="CQ44" s="7"/>
      <c r="CR44" s="7"/>
      <c r="CS44" s="2" t="s">
        <v>136</v>
      </c>
      <c r="CT44" s="2" t="s">
        <v>127</v>
      </c>
      <c r="CU44" s="2" t="s">
        <v>130</v>
      </c>
      <c r="CV44" s="2" t="s">
        <v>130</v>
      </c>
      <c r="CW44" s="2" t="s">
        <v>139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143</v>
      </c>
      <c r="DH44" s="2" t="s">
        <v>450</v>
      </c>
      <c r="DI44" s="2" t="s">
        <v>139</v>
      </c>
      <c r="DJ44" s="2" t="s">
        <v>130</v>
      </c>
      <c r="DK44" s="4"/>
      <c r="DL44" s="8"/>
      <c r="DM44" s="4"/>
      <c r="DN44" s="8"/>
      <c r="DO44" s="7"/>
      <c r="DP44" s="7"/>
      <c r="DQ44" s="2" t="s">
        <v>136</v>
      </c>
      <c r="DR44" s="2" t="s">
        <v>127</v>
      </c>
      <c r="DS44" s="2" t="s">
        <v>145</v>
      </c>
      <c r="DT44" s="2" t="s">
        <v>225</v>
      </c>
      <c r="DU44" s="2" t="s">
        <v>139</v>
      </c>
      <c r="DV44" s="2" t="s">
        <v>130</v>
      </c>
      <c r="DW44" s="4"/>
      <c r="DX44" s="8"/>
      <c r="DY44" s="4"/>
      <c r="DZ44" s="8"/>
      <c r="EA44" s="7"/>
      <c r="EB44" s="7"/>
      <c r="EC44" s="2" t="s">
        <v>136</v>
      </c>
      <c r="ED44" s="2" t="s">
        <v>127</v>
      </c>
      <c r="EE44" s="2" t="s">
        <v>147</v>
      </c>
      <c r="EF44" s="2" t="s">
        <v>290</v>
      </c>
      <c r="EG44" s="2" t="s">
        <v>139</v>
      </c>
      <c r="EH44" s="2" t="s">
        <v>130</v>
      </c>
      <c r="EI44" s="4"/>
      <c r="EJ44" s="8"/>
      <c r="EK44" s="4"/>
      <c r="EL44" s="8"/>
      <c r="EM44" s="7"/>
      <c r="EN44" s="7"/>
      <c r="EO44" s="2" t="s">
        <v>136</v>
      </c>
      <c r="EP44" s="2" t="s">
        <v>127</v>
      </c>
      <c r="EQ44" s="2" t="s">
        <v>161</v>
      </c>
      <c r="ER44" s="2" t="s">
        <v>195</v>
      </c>
      <c r="ES44" s="2" t="s">
        <v>139</v>
      </c>
      <c r="ET44" s="2" t="s">
        <v>130</v>
      </c>
      <c r="EU44" s="4"/>
      <c r="EV44" s="8"/>
      <c r="EW44" s="4"/>
      <c r="EX44" s="8"/>
      <c r="EY44" s="7"/>
      <c r="EZ44" s="7"/>
      <c r="FA44" s="2" t="s">
        <v>136</v>
      </c>
      <c r="FB44" s="2" t="s">
        <v>127</v>
      </c>
      <c r="FC44" s="2" t="s">
        <v>161</v>
      </c>
      <c r="FD44" s="2" t="s">
        <v>212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331</v>
      </c>
      <c r="FP44" s="2" t="s">
        <v>130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153</v>
      </c>
      <c r="FZ44" s="2" t="s">
        <v>127</v>
      </c>
      <c r="GA44" s="2" t="s">
        <v>130</v>
      </c>
      <c r="GB44" s="2" t="s">
        <v>130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183</v>
      </c>
      <c r="GN44" s="2" t="s">
        <v>130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332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130</v>
      </c>
      <c r="HM44" s="2" t="s">
        <v>139</v>
      </c>
      <c r="HN44" s="2" t="s">
        <v>130</v>
      </c>
      <c r="HO44" s="4">
        <v>164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451</v>
      </c>
      <c r="B45" s="2" t="s">
        <v>119</v>
      </c>
      <c r="C45" s="2" t="s">
        <v>120</v>
      </c>
      <c r="D45" s="2" t="s">
        <v>434</v>
      </c>
      <c r="E45" s="2" t="s">
        <v>435</v>
      </c>
      <c r="F45" s="2" t="s">
        <v>447</v>
      </c>
      <c r="G45" s="2" t="s">
        <v>447</v>
      </c>
      <c r="H45" s="2" t="s">
        <v>447</v>
      </c>
      <c r="I45" s="2" t="s">
        <v>437</v>
      </c>
      <c r="J45" s="2" t="s">
        <v>438</v>
      </c>
      <c r="K45" s="2" t="s">
        <v>216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277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321</v>
      </c>
      <c r="V45" s="2" t="s">
        <v>448</v>
      </c>
      <c r="W45" s="2" t="s">
        <v>133</v>
      </c>
      <c r="X45" s="2" t="s">
        <v>130</v>
      </c>
      <c r="Y45" s="2" t="s">
        <v>161</v>
      </c>
      <c r="Z45" s="4">
        <v>81</v>
      </c>
      <c r="AA45" s="4">
        <f>=ROUNDDOWN(115.714285714286,0)</f>
      </c>
      <c r="AB45" s="5">
        <v>0.7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2</v>
      </c>
      <c r="AQ45" s="8">
        <v>52</v>
      </c>
      <c r="AR45" s="4">
        <v>1</v>
      </c>
      <c r="AS45" s="8">
        <v>22.1</v>
      </c>
      <c r="AT45" s="7">
        <v>1</v>
      </c>
      <c r="AU45" s="7">
        <v>1.3529</v>
      </c>
      <c r="AV45" s="4">
        <v>2</v>
      </c>
      <c r="AW45" s="8">
        <v>52</v>
      </c>
      <c r="AX45" s="4">
        <v>1</v>
      </c>
      <c r="AY45" s="8">
        <v>22.1</v>
      </c>
      <c r="AZ45" s="7">
        <v>1</v>
      </c>
      <c r="BA45" s="7">
        <v>1.3529</v>
      </c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0.3636</v>
      </c>
      <c r="BJ45" s="4">
        <v>2</v>
      </c>
      <c r="BK45" s="8">
        <v>52</v>
      </c>
      <c r="BL45" s="2" t="s">
        <v>452</v>
      </c>
      <c r="BM45" s="7">
        <v>1</v>
      </c>
      <c r="BN45" s="7">
        <v>1</v>
      </c>
      <c r="BO45" s="4"/>
      <c r="BP45" s="8"/>
      <c r="BQ45" s="4">
        <v>1</v>
      </c>
      <c r="BR45" s="8">
        <v>22.1</v>
      </c>
      <c r="BS45" s="7">
        <v>-1</v>
      </c>
      <c r="BT45" s="7">
        <v>-1</v>
      </c>
      <c r="BU45" s="2" t="s">
        <v>136</v>
      </c>
      <c r="BV45" s="2" t="s">
        <v>127</v>
      </c>
      <c r="BW45" s="2" t="s">
        <v>137</v>
      </c>
      <c r="BX45" s="2" t="s">
        <v>323</v>
      </c>
      <c r="BY45" s="2" t="s">
        <v>139</v>
      </c>
      <c r="BZ45" s="2" t="s">
        <v>130</v>
      </c>
      <c r="CA45" s="4"/>
      <c r="CB45" s="8"/>
      <c r="CC45" s="4"/>
      <c r="CD45" s="8"/>
      <c r="CE45" s="7"/>
      <c r="CF45" s="7"/>
      <c r="CG45" s="2" t="s">
        <v>136</v>
      </c>
      <c r="CH45" s="2" t="s">
        <v>127</v>
      </c>
      <c r="CI45" s="2" t="s">
        <v>324</v>
      </c>
      <c r="CJ45" s="2" t="s">
        <v>453</v>
      </c>
      <c r="CK45" s="2" t="s">
        <v>139</v>
      </c>
      <c r="CL45" s="2" t="s">
        <v>130</v>
      </c>
      <c r="CM45" s="4"/>
      <c r="CN45" s="8"/>
      <c r="CO45" s="4"/>
      <c r="CP45" s="8"/>
      <c r="CQ45" s="7"/>
      <c r="CR45" s="7"/>
      <c r="CS45" s="2" t="s">
        <v>136</v>
      </c>
      <c r="CT45" s="2" t="s">
        <v>127</v>
      </c>
      <c r="CU45" s="2" t="s">
        <v>130</v>
      </c>
      <c r="CV45" s="2" t="s">
        <v>130</v>
      </c>
      <c r="CW45" s="2" t="s">
        <v>139</v>
      </c>
      <c r="CX45" s="2" t="s">
        <v>130</v>
      </c>
      <c r="CY45" s="4"/>
      <c r="CZ45" s="8"/>
      <c r="DA45" s="4"/>
      <c r="DB45" s="8"/>
      <c r="DC45" s="7"/>
      <c r="DD45" s="7"/>
      <c r="DE45" s="2" t="s">
        <v>136</v>
      </c>
      <c r="DF45" s="2" t="s">
        <v>127</v>
      </c>
      <c r="DG45" s="2" t="s">
        <v>143</v>
      </c>
      <c r="DH45" s="2" t="s">
        <v>326</v>
      </c>
      <c r="DI45" s="2" t="s">
        <v>139</v>
      </c>
      <c r="DJ45" s="2" t="s">
        <v>130</v>
      </c>
      <c r="DK45" s="4"/>
      <c r="DL45" s="8"/>
      <c r="DM45" s="4"/>
      <c r="DN45" s="8"/>
      <c r="DO45" s="7"/>
      <c r="DP45" s="7"/>
      <c r="DQ45" s="2" t="s">
        <v>136</v>
      </c>
      <c r="DR45" s="2" t="s">
        <v>127</v>
      </c>
      <c r="DS45" s="2" t="s">
        <v>145</v>
      </c>
      <c r="DT45" s="2" t="s">
        <v>130</v>
      </c>
      <c r="DU45" s="2" t="s">
        <v>139</v>
      </c>
      <c r="DV45" s="2" t="s">
        <v>130</v>
      </c>
      <c r="DW45" s="4"/>
      <c r="DX45" s="8"/>
      <c r="DY45" s="4"/>
      <c r="DZ45" s="8"/>
      <c r="EA45" s="7"/>
      <c r="EB45" s="7"/>
      <c r="EC45" s="2" t="s">
        <v>136</v>
      </c>
      <c r="ED45" s="2" t="s">
        <v>127</v>
      </c>
      <c r="EE45" s="2" t="s">
        <v>147</v>
      </c>
      <c r="EF45" s="2" t="s">
        <v>323</v>
      </c>
      <c r="EG45" s="2" t="s">
        <v>139</v>
      </c>
      <c r="EH45" s="2" t="s">
        <v>130</v>
      </c>
      <c r="EI45" s="4"/>
      <c r="EJ45" s="8"/>
      <c r="EK45" s="4"/>
      <c r="EL45" s="8"/>
      <c r="EM45" s="7"/>
      <c r="EN45" s="7"/>
      <c r="EO45" s="2" t="s">
        <v>136</v>
      </c>
      <c r="EP45" s="2" t="s">
        <v>127</v>
      </c>
      <c r="EQ45" s="2" t="s">
        <v>187</v>
      </c>
      <c r="ER45" s="2" t="s">
        <v>168</v>
      </c>
      <c r="ES45" s="2" t="s">
        <v>139</v>
      </c>
      <c r="ET45" s="2" t="s">
        <v>130</v>
      </c>
      <c r="EU45" s="4">
        <v>2</v>
      </c>
      <c r="EV45" s="8">
        <v>52</v>
      </c>
      <c r="EW45" s="4"/>
      <c r="EX45" s="8"/>
      <c r="EY45" s="7"/>
      <c r="EZ45" s="7"/>
      <c r="FA45" s="2" t="s">
        <v>136</v>
      </c>
      <c r="FB45" s="2" t="s">
        <v>127</v>
      </c>
      <c r="FC45" s="2" t="s">
        <v>161</v>
      </c>
      <c r="FD45" s="2" t="s">
        <v>169</v>
      </c>
      <c r="FE45" s="2" t="s">
        <v>139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331</v>
      </c>
      <c r="FP45" s="2" t="s">
        <v>130</v>
      </c>
      <c r="FQ45" s="2" t="s">
        <v>139</v>
      </c>
      <c r="FR45" s="2" t="s">
        <v>130</v>
      </c>
      <c r="FS45" s="4"/>
      <c r="FT45" s="8"/>
      <c r="FU45" s="4"/>
      <c r="FV45" s="8"/>
      <c r="FW45" s="7"/>
      <c r="FX45" s="7"/>
      <c r="FY45" s="2" t="s">
        <v>153</v>
      </c>
      <c r="FZ45" s="2" t="s">
        <v>127</v>
      </c>
      <c r="GA45" s="2" t="s">
        <v>130</v>
      </c>
      <c r="GB45" s="2" t="s">
        <v>130</v>
      </c>
      <c r="GC45" s="2" t="s">
        <v>139</v>
      </c>
      <c r="GD45" s="2" t="s">
        <v>130</v>
      </c>
      <c r="GE45" s="4"/>
      <c r="GF45" s="8"/>
      <c r="GG45" s="4"/>
      <c r="GH45" s="8"/>
      <c r="GI45" s="7"/>
      <c r="GJ45" s="7"/>
      <c r="GK45" s="2" t="s">
        <v>136</v>
      </c>
      <c r="GL45" s="2" t="s">
        <v>127</v>
      </c>
      <c r="GM45" s="2" t="s">
        <v>183</v>
      </c>
      <c r="GN45" s="2" t="s">
        <v>130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332</v>
      </c>
      <c r="GZ45" s="2" t="s">
        <v>130</v>
      </c>
      <c r="HA45" s="2" t="s">
        <v>139</v>
      </c>
      <c r="HB45" s="2" t="s">
        <v>130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130</v>
      </c>
      <c r="HM45" s="2" t="s">
        <v>139</v>
      </c>
      <c r="HN45" s="2" t="s">
        <v>130</v>
      </c>
      <c r="HO45" s="4">
        <v>81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454</v>
      </c>
      <c r="B46" s="2" t="s">
        <v>119</v>
      </c>
      <c r="C46" s="2" t="s">
        <v>120</v>
      </c>
      <c r="D46" s="2" t="s">
        <v>434</v>
      </c>
      <c r="E46" s="2" t="s">
        <v>435</v>
      </c>
      <c r="F46" s="2" t="s">
        <v>447</v>
      </c>
      <c r="G46" s="2" t="s">
        <v>447</v>
      </c>
      <c r="H46" s="2" t="s">
        <v>447</v>
      </c>
      <c r="I46" s="2" t="s">
        <v>437</v>
      </c>
      <c r="J46" s="2" t="s">
        <v>438</v>
      </c>
      <c r="K46" s="2" t="s">
        <v>335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336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321</v>
      </c>
      <c r="V46" s="2" t="s">
        <v>448</v>
      </c>
      <c r="W46" s="2" t="s">
        <v>133</v>
      </c>
      <c r="X46" s="2" t="s">
        <v>130</v>
      </c>
      <c r="Y46" s="2" t="s">
        <v>161</v>
      </c>
      <c r="Z46" s="4">
        <v>132</v>
      </c>
      <c r="AA46" s="4">
        <f>=ROUNDDOWN(101.538461538462,0)</f>
      </c>
      <c r="AB46" s="5">
        <v>1.3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137</v>
      </c>
      <c r="BX46" s="2" t="s">
        <v>381</v>
      </c>
      <c r="BY46" s="2" t="s">
        <v>139</v>
      </c>
      <c r="BZ46" s="2" t="s">
        <v>130</v>
      </c>
      <c r="CA46" s="4"/>
      <c r="CB46" s="8"/>
      <c r="CC46" s="4"/>
      <c r="CD46" s="8"/>
      <c r="CE46" s="7"/>
      <c r="CF46" s="7"/>
      <c r="CG46" s="2" t="s">
        <v>136</v>
      </c>
      <c r="CH46" s="2" t="s">
        <v>127</v>
      </c>
      <c r="CI46" s="2" t="s">
        <v>324</v>
      </c>
      <c r="CJ46" s="2" t="s">
        <v>364</v>
      </c>
      <c r="CK46" s="2" t="s">
        <v>139</v>
      </c>
      <c r="CL46" s="2" t="s">
        <v>130</v>
      </c>
      <c r="CM46" s="4"/>
      <c r="CN46" s="8"/>
      <c r="CO46" s="4"/>
      <c r="CP46" s="8"/>
      <c r="CQ46" s="7"/>
      <c r="CR46" s="7"/>
      <c r="CS46" s="2" t="s">
        <v>136</v>
      </c>
      <c r="CT46" s="2" t="s">
        <v>127</v>
      </c>
      <c r="CU46" s="2" t="s">
        <v>130</v>
      </c>
      <c r="CV46" s="2" t="s">
        <v>197</v>
      </c>
      <c r="CW46" s="2" t="s">
        <v>139</v>
      </c>
      <c r="CX46" s="2" t="s">
        <v>130</v>
      </c>
      <c r="CY46" s="4"/>
      <c r="CZ46" s="8"/>
      <c r="DA46" s="4"/>
      <c r="DB46" s="8"/>
      <c r="DC46" s="7"/>
      <c r="DD46" s="7"/>
      <c r="DE46" s="2" t="s">
        <v>136</v>
      </c>
      <c r="DF46" s="2" t="s">
        <v>127</v>
      </c>
      <c r="DG46" s="2" t="s">
        <v>143</v>
      </c>
      <c r="DH46" s="2" t="s">
        <v>326</v>
      </c>
      <c r="DI46" s="2" t="s">
        <v>139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145</v>
      </c>
      <c r="DT46" s="2" t="s">
        <v>241</v>
      </c>
      <c r="DU46" s="2" t="s">
        <v>139</v>
      </c>
      <c r="DV46" s="2" t="s">
        <v>130</v>
      </c>
      <c r="DW46" s="4"/>
      <c r="DX46" s="8"/>
      <c r="DY46" s="4"/>
      <c r="DZ46" s="8"/>
      <c r="EA46" s="7"/>
      <c r="EB46" s="7"/>
      <c r="EC46" s="2" t="s">
        <v>136</v>
      </c>
      <c r="ED46" s="2" t="s">
        <v>127</v>
      </c>
      <c r="EE46" s="2" t="s">
        <v>147</v>
      </c>
      <c r="EF46" s="2" t="s">
        <v>190</v>
      </c>
      <c r="EG46" s="2" t="s">
        <v>139</v>
      </c>
      <c r="EH46" s="2" t="s">
        <v>130</v>
      </c>
      <c r="EI46" s="4"/>
      <c r="EJ46" s="8"/>
      <c r="EK46" s="4"/>
      <c r="EL46" s="8"/>
      <c r="EM46" s="7"/>
      <c r="EN46" s="7"/>
      <c r="EO46" s="2" t="s">
        <v>136</v>
      </c>
      <c r="EP46" s="2" t="s">
        <v>127</v>
      </c>
      <c r="EQ46" s="2" t="s">
        <v>187</v>
      </c>
      <c r="ER46" s="2" t="s">
        <v>227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136</v>
      </c>
      <c r="FB46" s="2" t="s">
        <v>127</v>
      </c>
      <c r="FC46" s="2" t="s">
        <v>161</v>
      </c>
      <c r="FD46" s="2" t="s">
        <v>455</v>
      </c>
      <c r="FE46" s="2" t="s">
        <v>139</v>
      </c>
      <c r="FF46" s="2" t="s">
        <v>130</v>
      </c>
      <c r="FG46" s="4"/>
      <c r="FH46" s="8"/>
      <c r="FI46" s="4"/>
      <c r="FJ46" s="8"/>
      <c r="FK46" s="7"/>
      <c r="FL46" s="7"/>
      <c r="FM46" s="2" t="s">
        <v>136</v>
      </c>
      <c r="FN46" s="2" t="s">
        <v>127</v>
      </c>
      <c r="FO46" s="2" t="s">
        <v>331</v>
      </c>
      <c r="FP46" s="2" t="s">
        <v>130</v>
      </c>
      <c r="FQ46" s="2" t="s">
        <v>139</v>
      </c>
      <c r="FR46" s="2" t="s">
        <v>130</v>
      </c>
      <c r="FS46" s="4"/>
      <c r="FT46" s="8"/>
      <c r="FU46" s="4"/>
      <c r="FV46" s="8"/>
      <c r="FW46" s="7"/>
      <c r="FX46" s="7"/>
      <c r="FY46" s="2" t="s">
        <v>153</v>
      </c>
      <c r="FZ46" s="2" t="s">
        <v>127</v>
      </c>
      <c r="GA46" s="2" t="s">
        <v>130</v>
      </c>
      <c r="GB46" s="2" t="s">
        <v>130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183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332</v>
      </c>
      <c r="GZ46" s="2" t="s">
        <v>130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130</v>
      </c>
      <c r="HM46" s="2" t="s">
        <v>139</v>
      </c>
      <c r="HN46" s="2" t="s">
        <v>130</v>
      </c>
      <c r="HO46" s="4">
        <v>132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456</v>
      </c>
      <c r="B47" s="2" t="s">
        <v>119</v>
      </c>
      <c r="C47" s="2" t="s">
        <v>120</v>
      </c>
      <c r="D47" s="2" t="s">
        <v>434</v>
      </c>
      <c r="E47" s="2" t="s">
        <v>435</v>
      </c>
      <c r="F47" s="2" t="s">
        <v>447</v>
      </c>
      <c r="G47" s="2" t="s">
        <v>447</v>
      </c>
      <c r="H47" s="2" t="s">
        <v>447</v>
      </c>
      <c r="I47" s="2" t="s">
        <v>437</v>
      </c>
      <c r="J47" s="2" t="s">
        <v>438</v>
      </c>
      <c r="K47" s="2" t="s">
        <v>276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321</v>
      </c>
      <c r="V47" s="2" t="s">
        <v>448</v>
      </c>
      <c r="W47" s="2" t="s">
        <v>133</v>
      </c>
      <c r="X47" s="2" t="s">
        <v>130</v>
      </c>
      <c r="Y47" s="2" t="s">
        <v>161</v>
      </c>
      <c r="Z47" s="4">
        <v>277</v>
      </c>
      <c r="AA47" s="4">
        <f>=ROUNDDOWN(395.714285714286,0)</f>
      </c>
      <c r="AB47" s="5">
        <v>0.7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137</v>
      </c>
      <c r="BX47" s="2" t="s">
        <v>457</v>
      </c>
      <c r="BY47" s="2" t="s">
        <v>139</v>
      </c>
      <c r="BZ47" s="2" t="s">
        <v>130</v>
      </c>
      <c r="CA47" s="4"/>
      <c r="CB47" s="8"/>
      <c r="CC47" s="4"/>
      <c r="CD47" s="8"/>
      <c r="CE47" s="7"/>
      <c r="CF47" s="7"/>
      <c r="CG47" s="2" t="s">
        <v>136</v>
      </c>
      <c r="CH47" s="2" t="s">
        <v>127</v>
      </c>
      <c r="CI47" s="2" t="s">
        <v>324</v>
      </c>
      <c r="CJ47" s="2" t="s">
        <v>280</v>
      </c>
      <c r="CK47" s="2" t="s">
        <v>139</v>
      </c>
      <c r="CL47" s="2" t="s">
        <v>130</v>
      </c>
      <c r="CM47" s="4"/>
      <c r="CN47" s="8"/>
      <c r="CO47" s="4"/>
      <c r="CP47" s="8"/>
      <c r="CQ47" s="7"/>
      <c r="CR47" s="7"/>
      <c r="CS47" s="2" t="s">
        <v>136</v>
      </c>
      <c r="CT47" s="2" t="s">
        <v>127</v>
      </c>
      <c r="CU47" s="2" t="s">
        <v>130</v>
      </c>
      <c r="CV47" s="2" t="s">
        <v>130</v>
      </c>
      <c r="CW47" s="2" t="s">
        <v>139</v>
      </c>
      <c r="CX47" s="2" t="s">
        <v>130</v>
      </c>
      <c r="CY47" s="4"/>
      <c r="CZ47" s="8"/>
      <c r="DA47" s="4"/>
      <c r="DB47" s="8"/>
      <c r="DC47" s="7"/>
      <c r="DD47" s="7"/>
      <c r="DE47" s="2" t="s">
        <v>136</v>
      </c>
      <c r="DF47" s="2" t="s">
        <v>127</v>
      </c>
      <c r="DG47" s="2" t="s">
        <v>143</v>
      </c>
      <c r="DH47" s="2" t="s">
        <v>443</v>
      </c>
      <c r="DI47" s="2" t="s">
        <v>139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145</v>
      </c>
      <c r="DT47" s="2" t="s">
        <v>130</v>
      </c>
      <c r="DU47" s="2" t="s">
        <v>139</v>
      </c>
      <c r="DV47" s="2" t="s">
        <v>130</v>
      </c>
      <c r="DW47" s="4"/>
      <c r="DX47" s="8"/>
      <c r="DY47" s="4"/>
      <c r="DZ47" s="8"/>
      <c r="EA47" s="7"/>
      <c r="EB47" s="7"/>
      <c r="EC47" s="2" t="s">
        <v>136</v>
      </c>
      <c r="ED47" s="2" t="s">
        <v>127</v>
      </c>
      <c r="EE47" s="2" t="s">
        <v>147</v>
      </c>
      <c r="EF47" s="2" t="s">
        <v>323</v>
      </c>
      <c r="EG47" s="2" t="s">
        <v>139</v>
      </c>
      <c r="EH47" s="2" t="s">
        <v>130</v>
      </c>
      <c r="EI47" s="4"/>
      <c r="EJ47" s="8"/>
      <c r="EK47" s="4">
        <v>2</v>
      </c>
      <c r="EL47" s="8">
        <v>19.12</v>
      </c>
      <c r="EM47" s="7">
        <v>-1</v>
      </c>
      <c r="EN47" s="7">
        <v>-1</v>
      </c>
      <c r="EO47" s="2" t="s">
        <v>136</v>
      </c>
      <c r="EP47" s="2" t="s">
        <v>127</v>
      </c>
      <c r="EQ47" s="2" t="s">
        <v>187</v>
      </c>
      <c r="ER47" s="2" t="s">
        <v>294</v>
      </c>
      <c r="ES47" s="2" t="s">
        <v>139</v>
      </c>
      <c r="ET47" s="2" t="s">
        <v>130</v>
      </c>
      <c r="EU47" s="4"/>
      <c r="EV47" s="8"/>
      <c r="EW47" s="4"/>
      <c r="EX47" s="8"/>
      <c r="EY47" s="7"/>
      <c r="EZ47" s="7"/>
      <c r="FA47" s="2" t="s">
        <v>136</v>
      </c>
      <c r="FB47" s="2" t="s">
        <v>127</v>
      </c>
      <c r="FC47" s="2" t="s">
        <v>161</v>
      </c>
      <c r="FD47" s="2" t="s">
        <v>367</v>
      </c>
      <c r="FE47" s="2" t="s">
        <v>139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331</v>
      </c>
      <c r="FP47" s="2" t="s">
        <v>130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153</v>
      </c>
      <c r="FZ47" s="2" t="s">
        <v>127</v>
      </c>
      <c r="GA47" s="2" t="s">
        <v>130</v>
      </c>
      <c r="GB47" s="2" t="s">
        <v>130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183</v>
      </c>
      <c r="GN47" s="2" t="s">
        <v>130</v>
      </c>
      <c r="GO47" s="2" t="s">
        <v>139</v>
      </c>
      <c r="GP47" s="2" t="s">
        <v>130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332</v>
      </c>
      <c r="GZ47" s="2" t="s">
        <v>130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130</v>
      </c>
      <c r="HM47" s="2" t="s">
        <v>139</v>
      </c>
      <c r="HN47" s="2" t="s">
        <v>130</v>
      </c>
      <c r="HO47" s="4">
        <v>277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16" t="s">
        <v>458</v>
      </c>
      <c r="B48" s="9" t="s">
        <v>130</v>
      </c>
      <c r="C48" s="9" t="s">
        <v>130</v>
      </c>
      <c r="D48" s="9" t="s">
        <v>130</v>
      </c>
      <c r="E48" s="9" t="s">
        <v>130</v>
      </c>
      <c r="F48" s="9" t="s">
        <v>130</v>
      </c>
      <c r="G48" s="9" t="s">
        <v>130</v>
      </c>
      <c r="H48" s="9" t="s">
        <v>130</v>
      </c>
      <c r="I48" s="9" t="s">
        <v>130</v>
      </c>
      <c r="J48" s="9" t="s">
        <v>130</v>
      </c>
      <c r="K48" s="9" t="s">
        <v>130</v>
      </c>
      <c r="L48" s="10"/>
      <c r="M48" s="10"/>
      <c r="N48" s="10"/>
      <c r="O48" s="9" t="s">
        <v>130</v>
      </c>
      <c r="P48" s="9" t="s">
        <v>130</v>
      </c>
      <c r="Q48" s="9" t="s">
        <v>130</v>
      </c>
      <c r="R48" s="9" t="s">
        <v>130</v>
      </c>
      <c r="S48" s="9" t="s">
        <v>130</v>
      </c>
      <c r="T48" s="9" t="s">
        <v>130</v>
      </c>
      <c r="U48" s="9" t="s">
        <v>130</v>
      </c>
      <c r="V48" s="9" t="s">
        <v>130</v>
      </c>
      <c r="W48" s="9" t="s">
        <v>130</v>
      </c>
      <c r="X48" s="9" t="s">
        <v>130</v>
      </c>
      <c r="Y48" s="9" t="s">
        <v>130</v>
      </c>
      <c r="Z48" s="11">
        <v>5920</v>
      </c>
      <c r="AA48" s="11">
        <f>=ROUNDDOWN({0},0)</f>
      </c>
      <c r="AB48" s="12">
        <v>121.4</v>
      </c>
      <c r="AC48" s="9" t="s">
        <v>130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130</v>
      </c>
      <c r="AM48" s="11"/>
      <c r="AN48" s="11"/>
      <c r="AO48" s="14"/>
      <c r="AP48" s="11">
        <v>123</v>
      </c>
      <c r="AQ48" s="15">
        <v>16294.51</v>
      </c>
      <c r="AR48" s="11">
        <v>73</v>
      </c>
      <c r="AS48" s="15">
        <v>11657.56</v>
      </c>
      <c r="AT48" s="14">
        <v>0.6849</v>
      </c>
      <c r="AU48" s="14">
        <v>0.3978</v>
      </c>
      <c r="AV48" s="11">
        <v>123</v>
      </c>
      <c r="AW48" s="15">
        <v>16294.51</v>
      </c>
      <c r="AX48" s="11">
        <v>73</v>
      </c>
      <c r="AY48" s="15">
        <v>11657.56</v>
      </c>
      <c r="AZ48" s="14">
        <v>0.6849</v>
      </c>
      <c r="BA48" s="14">
        <v>0.3978</v>
      </c>
      <c r="BB48" s="14"/>
      <c r="BC48" s="11">
        <v>123</v>
      </c>
      <c r="BD48" s="15">
        <v>16294.51</v>
      </c>
      <c r="BE48" s="11">
        <v>73</v>
      </c>
      <c r="BF48" s="15">
        <v>11657.56</v>
      </c>
      <c r="BG48" s="14">
        <v>0.6849</v>
      </c>
      <c r="BH48" s="14">
        <v>0.3978</v>
      </c>
      <c r="BI48" s="14"/>
      <c r="BJ48" s="11"/>
      <c r="BK48" s="15"/>
      <c r="BL48" s="9" t="s">
        <v>130</v>
      </c>
      <c r="BM48" s="14"/>
      <c r="BN48" s="14"/>
      <c r="BO48" s="11">
        <v>42</v>
      </c>
      <c r="BP48" s="15">
        <v>4559.31</v>
      </c>
      <c r="BQ48" s="11">
        <v>40</v>
      </c>
      <c r="BR48" s="15">
        <v>6944.73</v>
      </c>
      <c r="BS48" s="14">
        <v>0.05</v>
      </c>
      <c r="BT48" s="14">
        <v>-0.3435</v>
      </c>
      <c r="BU48" s="9" t="s">
        <v>130</v>
      </c>
      <c r="BV48" s="9" t="s">
        <v>130</v>
      </c>
      <c r="BW48" s="9" t="s">
        <v>130</v>
      </c>
      <c r="BX48" s="9" t="s">
        <v>130</v>
      </c>
      <c r="BY48" s="9" t="s">
        <v>130</v>
      </c>
      <c r="BZ48" s="9" t="s">
        <v>130</v>
      </c>
      <c r="CA48" s="11">
        <v>18</v>
      </c>
      <c r="CB48" s="15">
        <v>3309.78</v>
      </c>
      <c r="CC48" s="11">
        <v>12</v>
      </c>
      <c r="CD48" s="15">
        <v>2335.81</v>
      </c>
      <c r="CE48" s="14">
        <v>0.5</v>
      </c>
      <c r="CF48" s="14">
        <v>0.417</v>
      </c>
      <c r="CG48" s="9" t="s">
        <v>130</v>
      </c>
      <c r="CH48" s="9" t="s">
        <v>130</v>
      </c>
      <c r="CI48" s="9" t="s">
        <v>130</v>
      </c>
      <c r="CJ48" s="9" t="s">
        <v>130</v>
      </c>
      <c r="CK48" s="9" t="s">
        <v>130</v>
      </c>
      <c r="CL48" s="9" t="s">
        <v>130</v>
      </c>
      <c r="CM48" s="11">
        <v>17</v>
      </c>
      <c r="CN48" s="15">
        <v>3263.93</v>
      </c>
      <c r="CO48" s="11"/>
      <c r="CP48" s="15"/>
      <c r="CQ48" s="14"/>
      <c r="CR48" s="14"/>
      <c r="CS48" s="9" t="s">
        <v>130</v>
      </c>
      <c r="CT48" s="9" t="s">
        <v>130</v>
      </c>
      <c r="CU48" s="9" t="s">
        <v>130</v>
      </c>
      <c r="CV48" s="9" t="s">
        <v>130</v>
      </c>
      <c r="CW48" s="9" t="s">
        <v>130</v>
      </c>
      <c r="CX48" s="9" t="s">
        <v>130</v>
      </c>
      <c r="CY48" s="11">
        <v>16</v>
      </c>
      <c r="CZ48" s="15">
        <v>1821.72</v>
      </c>
      <c r="DA48" s="11"/>
      <c r="DB48" s="15"/>
      <c r="DC48" s="14"/>
      <c r="DD48" s="14"/>
      <c r="DE48" s="9" t="s">
        <v>130</v>
      </c>
      <c r="DF48" s="9" t="s">
        <v>130</v>
      </c>
      <c r="DG48" s="9" t="s">
        <v>130</v>
      </c>
      <c r="DH48" s="9" t="s">
        <v>130</v>
      </c>
      <c r="DI48" s="9" t="s">
        <v>130</v>
      </c>
      <c r="DJ48" s="9" t="s">
        <v>130</v>
      </c>
      <c r="DK48" s="11">
        <v>12</v>
      </c>
      <c r="DL48" s="15">
        <v>1540.78</v>
      </c>
      <c r="DM48" s="11"/>
      <c r="DN48" s="15"/>
      <c r="DO48" s="14"/>
      <c r="DP48" s="14"/>
      <c r="DQ48" s="9" t="s">
        <v>130</v>
      </c>
      <c r="DR48" s="9" t="s">
        <v>130</v>
      </c>
      <c r="DS48" s="9" t="s">
        <v>130</v>
      </c>
      <c r="DT48" s="9" t="s">
        <v>130</v>
      </c>
      <c r="DU48" s="9" t="s">
        <v>130</v>
      </c>
      <c r="DV48" s="9" t="s">
        <v>130</v>
      </c>
      <c r="DW48" s="11">
        <v>15</v>
      </c>
      <c r="DX48" s="15">
        <v>1237</v>
      </c>
      <c r="DY48" s="11">
        <v>7</v>
      </c>
      <c r="DZ48" s="15">
        <v>899.16</v>
      </c>
      <c r="EA48" s="14">
        <v>1.1429</v>
      </c>
      <c r="EB48" s="14">
        <v>0.3757</v>
      </c>
      <c r="EC48" s="9" t="s">
        <v>130</v>
      </c>
      <c r="ED48" s="9" t="s">
        <v>130</v>
      </c>
      <c r="EE48" s="9" t="s">
        <v>130</v>
      </c>
      <c r="EF48" s="9" t="s">
        <v>130</v>
      </c>
      <c r="EG48" s="9" t="s">
        <v>130</v>
      </c>
      <c r="EH48" s="9" t="s">
        <v>130</v>
      </c>
      <c r="EI48" s="11">
        <v>1</v>
      </c>
      <c r="EJ48" s="15">
        <v>509.99</v>
      </c>
      <c r="EK48" s="11">
        <v>8</v>
      </c>
      <c r="EL48" s="15">
        <v>232.36</v>
      </c>
      <c r="EM48" s="14">
        <v>-0.875</v>
      </c>
      <c r="EN48" s="14">
        <v>1.1948</v>
      </c>
      <c r="EO48" s="9" t="s">
        <v>130</v>
      </c>
      <c r="EP48" s="9" t="s">
        <v>130</v>
      </c>
      <c r="EQ48" s="9" t="s">
        <v>130</v>
      </c>
      <c r="ER48" s="9" t="s">
        <v>130</v>
      </c>
      <c r="ES48" s="9" t="s">
        <v>130</v>
      </c>
      <c r="ET48" s="9" t="s">
        <v>130</v>
      </c>
      <c r="EU48" s="11">
        <v>2</v>
      </c>
      <c r="EV48" s="15">
        <v>52</v>
      </c>
      <c r="EW48" s="11">
        <v>3</v>
      </c>
      <c r="EX48" s="15">
        <v>701.22</v>
      </c>
      <c r="EY48" s="14">
        <v>-0.3333</v>
      </c>
      <c r="EZ48" s="14">
        <v>-0.9258</v>
      </c>
      <c r="FA48" s="9" t="s">
        <v>130</v>
      </c>
      <c r="FB48" s="9" t="s">
        <v>130</v>
      </c>
      <c r="FC48" s="9" t="s">
        <v>130</v>
      </c>
      <c r="FD48" s="9" t="s">
        <v>130</v>
      </c>
      <c r="FE48" s="9" t="s">
        <v>130</v>
      </c>
      <c r="FF48" s="9" t="s">
        <v>130</v>
      </c>
      <c r="FG48" s="11"/>
      <c r="FH48" s="15"/>
      <c r="FI48" s="11">
        <v>3</v>
      </c>
      <c r="FJ48" s="15">
        <v>544.28</v>
      </c>
      <c r="FK48" s="14">
        <v>-1</v>
      </c>
      <c r="FL48" s="14">
        <v>-1</v>
      </c>
      <c r="FM48" s="9" t="s">
        <v>130</v>
      </c>
      <c r="FN48" s="9" t="s">
        <v>130</v>
      </c>
      <c r="FO48" s="9" t="s">
        <v>130</v>
      </c>
      <c r="FP48" s="9" t="s">
        <v>130</v>
      </c>
      <c r="FQ48" s="9" t="s">
        <v>130</v>
      </c>
      <c r="FR48" s="9" t="s">
        <v>130</v>
      </c>
      <c r="FS48" s="11"/>
      <c r="FT48" s="15"/>
      <c r="FU48" s="11"/>
      <c r="FV48" s="15"/>
      <c r="FW48" s="14"/>
      <c r="FX48" s="14"/>
      <c r="FY48" s="9" t="s">
        <v>130</v>
      </c>
      <c r="FZ48" s="9" t="s">
        <v>130</v>
      </c>
      <c r="GA48" s="9" t="s">
        <v>130</v>
      </c>
      <c r="GB48" s="9" t="s">
        <v>130</v>
      </c>
      <c r="GC48" s="9" t="s">
        <v>130</v>
      </c>
      <c r="GD48" s="9" t="s">
        <v>130</v>
      </c>
      <c r="GE48" s="11"/>
      <c r="GF48" s="15"/>
      <c r="GG48" s="11"/>
      <c r="GH48" s="15"/>
      <c r="GI48" s="14"/>
      <c r="GJ48" s="14"/>
      <c r="GK48" s="9" t="s">
        <v>130</v>
      </c>
      <c r="GL48" s="9" t="s">
        <v>130</v>
      </c>
      <c r="GM48" s="9" t="s">
        <v>130</v>
      </c>
      <c r="GN48" s="9" t="s">
        <v>130</v>
      </c>
      <c r="GO48" s="9" t="s">
        <v>130</v>
      </c>
      <c r="GP48" s="9" t="s">
        <v>130</v>
      </c>
      <c r="GQ48" s="11"/>
      <c r="GR48" s="15"/>
      <c r="GS48" s="11"/>
      <c r="GT48" s="15"/>
      <c r="GU48" s="14"/>
      <c r="GV48" s="14"/>
      <c r="GW48" s="9" t="s">
        <v>130</v>
      </c>
      <c r="GX48" s="9" t="s">
        <v>130</v>
      </c>
      <c r="GY48" s="9" t="s">
        <v>130</v>
      </c>
      <c r="GZ48" s="9" t="s">
        <v>130</v>
      </c>
      <c r="HA48" s="9" t="s">
        <v>130</v>
      </c>
      <c r="HB48" s="9" t="s">
        <v>130</v>
      </c>
      <c r="HC48" s="11"/>
      <c r="HD48" s="15"/>
      <c r="HE48" s="11"/>
      <c r="HF48" s="15"/>
      <c r="HG48" s="14"/>
      <c r="HH48" s="14"/>
      <c r="HI48" s="9" t="s">
        <v>130</v>
      </c>
      <c r="HJ48" s="9" t="s">
        <v>130</v>
      </c>
      <c r="HK48" s="9" t="s">
        <v>130</v>
      </c>
      <c r="HL48" s="9" t="s">
        <v>130</v>
      </c>
      <c r="HM48" s="9" t="s">
        <v>130</v>
      </c>
      <c r="HN48" s="9" t="s">
        <v>130</v>
      </c>
      <c r="HO48" s="11">
        <v>5920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875</v>
      </c>
      <c r="IF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F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459</v>
      </c>
      <c r="D2" s="0" t="s">
        <v>460</v>
      </c>
      <c r="E2" s="0" t="s">
        <v>461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462</v>
      </c>
      <c r="J4" s="1" t="s">
        <v>463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464</v>
      </c>
      <c r="P4" s="1" t="s">
        <v>465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466</v>
      </c>
      <c r="F5" s="1" t="s">
        <v>467</v>
      </c>
      <c r="G5" s="1" t="s">
        <v>466</v>
      </c>
      <c r="H5" s="1" t="s">
        <v>467</v>
      </c>
      <c r="I5" s="1" t="s">
        <v>462</v>
      </c>
      <c r="J5" s="1" t="s">
        <v>463</v>
      </c>
      <c r="K5" s="1" t="s">
        <v>468</v>
      </c>
      <c r="L5" s="1" t="s">
        <v>469</v>
      </c>
      <c r="M5" s="1" t="s">
        <v>468</v>
      </c>
      <c r="N5" s="1" t="s">
        <v>469</v>
      </c>
      <c r="O5" s="1" t="s">
        <v>464</v>
      </c>
      <c r="P5" s="1" t="s">
        <v>465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70</v>
      </c>
      <c r="F6" s="8">
        <v>14374.75</v>
      </c>
      <c r="G6" s="4">
        <v>57</v>
      </c>
      <c r="H6" s="8">
        <v>10824.61</v>
      </c>
      <c r="I6" s="7">
        <v>0.2281</v>
      </c>
      <c r="J6" s="7">
        <v>0.328</v>
      </c>
      <c r="K6" s="4">
        <v>70</v>
      </c>
      <c r="L6" s="8">
        <v>14374.75</v>
      </c>
      <c r="M6" s="4">
        <v>57</v>
      </c>
      <c r="N6" s="8">
        <v>10824.61</v>
      </c>
      <c r="O6" s="7">
        <v>0.2281</v>
      </c>
      <c r="P6" s="7">
        <v>0.328</v>
      </c>
    </row>
    <row r="7">
      <c r="A7" s="2" t="s">
        <v>119</v>
      </c>
      <c r="B7" s="2" t="s">
        <v>120</v>
      </c>
      <c r="C7" s="2" t="s">
        <v>316</v>
      </c>
      <c r="D7" s="2" t="s">
        <v>317</v>
      </c>
      <c r="E7" s="4">
        <v>28</v>
      </c>
      <c r="F7" s="8">
        <v>921.35</v>
      </c>
      <c r="G7" s="4">
        <v>6</v>
      </c>
      <c r="H7" s="8">
        <v>135.18</v>
      </c>
      <c r="I7" s="7">
        <v>3.6667</v>
      </c>
      <c r="J7" s="7">
        <v>5.8157</v>
      </c>
      <c r="K7" s="4">
        <v>28</v>
      </c>
      <c r="L7" s="8">
        <v>921.35</v>
      </c>
      <c r="M7" s="4">
        <v>6</v>
      </c>
      <c r="N7" s="8">
        <v>135.18</v>
      </c>
      <c r="O7" s="7">
        <v>3.6667</v>
      </c>
      <c r="P7" s="7">
        <v>5.8157</v>
      </c>
    </row>
    <row r="8">
      <c r="A8" s="2" t="s">
        <v>119</v>
      </c>
      <c r="B8" s="2" t="s">
        <v>120</v>
      </c>
      <c r="C8" s="2" t="s">
        <v>403</v>
      </c>
      <c r="D8" s="2" t="s">
        <v>404</v>
      </c>
      <c r="E8" s="4">
        <v>7</v>
      </c>
      <c r="F8" s="8">
        <v>609.71</v>
      </c>
      <c r="G8" s="4">
        <v>7</v>
      </c>
      <c r="H8" s="8">
        <v>656.55</v>
      </c>
      <c r="I8" s="7"/>
      <c r="J8" s="7">
        <v>-0.0713</v>
      </c>
      <c r="K8" s="4">
        <v>7</v>
      </c>
      <c r="L8" s="8">
        <v>609.71</v>
      </c>
      <c r="M8" s="4">
        <v>7</v>
      </c>
      <c r="N8" s="8">
        <v>656.55</v>
      </c>
      <c r="O8" s="7"/>
      <c r="P8" s="7">
        <v>-0.0713</v>
      </c>
    </row>
    <row r="9">
      <c r="A9" s="2" t="s">
        <v>119</v>
      </c>
      <c r="B9" s="2" t="s">
        <v>120</v>
      </c>
      <c r="C9" s="2" t="s">
        <v>434</v>
      </c>
      <c r="D9" s="2" t="s">
        <v>435</v>
      </c>
      <c r="E9" s="4">
        <v>18</v>
      </c>
      <c r="F9" s="8">
        <v>388.7</v>
      </c>
      <c r="G9" s="4">
        <v>3</v>
      </c>
      <c r="H9" s="8">
        <v>41.22</v>
      </c>
      <c r="I9" s="7">
        <v>5</v>
      </c>
      <c r="J9" s="7">
        <v>8.4299</v>
      </c>
      <c r="K9" s="4">
        <v>18</v>
      </c>
      <c r="L9" s="8">
        <v>388.7</v>
      </c>
      <c r="M9" s="4">
        <v>3</v>
      </c>
      <c r="N9" s="8">
        <v>41.22</v>
      </c>
      <c r="O9" s="7">
        <v>5</v>
      </c>
      <c r="P9" s="7">
        <v>8.4299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459</v>
      </c>
      <c r="D2" s="0" t="s">
        <v>460</v>
      </c>
      <c r="E2" s="0" t="s">
        <v>461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462</v>
      </c>
      <c r="I4" s="1" t="s">
        <v>463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464</v>
      </c>
      <c r="O4" s="1" t="s">
        <v>465</v>
      </c>
    </row>
    <row r="5">
      <c r="A5" s="1" t="s">
        <v>66</v>
      </c>
      <c r="B5" s="1" t="s">
        <v>68</v>
      </c>
      <c r="C5" s="1" t="s">
        <v>69</v>
      </c>
      <c r="D5" s="1" t="s">
        <v>466</v>
      </c>
      <c r="E5" s="1" t="s">
        <v>467</v>
      </c>
      <c r="F5" s="1" t="s">
        <v>466</v>
      </c>
      <c r="G5" s="1" t="s">
        <v>467</v>
      </c>
      <c r="H5" s="1" t="s">
        <v>462</v>
      </c>
      <c r="I5" s="1" t="s">
        <v>463</v>
      </c>
      <c r="J5" s="1" t="s">
        <v>468</v>
      </c>
      <c r="K5" s="1" t="s">
        <v>469</v>
      </c>
      <c r="L5" s="1" t="s">
        <v>468</v>
      </c>
      <c r="M5" s="1" t="s">
        <v>469</v>
      </c>
      <c r="N5" s="1" t="s">
        <v>464</v>
      </c>
      <c r="O5" s="1" t="s">
        <v>465</v>
      </c>
    </row>
    <row r="6">
      <c r="A6" s="2" t="s">
        <v>119</v>
      </c>
      <c r="B6" s="2" t="s">
        <v>121</v>
      </c>
      <c r="C6" s="2" t="s">
        <v>122</v>
      </c>
      <c r="D6" s="4">
        <v>70</v>
      </c>
      <c r="E6" s="8">
        <v>14374.75</v>
      </c>
      <c r="F6" s="4">
        <v>57</v>
      </c>
      <c r="G6" s="8">
        <v>10824.61</v>
      </c>
      <c r="H6" s="7">
        <v>0.2281</v>
      </c>
      <c r="I6" s="7">
        <v>0.328</v>
      </c>
      <c r="J6" s="4">
        <v>70</v>
      </c>
      <c r="K6" s="8">
        <v>14374.75</v>
      </c>
      <c r="L6" s="4">
        <v>57</v>
      </c>
      <c r="M6" s="8">
        <v>10824.61</v>
      </c>
      <c r="N6" s="7">
        <v>0.2281</v>
      </c>
      <c r="O6" s="7">
        <v>0.328</v>
      </c>
    </row>
    <row r="7">
      <c r="A7" s="2" t="s">
        <v>119</v>
      </c>
      <c r="B7" s="2" t="s">
        <v>316</v>
      </c>
      <c r="C7" s="2" t="s">
        <v>317</v>
      </c>
      <c r="D7" s="4">
        <v>28</v>
      </c>
      <c r="E7" s="8">
        <v>921.35</v>
      </c>
      <c r="F7" s="4">
        <v>6</v>
      </c>
      <c r="G7" s="8">
        <v>135.18</v>
      </c>
      <c r="H7" s="7">
        <v>3.6667</v>
      </c>
      <c r="I7" s="7">
        <v>5.8157</v>
      </c>
      <c r="J7" s="4">
        <v>28</v>
      </c>
      <c r="K7" s="8">
        <v>921.35</v>
      </c>
      <c r="L7" s="4">
        <v>6</v>
      </c>
      <c r="M7" s="8">
        <v>135.18</v>
      </c>
      <c r="N7" s="7">
        <v>3.6667</v>
      </c>
      <c r="O7" s="7">
        <v>5.8157</v>
      </c>
    </row>
    <row r="8">
      <c r="A8" s="2" t="s">
        <v>119</v>
      </c>
      <c r="B8" s="2" t="s">
        <v>403</v>
      </c>
      <c r="C8" s="2" t="s">
        <v>404</v>
      </c>
      <c r="D8" s="4">
        <v>7</v>
      </c>
      <c r="E8" s="8">
        <v>609.71</v>
      </c>
      <c r="F8" s="4">
        <v>7</v>
      </c>
      <c r="G8" s="8">
        <v>656.55</v>
      </c>
      <c r="H8" s="7"/>
      <c r="I8" s="7">
        <v>-0.0713</v>
      </c>
      <c r="J8" s="4">
        <v>7</v>
      </c>
      <c r="K8" s="8">
        <v>609.71</v>
      </c>
      <c r="L8" s="4">
        <v>7</v>
      </c>
      <c r="M8" s="8">
        <v>656.55</v>
      </c>
      <c r="N8" s="7"/>
      <c r="O8" s="7">
        <v>-0.0713</v>
      </c>
    </row>
    <row r="9">
      <c r="A9" s="2" t="s">
        <v>119</v>
      </c>
      <c r="B9" s="2" t="s">
        <v>434</v>
      </c>
      <c r="C9" s="2" t="s">
        <v>435</v>
      </c>
      <c r="D9" s="4">
        <v>18</v>
      </c>
      <c r="E9" s="8">
        <v>388.7</v>
      </c>
      <c r="F9" s="4">
        <v>3</v>
      </c>
      <c r="G9" s="8">
        <v>41.22</v>
      </c>
      <c r="H9" s="7">
        <v>5</v>
      </c>
      <c r="I9" s="7">
        <v>8.4299</v>
      </c>
      <c r="J9" s="4">
        <v>18</v>
      </c>
      <c r="K9" s="8">
        <v>388.7</v>
      </c>
      <c r="L9" s="4">
        <v>3</v>
      </c>
      <c r="M9" s="8">
        <v>41.22</v>
      </c>
      <c r="N9" s="7">
        <v>5</v>
      </c>
      <c r="O9" s="7">
        <v>8.4299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