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<sst xmlns="http://schemas.openxmlformats.org/spreadsheetml/2006/main" count="611" uniqueCount="611">
  <si>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</si>
  <si>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</si>
  <si>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</si>
  <si>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</si>
  <si>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</si>
  <si>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</si>
  <si>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</si>
  <si>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</si>
  <si>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</si>
  <si>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</si>
  <si>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</si>
  <si>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</si>
  <si>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</si>
  <si>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</si>
  <si>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</si>
  <si>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</si>
  <si>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</si>
  <si>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</si>
  <si>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</si>
  <si>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</si>
  <si>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MACY02</t>
  </si>
  <si>
    <t>JCPENNEY01</t>
  </si>
  <si>
    <t>OLLIIX</t>
  </si>
  <si>
    <t>KOHLDSN</t>
  </si>
  <si>
    <t>BBBDROP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</si>
  <si>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</si>
  <si>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</si>
  <si>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</si>
  <si>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</si>
  <si>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</si>
  <si>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</si>
  <si>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</si>
  <si>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</si>
  <si>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</si>
  <si>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</si>
  <si>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</si>
  <si>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</si>
  <si>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</si>
  <si>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</si>
  <si>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</si>
  <si>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</si>
  <si>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</si>
  <si>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</si>
  <si>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</si>
  <si>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</si>
  <si>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</si>
  <si>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</si>
  <si>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</si>
  <si>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</si>
  <si>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</si>
  <si>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</si>
  <si>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</si>
  <si>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</si>
  <si>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</si>
  <si>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</si>
  <si>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</si>
  <si>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</si>
  <si>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</si>
  <si>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</si>
  <si>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</si>
  <si>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</si>
  <si>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</si>
  <si>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</si>
  <si>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</si>
  <si>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</si>
  <si>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</si>
  <si>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</si>
  <si>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</si>
  <si>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</si>
  <si>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</si>
  <si>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</si>
  <si>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</si>
  <si>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</si>
  <si>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</si>
  <si>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</si>
  <si>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</si>
  <si>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</si>
  <si>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</si>
  <si>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</si>
  <si>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</si>
  <si>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</si>
  <si>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</si>
  <si>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</si>
  <si>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</si>
  <si>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</si>
  <si>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</si>
  <si>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</si>
  <si>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</si>
  <si>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</si>
  <si>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</si>
  <si>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</si>
  <si>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</si>
  <si>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</si>
  <si>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</si>
  <si>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</si>
  <si>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</si>
  <si>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</si>
  <si>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</si>
  <si>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</si>
  <si>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</si>
  <si>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</si>
  <si>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</si>
  <si>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</si>
  <si>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</si>
  <si>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</si>
  <si>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</si>
  <si>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</si>
  <si>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</si>
  <si>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</si>
  <si>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</si>
  <si>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</si>
  <si>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</si>
  <si>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</si>
  <si>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</si>
  <si>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</si>
  <si>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</si>
  <si>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</si>
  <si>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10/23/2024</t>
  </si>
  <si>
    <t>11/01/2024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</si>
  <si>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</si>
  <si>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</si>
  <si>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</si>
  <si>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</si>
  <si>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</si>
  <si>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</si>
  <si>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</si>
  <si>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</si>
  <si>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</si>
  <si>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</si>
  <si>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</si>
  <si>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</si>
  <si>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</si>
  <si>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</si>
  <si>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</si>
  <si>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</si>
  <si>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</si>
  <si>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AMAZONDS,CSNSTORES,JCPENNEY01,MACY02,OLLIIX,OVERSTOCK01</t>
  </si>
  <si>
    <t>Setup</t>
  </si>
  <si>
    <t>4/24/2024</t>
  </si>
  <si>
    <t>No</t>
  </si>
  <si>
    <t>3/30/2023</t>
  </si>
  <si>
    <t>4/6/2023</t>
  </si>
  <si>
    <t>8/31/2023</t>
  </si>
  <si>
    <t>9/12/2023</t>
  </si>
  <si>
    <t>10/26/2022</t>
  </si>
  <si>
    <t>11/7/2022</t>
  </si>
  <si>
    <t>8/2/2023</t>
  </si>
  <si>
    <t>5/3/2024</t>
  </si>
  <si>
    <t>6/15/2023</t>
  </si>
  <si>
    <t>7/10/2023</t>
  </si>
  <si>
    <t>11/26/2022</t>
  </si>
  <si>
    <t>4/7/2024</t>
  </si>
  <si>
    <t>4/23/2024</t>
  </si>
  <si>
    <t>Open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</si>
  <si>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</si>
  <si>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</si>
  <si>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</si>
  <si>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</si>
  <si>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</si>
  <si>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</si>
  <si>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</si>
  <si>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</si>
  <si>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CSNSTORES,JCPENNEY01,OLLIIX,OVERSTOCK01</t>
  </si>
  <si>
    <t>5/2/2024</t>
  </si>
  <si>
    <t>4/3/2023</t>
  </si>
  <si>
    <t>9/4/2023</t>
  </si>
  <si>
    <t>11/14/2022</t>
  </si>
  <si>
    <t>11/10/2023</t>
  </si>
  <si>
    <t>7/19/2023</t>
  </si>
  <si>
    <t>11/1/2022</t>
  </si>
  <si>
    <t>5/14/2023</t>
  </si>
  <si>
    <t>CCL10-0015</t>
  </si>
  <si>
    <t>Cal King</t>
  </si>
  <si>
    <t>AMAZON,CSNSTORES,MACY02</t>
  </si>
  <si>
    <t>4/26/2024</t>
  </si>
  <si>
    <t>5/6/2024</t>
  </si>
  <si>
    <t>4/12/2024</t>
  </si>
  <si>
    <t>11/25/2022</t>
  </si>
  <si>
    <t>4/3/2024</t>
  </si>
  <si>
    <t>5/8/2024</t>
  </si>
  <si>
    <t>4/25/2024</t>
  </si>
  <si>
    <t>11/17/2022</t>
  </si>
  <si>
    <t>7/18/2024</t>
  </si>
  <si>
    <t>4/27/2023</t>
  </si>
  <si>
    <t>CCL10-0010</t>
  </si>
  <si>
    <t>4 Piece Red Comforter Set</t>
  </si>
  <si>
    <t>Red</t>
  </si>
  <si>
    <t>10/21/2022</t>
  </si>
  <si>
    <t>AMAZON,CSNSTORES,DLCROSCILL,JCPENNEY01,KOHLDSN,OVERSTOCK01</t>
  </si>
  <si>
    <t>4/18/2024</t>
  </si>
  <si>
    <t>4/19/2023</t>
  </si>
  <si>
    <t>11/21/2022</t>
  </si>
  <si>
    <t>5/7/2024</t>
  </si>
  <si>
    <t>6/29/2023</t>
  </si>
  <si>
    <t>12/1/2022</t>
  </si>
  <si>
    <t>5/15/2024</t>
  </si>
  <si>
    <t>5/9/2023</t>
  </si>
  <si>
    <t>5/30/2024</t>
  </si>
  <si>
    <t>CCL10-0011</t>
  </si>
  <si>
    <t>10/24/2022</t>
  </si>
  <si>
    <t>CSNSTORES,DLCROSCILL,JCPENNEY01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</si>
  <si>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</si>
  <si>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</si>
  <si>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</si>
  <si>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</si>
  <si>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</si>
  <si>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</si>
  <si>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</si>
  <si>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AMAZON,CSNSTORES</t>
  </si>
  <si>
    <t>4/5/2023</t>
  </si>
  <si>
    <t>6/12/2024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</si>
  <si>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</si>
  <si>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</si>
  <si>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</si>
  <si>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</si>
  <si>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</si>
  <si>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</si>
  <si>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</si>
  <si>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11/1/2024</t>
  </si>
  <si>
    <t>CSNSTORES,JCPENNEY01,MACY02,OVERSTOCK01</t>
  </si>
  <si>
    <t>8/16/2024</t>
  </si>
  <si>
    <t>4/17/2023</t>
  </si>
  <si>
    <t>9/6/2023</t>
  </si>
  <si>
    <t>11/30/2022</t>
  </si>
  <si>
    <t>11/21/2023</t>
  </si>
  <si>
    <t>8/28/2023</t>
  </si>
  <si>
    <t>11/11/2022</t>
  </si>
  <si>
    <t>6/6/2024</t>
  </si>
  <si>
    <t>8/13/2024</t>
  </si>
  <si>
    <t>6/12/2023</t>
  </si>
  <si>
    <t>CCL10-0002</t>
  </si>
  <si>
    <t>AMAZON,CSNSTORES,DLCROSCILL,JCPENNEY01,OVERSTOCK01</t>
  </si>
  <si>
    <t>7/26/2024</t>
  </si>
  <si>
    <t>9/29/2023</t>
  </si>
  <si>
    <t>11/9/2023</t>
  </si>
  <si>
    <t>8/11/2023</t>
  </si>
  <si>
    <t>11/6/2022</t>
  </si>
  <si>
    <t>6/21/2024</t>
  </si>
  <si>
    <t>CCL10-0003</t>
  </si>
  <si>
    <t>7/22/2024</t>
  </si>
  <si>
    <t>6/24/2024</t>
  </si>
  <si>
    <t>7/31/2024</t>
  </si>
  <si>
    <t>7/15/2024</t>
  </si>
  <si>
    <t>6/23/2023</t>
  </si>
  <si>
    <t>7/5/2024</t>
  </si>
  <si>
    <t>CCL10-0062</t>
  </si>
  <si>
    <t>Blue/Grey</t>
  </si>
  <si>
    <t>7/24/2023</t>
  </si>
  <si>
    <t>1/5/2024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</si>
  <si>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</si>
  <si>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</si>
  <si>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</si>
  <si>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</si>
  <si>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</si>
  <si>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</si>
  <si>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</si>
  <si>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</si>
  <si>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10/11/2023</t>
  </si>
  <si>
    <t>12/19/2023</t>
  </si>
  <si>
    <t>CCL10-0063</t>
  </si>
  <si>
    <t>9/7/2023</t>
  </si>
  <si>
    <t>10/9/2023</t>
  </si>
  <si>
    <t>8/4/2023</t>
  </si>
  <si>
    <t>8/23/2023</t>
  </si>
  <si>
    <t>9/5/2023</t>
  </si>
  <si>
    <t>CCL10-0064</t>
  </si>
  <si>
    <t>8/7/2023</t>
  </si>
  <si>
    <t>8/5/2024</t>
  </si>
  <si>
    <t>8/27/2023</t>
  </si>
  <si>
    <t>10/26/2023</t>
  </si>
  <si>
    <t>2/23/2024</t>
  </si>
  <si>
    <t>CCL10-0007</t>
  </si>
  <si>
    <t>Loretta</t>
  </si>
  <si>
    <t>Beige</t>
  </si>
  <si>
    <t>C+</t>
  </si>
  <si>
    <t>AMAZON,CSNSTORES,JCPENNEY01,OLLIIX</t>
  </si>
  <si>
    <t>10/15/2023</t>
  </si>
  <si>
    <t>11/8/2022</t>
  </si>
  <si>
    <t>9/21/2023</t>
  </si>
  <si>
    <t>7/31/2023</t>
  </si>
  <si>
    <t>CCL10-0008</t>
  </si>
  <si>
    <t>DLCROSCILL,JCPENNEY01,OLLIIX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</si>
  <si>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</si>
  <si>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</si>
  <si>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</si>
  <si>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</si>
  <si>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</si>
  <si>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</si>
  <si>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</si>
  <si>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</si>
  <si>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</si>
  <si>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</si>
  <si>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</si>
  <si>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</si>
  <si>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</si>
  <si>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</si>
  <si>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AMAZON,JCPENNEY01,MACY02,OLLIIX,OVERSTOCK01</t>
  </si>
  <si>
    <t>4/28/2023</t>
  </si>
  <si>
    <t>8/15/2023</t>
  </si>
  <si>
    <t>12/13/2022</t>
  </si>
  <si>
    <t>CCL10-0005</t>
  </si>
  <si>
    <t>AMAZON,CSNSTORES,DLCROSCILL,MACY02,OLLIIX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</si>
  <si>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</si>
  <si>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</si>
  <si>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</si>
  <si>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</si>
  <si>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</si>
  <si>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</si>
  <si>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</si>
  <si>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</si>
  <si>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CSNSTORES,OVERSTOCK01</t>
  </si>
  <si>
    <t>5/1/2023</t>
  </si>
  <si>
    <t>8/1/2023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</si>
  <si>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</si>
  <si>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</si>
  <si>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</si>
  <si>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</si>
  <si>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</si>
  <si>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</si>
  <si>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</si>
  <si>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</si>
  <si>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</si>
  <si>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AMAZON,CSNSTORES,DLCROSCILL</t>
  </si>
  <si>
    <t>6/28/2024</t>
  </si>
  <si>
    <t>5/5/2023</t>
  </si>
  <si>
    <t>8/3/2023</t>
  </si>
  <si>
    <t>10/1/2023</t>
  </si>
  <si>
    <t>11/28/2022</t>
  </si>
  <si>
    <t>1/15/2024</t>
  </si>
  <si>
    <t>6/21/2023</t>
  </si>
  <si>
    <t>5/5/2024</t>
  </si>
  <si>
    <t>6/13/2024</t>
  </si>
  <si>
    <t>3/20/2024</t>
  </si>
  <si>
    <t>1/10/2023</t>
  </si>
  <si>
    <t>CCL30-0028</t>
  </si>
  <si>
    <t>CSNSTORES,JCPENNEY01</t>
  </si>
  <si>
    <t>8/7/2024</t>
  </si>
  <si>
    <t>5/12/2023</t>
  </si>
  <si>
    <t>12/12/2022</t>
  </si>
  <si>
    <t>11/22/2023</t>
  </si>
  <si>
    <t>11/27/2023</t>
  </si>
  <si>
    <t>CCL30-0029</t>
  </si>
  <si>
    <t>AMAZON,AMAZONDS,JCPENNEY01,KOHLDSN,OLLIIX</t>
  </si>
  <si>
    <t>5/29/2023</t>
  </si>
  <si>
    <t>11/24/2023</t>
  </si>
  <si>
    <t>8/28/2024</t>
  </si>
  <si>
    <t>CCL30-0061</t>
  </si>
  <si>
    <t>6/13/2023</t>
  </si>
  <si>
    <t>2/27/2024</t>
  </si>
  <si>
    <t>1/24/2023</t>
  </si>
  <si>
    <t>CCL30-0026</t>
  </si>
  <si>
    <t>Silver</t>
  </si>
  <si>
    <t>8/29/2023</t>
  </si>
  <si>
    <t>10/31/2022</t>
  </si>
  <si>
    <t>CCL30-0036</t>
  </si>
  <si>
    <t>Winchester</t>
  </si>
  <si>
    <t>Square Decor Pillow</t>
  </si>
  <si>
    <t>20x20"</t>
  </si>
  <si>
    <t>Solid</t>
  </si>
  <si>
    <t>JCPENNEY01,KOHLDSN,MACY02</t>
  </si>
  <si>
    <t>8/2/2024</t>
  </si>
  <si>
    <t>10/17/2023</t>
  </si>
  <si>
    <t>8/26/2024</t>
  </si>
  <si>
    <t>CCL30-0037</t>
  </si>
  <si>
    <t>AMAZON,CSNSTORES,DLCROSCILL,OLLIIX</t>
  </si>
  <si>
    <t>6/19/2023</t>
  </si>
  <si>
    <t>8/9/2023</t>
  </si>
  <si>
    <t>3/21/2023</t>
  </si>
  <si>
    <t>7/23/2024</t>
  </si>
  <si>
    <t>CCL30-0034</t>
  </si>
  <si>
    <t>4/26/2023</t>
  </si>
  <si>
    <t>1/4/2024</t>
  </si>
  <si>
    <t>10/2/2023</t>
  </si>
  <si>
    <t>CCL30-0038</t>
  </si>
  <si>
    <t>7/3/2023</t>
  </si>
  <si>
    <t>10/16/2023</t>
  </si>
  <si>
    <t>2/13/2023</t>
  </si>
  <si>
    <t>11/1/2023</t>
  </si>
  <si>
    <t>CCL30-0035</t>
  </si>
  <si>
    <t>8/19/2024</t>
  </si>
  <si>
    <t>7/14/2023</t>
  </si>
  <si>
    <t>5/10/2024</t>
  </si>
  <si>
    <t>CCL30-0033</t>
  </si>
  <si>
    <t>Biron</t>
  </si>
  <si>
    <t>18x18"</t>
  </si>
  <si>
    <t>AMAZON,AMAZONDS,JCPENNEY01,MACY02,OLLIIX</t>
  </si>
  <si>
    <t>8/30/2024</t>
  </si>
  <si>
    <t>7/18/2023</t>
  </si>
  <si>
    <t>CCL30-0032</t>
  </si>
  <si>
    <t>JCPENNEY01,KOHLDSN</t>
  </si>
  <si>
    <t>5/4/2023</t>
  </si>
  <si>
    <t>1/3/2024</t>
  </si>
  <si>
    <t>8/1/2024</t>
  </si>
  <si>
    <t>CCL30-0030</t>
  </si>
  <si>
    <t>CSNSTORES,DLCROSCILL</t>
  </si>
  <si>
    <t>9/27/2023</t>
  </si>
  <si>
    <t>12/29/2023</t>
  </si>
  <si>
    <t>CCL30-0031</t>
  </si>
  <si>
    <t>11/6/2023</t>
  </si>
  <si>
    <t>7/11/2023</t>
  </si>
  <si>
    <t>1/19/2023</t>
  </si>
  <si>
    <t>7/29/2024</t>
  </si>
  <si>
    <t>5/22/2024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</si>
  <si>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</si>
  <si>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</si>
  <si>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</si>
  <si>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</si>
  <si>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</si>
  <si>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</si>
  <si>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</si>
  <si>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</si>
  <si>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4/25/2023</t>
  </si>
  <si>
    <t>7/28/2023</t>
  </si>
  <si>
    <t>7/7/2023</t>
  </si>
  <si>
    <t>3/29/2024</t>
  </si>
  <si>
    <t>7/25/2024</t>
  </si>
  <si>
    <t>10/3/2023</t>
  </si>
  <si>
    <t>CCL13-0019</t>
  </si>
  <si>
    <t>AMAZON,CSNSTORES,JCPENNEY01</t>
  </si>
  <si>
    <t>1/8/2024</t>
  </si>
  <si>
    <t>3/23/2023</t>
  </si>
  <si>
    <t>11/26/2023</t>
  </si>
  <si>
    <t>5/16/2024</t>
  </si>
  <si>
    <t>6/7/2023</t>
  </si>
  <si>
    <t>CCL13-0016</t>
  </si>
  <si>
    <t>3 Piece Champagne Quilt Set</t>
  </si>
  <si>
    <t>Champagne</t>
  </si>
  <si>
    <t>2/27/2023</t>
  </si>
  <si>
    <t>1/25/2023</t>
  </si>
  <si>
    <t>5/25/2023</t>
  </si>
  <si>
    <t>CCL13-0017</t>
  </si>
  <si>
    <t>CSNSTORES,KOHLDSN,MACY02</t>
  </si>
  <si>
    <t>4/13/2023</t>
  </si>
  <si>
    <t>1/23/2023</t>
  </si>
  <si>
    <t>7/5/2023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</si>
  <si>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</si>
  <si>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</si>
  <si>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</si>
  <si>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</si>
  <si>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</si>
  <si>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</si>
  <si>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</si>
  <si>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11/28/2023</t>
  </si>
  <si>
    <t>9/22/2023</t>
  </si>
  <si>
    <t>4/2/2024</t>
  </si>
  <si>
    <t>CCL11-0020</t>
  </si>
  <si>
    <t>AMAZONDS,CSNSTORES,DLCROSCILL</t>
  </si>
  <si>
    <t>7/4/2024</t>
  </si>
  <si>
    <t>3/11/2024</t>
  </si>
  <si>
    <t>CCL11-0025</t>
  </si>
  <si>
    <t>Clermont</t>
  </si>
  <si>
    <t>Geometric</t>
  </si>
  <si>
    <t>5/20/2024</t>
  </si>
  <si>
    <t>CCL11-0023</t>
  </si>
  <si>
    <t>6/9/2023</t>
  </si>
  <si>
    <t>CCL11-0024</t>
  </si>
  <si>
    <t>5/15/2023</t>
  </si>
  <si>
    <t>12/12/2023</t>
  </si>
  <si>
    <t>CCL11-0022</t>
  </si>
  <si>
    <t>5/30/2023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</si>
  <si>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</si>
  <si>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</si>
  <si>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</si>
  <si>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</si>
  <si>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</si>
  <si>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</si>
  <si>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</si>
  <si>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</si>
  <si>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</si>
  <si>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</si>
  <si>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</si>
  <si>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</si>
  <si>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MACY02,OLLIIX</t>
  </si>
  <si>
    <t>6/5/2023</t>
  </si>
  <si>
    <t>10/25/2023</t>
  </si>
  <si>
    <t>1/9/2023</t>
  </si>
  <si>
    <t>11/18/2023</t>
  </si>
  <si>
    <t>Yes</t>
  </si>
  <si>
    <t>Offered</t>
  </si>
  <si>
    <t>CCA12-0006</t>
  </si>
  <si>
    <t>King/Cal King</t>
  </si>
  <si>
    <t>3/27/2023</t>
  </si>
  <si>
    <t>5/1/2024</t>
  </si>
  <si>
    <t>CCA12-0001</t>
  </si>
  <si>
    <t>Anders</t>
  </si>
  <si>
    <t>Charcoal</t>
  </si>
  <si>
    <t>C</t>
  </si>
  <si>
    <t>10/14/2022</t>
  </si>
  <si>
    <t>CSNSTORES,MACY02,OLLIIX</t>
  </si>
  <si>
    <t>7/4/2023</t>
  </si>
  <si>
    <t>10/17/2022</t>
  </si>
  <si>
    <t>11/2/2022</t>
  </si>
  <si>
    <t>CCA12-0002</t>
  </si>
  <si>
    <t>JCPENNEY01,MACY02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</si>
  <si>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</si>
  <si>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</si>
  <si>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</si>
  <si>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</si>
  <si>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</si>
  <si>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</si>
  <si>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</si>
  <si>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</si>
  <si>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</si>
  <si>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</si>
  <si>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</si>
  <si>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</si>
  <si>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</si>
  <si>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</si>
  <si>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</si>
  <si>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</si>
  <si>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</si>
  <si>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</si>
  <si>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JCPENNEY01,OLLIIX</t>
  </si>
  <si>
    <t>2/6/2024</t>
  </si>
  <si>
    <t>7/8/2024</t>
  </si>
  <si>
    <t>CCA13-0009</t>
  </si>
  <si>
    <t>3 Piece Grey Coverlet Set</t>
  </si>
  <si>
    <t>Gray</t>
  </si>
  <si>
    <t>7/6/2023</t>
  </si>
  <si>
    <t>2/5/2024</t>
  </si>
  <si>
    <t>CCA13-0010</t>
  </si>
  <si>
    <t>1/25/2024</t>
  </si>
  <si>
    <t>CCA30-0013</t>
  </si>
  <si>
    <t>Sedona Boucle</t>
  </si>
  <si>
    <t>Boucle Oblong Decor Pillow</t>
  </si>
  <si>
    <t>12x24"</t>
  </si>
  <si>
    <t>White</t>
  </si>
  <si>
    <t>10/8/2023</t>
  </si>
  <si>
    <t>CCA11-0011</t>
  </si>
  <si>
    <t>CSNSTORES,OLLIIX</t>
  </si>
  <si>
    <t>3/19/2023</t>
  </si>
  <si>
    <t>4/12/2023</t>
  </si>
  <si>
    <t>11/14/2023</t>
  </si>
  <si>
    <t>10/16/2022</t>
  </si>
  <si>
    <t>CCA11-0012</t>
  </si>
  <si>
    <t>6/8/2023</t>
  </si>
  <si>
    <t>12/6/2023</t>
  </si>
  <si>
    <t>CHM13-0009</t>
  </si>
  <si>
    <t>Croscill Home</t>
  </si>
  <si>
    <t>Fiore</t>
  </si>
  <si>
    <t>3 Piece Coverlet Set</t>
  </si>
  <si>
    <t>Marshmallow</t>
  </si>
  <si>
    <t>Transitional</t>
  </si>
  <si>
    <t>10/4/2022</t>
  </si>
  <si>
    <t>10/2/2024</t>
  </si>
  <si>
    <t>Temp Discontinued</t>
  </si>
  <si>
    <t>3/6/2024</t>
  </si>
  <si>
    <t>CHM13-0010</t>
  </si>
  <si>
    <t>JCPENNEY01,MACY02,OVERSTOCK01</t>
  </si>
  <si>
    <t>1/16/2023</t>
  </si>
  <si>
    <t>6/22/2023</t>
  </si>
  <si>
    <t>CHM12-0007</t>
  </si>
  <si>
    <t>Bernini</t>
  </si>
  <si>
    <t>Damask</t>
  </si>
  <si>
    <t>10/18/2023</t>
  </si>
  <si>
    <t>CHM12-0008</t>
  </si>
  <si>
    <t>CSNSTORES,MACY02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</si>
  <si>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</si>
  <si>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</si>
  <si>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</si>
  <si>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</si>
  <si>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</si>
  <si>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</si>
  <si>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</si>
  <si>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</si>
  <si>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</si>
  <si>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CHM12-0006</t>
  </si>
  <si>
    <t>3 Piece Tan Duvet Set</t>
  </si>
  <si>
    <t>Tan</t>
  </si>
  <si>
    <t>Donation</t>
  </si>
  <si>
    <t>7/20/2023</t>
  </si>
  <si>
    <t>11/15/2023</t>
  </si>
  <si>
    <t>12/29/2022</t>
  </si>
  <si>
    <t>CHM11-0011</t>
  </si>
  <si>
    <t>Perla</t>
  </si>
  <si>
    <t>Linen</t>
  </si>
  <si>
    <t>Pieced</t>
  </si>
  <si>
    <t>12/7/2022</t>
  </si>
  <si>
    <t>4/17/2024</t>
  </si>
  <si>
    <t>CHM11-0012</t>
  </si>
  <si>
    <t>5/11/2023</t>
  </si>
  <si>
    <t>12/4/2023</t>
  </si>
  <si>
    <t>10/13/2023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</si>
  <si>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</si>
  <si>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</si>
  <si>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</si>
  <si>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</si>
  <si>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</si>
  <si>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</si>
  <si>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</si>
  <si>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3/18/2024</t>
  </si>
  <si>
    <t>3/17/2023</t>
  </si>
  <si>
    <t>CHM30-0013</t>
  </si>
  <si>
    <t>Canova</t>
  </si>
  <si>
    <t>1/18/2023</t>
  </si>
  <si>
    <t>6/26/2023</t>
  </si>
  <si>
    <t>CHM30-0014</t>
  </si>
  <si>
    <t>Florio</t>
  </si>
  <si>
    <t>Figurative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</si>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</sst>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150</v>
      </c>
      <c r="AA6" s="4">
        <f>=ROUNDDOWN(21.4285714285714,0)</f>
      </c>
      <c r="AB6" s="5">
        <v>7</v>
      </c>
      <c r="AC6" s="2" t="s">
        <v>117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7</v>
      </c>
      <c r="AQ6" s="8">
        <v>1280.72</v>
      </c>
      <c r="AR6" s="4">
        <v>3</v>
      </c>
      <c r="AS6" s="8">
        <v>546.81</v>
      </c>
      <c r="AT6" s="7">
        <v>1.3333</v>
      </c>
      <c r="AU6" s="7">
        <v>1.3422</v>
      </c>
      <c r="AV6" s="4">
        <v>18</v>
      </c>
      <c r="AW6" s="8">
        <v>3770.15</v>
      </c>
      <c r="AX6" s="4">
        <v>8</v>
      </c>
      <c r="AY6" s="8">
        <v>1629.99</v>
      </c>
      <c r="AZ6" s="7">
        <v>1.25</v>
      </c>
      <c r="BA6" s="7">
        <v>1.313</v>
      </c>
      <c r="BB6" s="7">
        <v>0.3397</v>
      </c>
      <c r="BC6" s="4">
        <v>31</v>
      </c>
      <c r="BD6" s="8">
        <v>6521.48</v>
      </c>
      <c r="BE6" s="4">
        <v>28</v>
      </c>
      <c r="BF6" s="8">
        <v>5046.73</v>
      </c>
      <c r="BG6" s="7">
        <v>0.1071</v>
      </c>
      <c r="BH6" s="7">
        <v>0.2922</v>
      </c>
      <c r="BI6" s="7">
        <v>0.5781</v>
      </c>
      <c r="BJ6" s="4">
        <v>7</v>
      </c>
      <c r="BK6" s="8">
        <v>1280.72</v>
      </c>
      <c r="BL6" s="2" t="s">
        <v>136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2</v>
      </c>
      <c r="CB6" s="8">
        <v>303.86</v>
      </c>
      <c r="CC6" s="4">
        <v>2</v>
      </c>
      <c r="CD6" s="8">
        <v>357.48</v>
      </c>
      <c r="CE6" s="7"/>
      <c r="CF6" s="7">
        <v>-0.15</v>
      </c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>
        <v>1</v>
      </c>
      <c r="CN6" s="8">
        <v>193.04</v>
      </c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/>
      <c r="CZ6" s="8"/>
      <c r="DA6" s="4"/>
      <c r="DB6" s="8"/>
      <c r="DC6" s="7"/>
      <c r="DD6" s="7"/>
      <c r="DE6" s="2" t="s">
        <v>137</v>
      </c>
      <c r="DF6" s="2" t="s">
        <v>128</v>
      </c>
      <c r="DG6" s="2" t="s">
        <v>144</v>
      </c>
      <c r="DH6" s="2" t="s">
        <v>145</v>
      </c>
      <c r="DI6" s="2" t="s">
        <v>139</v>
      </c>
      <c r="DJ6" s="2" t="s">
        <v>131</v>
      </c>
      <c r="DK6" s="4">
        <v>2</v>
      </c>
      <c r="DL6" s="8">
        <v>400.38</v>
      </c>
      <c r="DM6" s="4"/>
      <c r="DN6" s="8"/>
      <c r="DO6" s="7"/>
      <c r="DP6" s="7"/>
      <c r="DQ6" s="2" t="s">
        <v>137</v>
      </c>
      <c r="DR6" s="2" t="s">
        <v>128</v>
      </c>
      <c r="DS6" s="2" t="s">
        <v>146</v>
      </c>
      <c r="DT6" s="2" t="s">
        <v>147</v>
      </c>
      <c r="DU6" s="2" t="s">
        <v>139</v>
      </c>
      <c r="DV6" s="2" t="s">
        <v>131</v>
      </c>
      <c r="DW6" s="4">
        <v>1</v>
      </c>
      <c r="DX6" s="8">
        <v>187.68</v>
      </c>
      <c r="DY6" s="4"/>
      <c r="DZ6" s="8"/>
      <c r="EA6" s="7"/>
      <c r="EB6" s="7"/>
      <c r="EC6" s="2" t="s">
        <v>137</v>
      </c>
      <c r="ED6" s="2" t="s">
        <v>128</v>
      </c>
      <c r="EE6" s="2" t="s">
        <v>148</v>
      </c>
      <c r="EF6" s="2" t="s">
        <v>149</v>
      </c>
      <c r="EG6" s="2" t="s">
        <v>139</v>
      </c>
      <c r="EH6" s="2" t="s">
        <v>131</v>
      </c>
      <c r="EI6" s="4"/>
      <c r="EJ6" s="8"/>
      <c r="EK6" s="4">
        <v>1</v>
      </c>
      <c r="EL6" s="8">
        <v>189.33</v>
      </c>
      <c r="EM6" s="7">
        <v>-1</v>
      </c>
      <c r="EN6" s="7">
        <v>-1</v>
      </c>
      <c r="EO6" s="2" t="s">
        <v>137</v>
      </c>
      <c r="EP6" s="2" t="s">
        <v>128</v>
      </c>
      <c r="EQ6" s="2" t="s">
        <v>144</v>
      </c>
      <c r="ER6" s="2" t="s">
        <v>150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128</v>
      </c>
      <c r="FC6" s="2" t="s">
        <v>151</v>
      </c>
      <c r="FD6" s="2" t="s">
        <v>152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153</v>
      </c>
      <c r="FN6" s="2" t="s">
        <v>128</v>
      </c>
      <c r="FO6" s="2" t="s">
        <v>131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154</v>
      </c>
      <c r="GB6" s="2" t="s">
        <v>131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128</v>
      </c>
      <c r="GM6" s="2" t="s">
        <v>155</v>
      </c>
      <c r="GN6" s="2" t="s">
        <v>131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128</v>
      </c>
      <c r="GY6" s="2" t="s">
        <v>156</v>
      </c>
      <c r="GZ6" s="2" t="s">
        <v>157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131</v>
      </c>
      <c r="HM6" s="2" t="s">
        <v>139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150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150</v>
      </c>
      <c r="IR6" s="4"/>
    </row>
    <row r="7">
      <c r="A7" s="2" t="s">
        <v>160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161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207</v>
      </c>
      <c r="AA7" s="4">
        <f>=ROUNDDOWN(25.875,0)</f>
      </c>
      <c r="AB7" s="5">
        <v>8</v>
      </c>
      <c r="AC7" s="2" t="s">
        <v>117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4</v>
      </c>
      <c r="AQ7" s="8">
        <v>881.56</v>
      </c>
      <c r="AR7" s="4">
        <v>5</v>
      </c>
      <c r="AS7" s="8">
        <v>1083.18</v>
      </c>
      <c r="AT7" s="7">
        <v>-0.2</v>
      </c>
      <c r="AU7" s="7">
        <v>-0.1861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0.2338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4</v>
      </c>
      <c r="BK7" s="8">
        <v>881.56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163</v>
      </c>
      <c r="BY7" s="2" t="s">
        <v>139</v>
      </c>
      <c r="BZ7" s="2" t="s">
        <v>131</v>
      </c>
      <c r="CA7" s="4">
        <v>1</v>
      </c>
      <c r="CB7" s="8">
        <v>193.04</v>
      </c>
      <c r="CC7" s="4">
        <v>4</v>
      </c>
      <c r="CD7" s="8">
        <v>857.96</v>
      </c>
      <c r="CE7" s="7">
        <v>-0.75</v>
      </c>
      <c r="CF7" s="7">
        <v>-0.775</v>
      </c>
      <c r="CG7" s="2" t="s">
        <v>137</v>
      </c>
      <c r="CH7" s="2" t="s">
        <v>128</v>
      </c>
      <c r="CI7" s="2" t="s">
        <v>140</v>
      </c>
      <c r="CJ7" s="2" t="s">
        <v>164</v>
      </c>
      <c r="CK7" s="2" t="s">
        <v>139</v>
      </c>
      <c r="CL7" s="2" t="s">
        <v>131</v>
      </c>
      <c r="CM7" s="4">
        <v>1</v>
      </c>
      <c r="CN7" s="8">
        <v>231.65</v>
      </c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165</v>
      </c>
      <c r="CW7" s="2" t="s">
        <v>139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128</v>
      </c>
      <c r="DG7" s="2" t="s">
        <v>144</v>
      </c>
      <c r="DH7" s="2" t="s">
        <v>166</v>
      </c>
      <c r="DI7" s="2" t="s">
        <v>139</v>
      </c>
      <c r="DJ7" s="2" t="s">
        <v>131</v>
      </c>
      <c r="DK7" s="4"/>
      <c r="DL7" s="8"/>
      <c r="DM7" s="4"/>
      <c r="DN7" s="8"/>
      <c r="DO7" s="7"/>
      <c r="DP7" s="7"/>
      <c r="DQ7" s="2" t="s">
        <v>137</v>
      </c>
      <c r="DR7" s="2" t="s">
        <v>128</v>
      </c>
      <c r="DS7" s="2" t="s">
        <v>146</v>
      </c>
      <c r="DT7" s="2" t="s">
        <v>167</v>
      </c>
      <c r="DU7" s="2" t="s">
        <v>139</v>
      </c>
      <c r="DV7" s="2" t="s">
        <v>131</v>
      </c>
      <c r="DW7" s="4">
        <v>1</v>
      </c>
      <c r="DX7" s="8">
        <v>225.22</v>
      </c>
      <c r="DY7" s="4">
        <v>1</v>
      </c>
      <c r="DZ7" s="8">
        <v>225.22</v>
      </c>
      <c r="EA7" s="7"/>
      <c r="EB7" s="7"/>
      <c r="EC7" s="2" t="s">
        <v>137</v>
      </c>
      <c r="ED7" s="2" t="s">
        <v>128</v>
      </c>
      <c r="EE7" s="2" t="s">
        <v>148</v>
      </c>
      <c r="EF7" s="2" t="s">
        <v>168</v>
      </c>
      <c r="EG7" s="2" t="s">
        <v>139</v>
      </c>
      <c r="EH7" s="2" t="s">
        <v>131</v>
      </c>
      <c r="EI7" s="4">
        <v>1</v>
      </c>
      <c r="EJ7" s="8">
        <v>231.65</v>
      </c>
      <c r="EK7" s="4"/>
      <c r="EL7" s="8"/>
      <c r="EM7" s="7"/>
      <c r="EN7" s="7"/>
      <c r="EO7" s="2" t="s">
        <v>137</v>
      </c>
      <c r="EP7" s="2" t="s">
        <v>128</v>
      </c>
      <c r="EQ7" s="2" t="s">
        <v>144</v>
      </c>
      <c r="ER7" s="2" t="s">
        <v>169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137</v>
      </c>
      <c r="FB7" s="2" t="s">
        <v>128</v>
      </c>
      <c r="FC7" s="2" t="s">
        <v>151</v>
      </c>
      <c r="FD7" s="2" t="s">
        <v>147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153</v>
      </c>
      <c r="FN7" s="2" t="s">
        <v>128</v>
      </c>
      <c r="FO7" s="2" t="s">
        <v>131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154</v>
      </c>
      <c r="GB7" s="2" t="s">
        <v>170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137</v>
      </c>
      <c r="GL7" s="2" t="s">
        <v>128</v>
      </c>
      <c r="GM7" s="2" t="s">
        <v>155</v>
      </c>
      <c r="GN7" s="2" t="s">
        <v>131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128</v>
      </c>
      <c r="GY7" s="2" t="s">
        <v>156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131</v>
      </c>
      <c r="HM7" s="2" t="s">
        <v>139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207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170</v>
      </c>
      <c r="IR7" s="4"/>
    </row>
    <row r="8">
      <c r="A8" s="2" t="s">
        <v>171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172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90</v>
      </c>
      <c r="AA8" s="4">
        <f>=ROUNDDOWN(18,0)</f>
      </c>
      <c r="AB8" s="5">
        <v>5</v>
      </c>
      <c r="AC8" s="2" t="s">
        <v>117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7</v>
      </c>
      <c r="AQ8" s="8">
        <v>1607.87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0.4265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7</v>
      </c>
      <c r="BK8" s="8">
        <v>1607.87</v>
      </c>
      <c r="BL8" s="2" t="s">
        <v>173</v>
      </c>
      <c r="BM8" s="7">
        <v>1</v>
      </c>
      <c r="BN8" s="7">
        <v>1</v>
      </c>
      <c r="BO8" s="4">
        <v>5</v>
      </c>
      <c r="BP8" s="8">
        <v>1174.6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174</v>
      </c>
      <c r="BY8" s="2" t="s">
        <v>139</v>
      </c>
      <c r="BZ8" s="2" t="s">
        <v>131</v>
      </c>
      <c r="CA8" s="4">
        <v>1</v>
      </c>
      <c r="CB8" s="8">
        <v>193.04</v>
      </c>
      <c r="CC8" s="4"/>
      <c r="CD8" s="8"/>
      <c r="CE8" s="7"/>
      <c r="CF8" s="7"/>
      <c r="CG8" s="2" t="s">
        <v>137</v>
      </c>
      <c r="CH8" s="2" t="s">
        <v>128</v>
      </c>
      <c r="CI8" s="2" t="s">
        <v>140</v>
      </c>
      <c r="CJ8" s="2" t="s">
        <v>175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151</v>
      </c>
      <c r="CV8" s="2" t="s">
        <v>176</v>
      </c>
      <c r="CW8" s="2" t="s">
        <v>139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128</v>
      </c>
      <c r="DG8" s="2" t="s">
        <v>144</v>
      </c>
      <c r="DH8" s="2" t="s">
        <v>177</v>
      </c>
      <c r="DI8" s="2" t="s">
        <v>139</v>
      </c>
      <c r="DJ8" s="2" t="s">
        <v>131</v>
      </c>
      <c r="DK8" s="4">
        <v>1</v>
      </c>
      <c r="DL8" s="8">
        <v>240.23</v>
      </c>
      <c r="DM8" s="4"/>
      <c r="DN8" s="8"/>
      <c r="DO8" s="7"/>
      <c r="DP8" s="7"/>
      <c r="DQ8" s="2" t="s">
        <v>137</v>
      </c>
      <c r="DR8" s="2" t="s">
        <v>128</v>
      </c>
      <c r="DS8" s="2" t="s">
        <v>178</v>
      </c>
      <c r="DT8" s="2" t="s">
        <v>179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178</v>
      </c>
      <c r="EF8" s="2" t="s">
        <v>180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144</v>
      </c>
      <c r="ER8" s="2" t="s">
        <v>181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151</v>
      </c>
      <c r="FD8" s="2" t="s">
        <v>182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153</v>
      </c>
      <c r="FN8" s="2" t="s">
        <v>128</v>
      </c>
      <c r="FO8" s="2" t="s">
        <v>131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154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183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137</v>
      </c>
      <c r="GX8" s="2" t="s">
        <v>128</v>
      </c>
      <c r="GY8" s="2" t="s">
        <v>156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153</v>
      </c>
      <c r="HJ8" s="2" t="s">
        <v>128</v>
      </c>
      <c r="HK8" s="2" t="s">
        <v>131</v>
      </c>
      <c r="HL8" s="2" t="s">
        <v>131</v>
      </c>
      <c r="HM8" s="2" t="s">
        <v>139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90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80</v>
      </c>
      <c r="IR8" s="4"/>
    </row>
    <row r="9">
      <c r="A9" s="2" t="s">
        <v>184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185</v>
      </c>
      <c r="J9" s="2" t="s">
        <v>126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187</v>
      </c>
      <c r="Z9" s="4">
        <v>169</v>
      </c>
      <c r="AA9" s="4">
        <f>=ROUNDDOWN(21.125,0)</f>
      </c>
      <c r="AB9" s="5">
        <v>8</v>
      </c>
      <c r="AC9" s="2" t="s">
        <v>116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8</v>
      </c>
      <c r="AQ9" s="8">
        <v>1395.12</v>
      </c>
      <c r="AR9" s="4">
        <v>7</v>
      </c>
      <c r="AS9" s="8">
        <v>1131.05</v>
      </c>
      <c r="AT9" s="7">
        <v>0.1429</v>
      </c>
      <c r="AU9" s="7">
        <v>0.2335</v>
      </c>
      <c r="AV9" s="4">
        <v>13</v>
      </c>
      <c r="AW9" s="8">
        <v>2751.33</v>
      </c>
      <c r="AX9" s="4">
        <v>20</v>
      </c>
      <c r="AY9" s="8">
        <v>3416.74</v>
      </c>
      <c r="AZ9" s="7">
        <v>-0.35</v>
      </c>
      <c r="BA9" s="7">
        <v>-0.1947</v>
      </c>
      <c r="BB9" s="7">
        <v>0.5071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0.4219</v>
      </c>
      <c r="BJ9" s="4">
        <v>8</v>
      </c>
      <c r="BK9" s="8">
        <v>1395.12</v>
      </c>
      <c r="BL9" s="2" t="s">
        <v>188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189</v>
      </c>
      <c r="BY9" s="2" t="s">
        <v>139</v>
      </c>
      <c r="BZ9" s="2" t="s">
        <v>131</v>
      </c>
      <c r="CA9" s="4">
        <v>4</v>
      </c>
      <c r="CB9" s="8">
        <v>625.6</v>
      </c>
      <c r="CC9" s="4">
        <v>5</v>
      </c>
      <c r="CD9" s="8">
        <v>893.7</v>
      </c>
      <c r="CE9" s="7">
        <v>-0.2</v>
      </c>
      <c r="CF9" s="7">
        <v>-0.3</v>
      </c>
      <c r="CG9" s="2" t="s">
        <v>137</v>
      </c>
      <c r="CH9" s="2" t="s">
        <v>128</v>
      </c>
      <c r="CI9" s="2" t="s">
        <v>140</v>
      </c>
      <c r="CJ9" s="2" t="s">
        <v>190</v>
      </c>
      <c r="CK9" s="2" t="s">
        <v>139</v>
      </c>
      <c r="CL9" s="2" t="s">
        <v>131</v>
      </c>
      <c r="CM9" s="4">
        <v>1</v>
      </c>
      <c r="CN9" s="8">
        <v>193.04</v>
      </c>
      <c r="CO9" s="4"/>
      <c r="CP9" s="8"/>
      <c r="CQ9" s="7"/>
      <c r="CR9" s="7"/>
      <c r="CS9" s="2" t="s">
        <v>137</v>
      </c>
      <c r="CT9" s="2" t="s">
        <v>128</v>
      </c>
      <c r="CU9" s="2" t="s">
        <v>142</v>
      </c>
      <c r="CV9" s="2" t="s">
        <v>165</v>
      </c>
      <c r="CW9" s="2" t="s">
        <v>139</v>
      </c>
      <c r="CX9" s="2" t="s">
        <v>131</v>
      </c>
      <c r="CY9" s="4"/>
      <c r="CZ9" s="8"/>
      <c r="DA9" s="4">
        <v>1</v>
      </c>
      <c r="DB9" s="8">
        <v>49.67</v>
      </c>
      <c r="DC9" s="7">
        <v>-1</v>
      </c>
      <c r="DD9" s="7">
        <v>-1</v>
      </c>
      <c r="DE9" s="2" t="s">
        <v>137</v>
      </c>
      <c r="DF9" s="2" t="s">
        <v>128</v>
      </c>
      <c r="DG9" s="2" t="s">
        <v>187</v>
      </c>
      <c r="DH9" s="2" t="s">
        <v>191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137</v>
      </c>
      <c r="DR9" s="2" t="s">
        <v>128</v>
      </c>
      <c r="DS9" s="2" t="s">
        <v>146</v>
      </c>
      <c r="DT9" s="2" t="s">
        <v>192</v>
      </c>
      <c r="DU9" s="2" t="s">
        <v>139</v>
      </c>
      <c r="DV9" s="2" t="s">
        <v>131</v>
      </c>
      <c r="DW9" s="4">
        <v>1</v>
      </c>
      <c r="DX9" s="8">
        <v>187.68</v>
      </c>
      <c r="DY9" s="4">
        <v>1</v>
      </c>
      <c r="DZ9" s="8">
        <v>187.68</v>
      </c>
      <c r="EA9" s="7"/>
      <c r="EB9" s="7"/>
      <c r="EC9" s="2" t="s">
        <v>137</v>
      </c>
      <c r="ED9" s="2" t="s">
        <v>128</v>
      </c>
      <c r="EE9" s="2" t="s">
        <v>148</v>
      </c>
      <c r="EF9" s="2" t="s">
        <v>193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187</v>
      </c>
      <c r="ER9" s="2" t="s">
        <v>194</v>
      </c>
      <c r="ES9" s="2" t="s">
        <v>139</v>
      </c>
      <c r="ET9" s="2" t="s">
        <v>131</v>
      </c>
      <c r="EU9" s="4">
        <v>1</v>
      </c>
      <c r="EV9" s="8">
        <v>193.04</v>
      </c>
      <c r="EW9" s="4"/>
      <c r="EX9" s="8"/>
      <c r="EY9" s="7"/>
      <c r="EZ9" s="7"/>
      <c r="FA9" s="2" t="s">
        <v>137</v>
      </c>
      <c r="FB9" s="2" t="s">
        <v>128</v>
      </c>
      <c r="FC9" s="2" t="s">
        <v>151</v>
      </c>
      <c r="FD9" s="2" t="s">
        <v>195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153</v>
      </c>
      <c r="FN9" s="2" t="s">
        <v>128</v>
      </c>
      <c r="FO9" s="2" t="s">
        <v>131</v>
      </c>
      <c r="FP9" s="2" t="s">
        <v>131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154</v>
      </c>
      <c r="GB9" s="2" t="s">
        <v>196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155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156</v>
      </c>
      <c r="GZ9" s="2" t="s">
        <v>197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131</v>
      </c>
      <c r="HM9" s="2" t="s">
        <v>139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169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>
        <v>170</v>
      </c>
      <c r="IQ9" s="4"/>
      <c r="IR9" s="4"/>
    </row>
    <row r="10">
      <c r="A10" s="2" t="s">
        <v>198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185</v>
      </c>
      <c r="J10" s="2" t="s">
        <v>161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199</v>
      </c>
      <c r="Z10" s="4">
        <v>179</v>
      </c>
      <c r="AA10" s="4">
        <f>=ROUNDDOWN(19.8888888888889,0)</f>
      </c>
      <c r="AB10" s="5">
        <v>9</v>
      </c>
      <c r="AC10" s="2" t="s">
        <v>116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3</v>
      </c>
      <c r="AQ10" s="8">
        <v>928.25</v>
      </c>
      <c r="AR10" s="4">
        <v>13</v>
      </c>
      <c r="AS10" s="8">
        <v>2285.69</v>
      </c>
      <c r="AT10" s="7">
        <v>-0.7692</v>
      </c>
      <c r="AU10" s="7">
        <v>-0.5939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0.3374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3</v>
      </c>
      <c r="BK10" s="8">
        <v>928.25</v>
      </c>
      <c r="BL10" s="2" t="s">
        <v>200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163</v>
      </c>
      <c r="BY10" s="2" t="s">
        <v>139</v>
      </c>
      <c r="BZ10" s="2" t="s">
        <v>131</v>
      </c>
      <c r="CA10" s="4">
        <v>1</v>
      </c>
      <c r="CB10" s="8">
        <v>193.04</v>
      </c>
      <c r="CC10" s="4">
        <v>11</v>
      </c>
      <c r="CD10" s="8">
        <v>2005.52</v>
      </c>
      <c r="CE10" s="7">
        <v>-0.9091</v>
      </c>
      <c r="CF10" s="7">
        <v>-0.9037</v>
      </c>
      <c r="CG10" s="2" t="s">
        <v>137</v>
      </c>
      <c r="CH10" s="2" t="s">
        <v>128</v>
      </c>
      <c r="CI10" s="2" t="s">
        <v>140</v>
      </c>
      <c r="CJ10" s="2" t="s">
        <v>201</v>
      </c>
      <c r="CK10" s="2" t="s">
        <v>139</v>
      </c>
      <c r="CL10" s="2" t="s">
        <v>131</v>
      </c>
      <c r="CM10" s="4"/>
      <c r="CN10" s="8"/>
      <c r="CO10" s="4"/>
      <c r="CP10" s="8"/>
      <c r="CQ10" s="7"/>
      <c r="CR10" s="7"/>
      <c r="CS10" s="2" t="s">
        <v>137</v>
      </c>
      <c r="CT10" s="2" t="s">
        <v>128</v>
      </c>
      <c r="CU10" s="2" t="s">
        <v>142</v>
      </c>
      <c r="CV10" s="2" t="s">
        <v>165</v>
      </c>
      <c r="CW10" s="2" t="s">
        <v>139</v>
      </c>
      <c r="CX10" s="2" t="s">
        <v>131</v>
      </c>
      <c r="CY10" s="4">
        <v>1</v>
      </c>
      <c r="CZ10" s="8">
        <v>509.99</v>
      </c>
      <c r="DA10" s="4">
        <v>1</v>
      </c>
      <c r="DB10" s="8">
        <v>54.95</v>
      </c>
      <c r="DC10" s="7"/>
      <c r="DD10" s="7">
        <v>8.281</v>
      </c>
      <c r="DE10" s="2" t="s">
        <v>137</v>
      </c>
      <c r="DF10" s="2" t="s">
        <v>128</v>
      </c>
      <c r="DG10" s="2" t="s">
        <v>199</v>
      </c>
      <c r="DH10" s="2" t="s">
        <v>202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146</v>
      </c>
      <c r="DT10" s="2" t="s">
        <v>203</v>
      </c>
      <c r="DU10" s="2" t="s">
        <v>139</v>
      </c>
      <c r="DV10" s="2" t="s">
        <v>131</v>
      </c>
      <c r="DW10" s="4">
        <v>1</v>
      </c>
      <c r="DX10" s="8">
        <v>225.22</v>
      </c>
      <c r="DY10" s="4">
        <v>1</v>
      </c>
      <c r="DZ10" s="8">
        <v>225.22</v>
      </c>
      <c r="EA10" s="7"/>
      <c r="EB10" s="7"/>
      <c r="EC10" s="2" t="s">
        <v>137</v>
      </c>
      <c r="ED10" s="2" t="s">
        <v>128</v>
      </c>
      <c r="EE10" s="2" t="s">
        <v>148</v>
      </c>
      <c r="EF10" s="2" t="s">
        <v>204</v>
      </c>
      <c r="EG10" s="2" t="s">
        <v>139</v>
      </c>
      <c r="EH10" s="2" t="s">
        <v>131</v>
      </c>
      <c r="EI10" s="4"/>
      <c r="EJ10" s="8"/>
      <c r="EK10" s="4"/>
      <c r="EL10" s="8"/>
      <c r="EM10" s="7"/>
      <c r="EN10" s="7"/>
      <c r="EO10" s="2" t="s">
        <v>137</v>
      </c>
      <c r="EP10" s="2" t="s">
        <v>128</v>
      </c>
      <c r="EQ10" s="2" t="s">
        <v>199</v>
      </c>
      <c r="ER10" s="2" t="s">
        <v>144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128</v>
      </c>
      <c r="FC10" s="2" t="s">
        <v>151</v>
      </c>
      <c r="FD10" s="2" t="s">
        <v>205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153</v>
      </c>
      <c r="FN10" s="2" t="s">
        <v>128</v>
      </c>
      <c r="FO10" s="2" t="s">
        <v>131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154</v>
      </c>
      <c r="GB10" s="2" t="s">
        <v>206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155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128</v>
      </c>
      <c r="GY10" s="2" t="s">
        <v>156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131</v>
      </c>
      <c r="HM10" s="2" t="s">
        <v>139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179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>
        <v>150</v>
      </c>
      <c r="IQ10" s="4"/>
      <c r="IR10" s="4"/>
    </row>
    <row r="11">
      <c r="A11" s="2" t="s">
        <v>207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185</v>
      </c>
      <c r="J11" s="2" t="s">
        <v>172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199</v>
      </c>
      <c r="Z11" s="4">
        <v>81</v>
      </c>
      <c r="AA11" s="4">
        <f>=ROUNDDOWN(20.25,0)</f>
      </c>
      <c r="AB11" s="5">
        <v>4</v>
      </c>
      <c r="AC11" s="2" t="s">
        <v>116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</v>
      </c>
      <c r="AQ11" s="8">
        <v>427.96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0.1555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</v>
      </c>
      <c r="BK11" s="8">
        <v>427.96</v>
      </c>
      <c r="BL11" s="2" t="s">
        <v>208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180</v>
      </c>
      <c r="BY11" s="2" t="s">
        <v>139</v>
      </c>
      <c r="BZ11" s="2" t="s">
        <v>131</v>
      </c>
      <c r="CA11" s="4">
        <v>1</v>
      </c>
      <c r="CB11" s="8">
        <v>193.04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140</v>
      </c>
      <c r="CJ11" s="2" t="s">
        <v>209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151</v>
      </c>
      <c r="CV11" s="2" t="s">
        <v>176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199</v>
      </c>
      <c r="DH11" s="2" t="s">
        <v>169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178</v>
      </c>
      <c r="DT11" s="2" t="s">
        <v>210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178</v>
      </c>
      <c r="EF11" s="2" t="s">
        <v>211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199</v>
      </c>
      <c r="ER11" s="2" t="s">
        <v>212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128</v>
      </c>
      <c r="FC11" s="2" t="s">
        <v>151</v>
      </c>
      <c r="FD11" s="2" t="s">
        <v>131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153</v>
      </c>
      <c r="FN11" s="2" t="s">
        <v>128</v>
      </c>
      <c r="FO11" s="2" t="s">
        <v>131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154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183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156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153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81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>
        <v>80</v>
      </c>
      <c r="IQ11" s="4"/>
      <c r="IR11" s="4"/>
    </row>
    <row r="12">
      <c r="A12" s="2" t="s">
        <v>213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126</v>
      </c>
      <c r="K12" s="2" t="s">
        <v>216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217</v>
      </c>
      <c r="W12" s="2" t="s">
        <v>134</v>
      </c>
      <c r="X12" s="2" t="s">
        <v>131</v>
      </c>
      <c r="Y12" s="2" t="s">
        <v>187</v>
      </c>
      <c r="Z12" s="4">
        <v>141</v>
      </c>
      <c r="AA12" s="4">
        <f>=ROUNDDOWN(28.2,0)</f>
      </c>
      <c r="AB12" s="5">
        <v>5</v>
      </c>
      <c r="AC12" s="2" t="s">
        <v>218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5</v>
      </c>
      <c r="AQ12" s="8">
        <v>940.18</v>
      </c>
      <c r="AR12" s="4">
        <v>4</v>
      </c>
      <c r="AS12" s="8">
        <v>643.47</v>
      </c>
      <c r="AT12" s="7">
        <v>0.25</v>
      </c>
      <c r="AU12" s="7">
        <v>0.4611</v>
      </c>
      <c r="AV12" s="4">
        <v>10</v>
      </c>
      <c r="AW12" s="8">
        <v>2373.61</v>
      </c>
      <c r="AX12" s="4">
        <v>13</v>
      </c>
      <c r="AY12" s="8">
        <v>2301.02</v>
      </c>
      <c r="AZ12" s="7">
        <v>-0.2308</v>
      </c>
      <c r="BA12" s="7">
        <v>0.0315</v>
      </c>
      <c r="BB12" s="7">
        <v>0.3961</v>
      </c>
      <c r="BC12" s="4">
        <v>19</v>
      </c>
      <c r="BD12" s="8">
        <v>4322.91</v>
      </c>
      <c r="BE12" s="4">
        <v>15</v>
      </c>
      <c r="BF12" s="8">
        <v>2736.61</v>
      </c>
      <c r="BG12" s="7">
        <v>0.2667</v>
      </c>
      <c r="BH12" s="7">
        <v>0.5797</v>
      </c>
      <c r="BI12" s="7">
        <v>0.5491</v>
      </c>
      <c r="BJ12" s="4">
        <v>5</v>
      </c>
      <c r="BK12" s="8">
        <v>940.18</v>
      </c>
      <c r="BL12" s="2" t="s">
        <v>219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220</v>
      </c>
      <c r="BY12" s="2" t="s">
        <v>139</v>
      </c>
      <c r="BZ12" s="2" t="s">
        <v>131</v>
      </c>
      <c r="CA12" s="4">
        <v>1</v>
      </c>
      <c r="CB12" s="8">
        <v>160.87</v>
      </c>
      <c r="CC12" s="4">
        <v>3</v>
      </c>
      <c r="CD12" s="8">
        <v>455.79</v>
      </c>
      <c r="CE12" s="7">
        <v>-0.6667</v>
      </c>
      <c r="CF12" s="7">
        <v>-0.6471</v>
      </c>
      <c r="CG12" s="2" t="s">
        <v>137</v>
      </c>
      <c r="CH12" s="2" t="s">
        <v>128</v>
      </c>
      <c r="CI12" s="2" t="s">
        <v>140</v>
      </c>
      <c r="CJ12" s="2" t="s">
        <v>221</v>
      </c>
      <c r="CK12" s="2" t="s">
        <v>139</v>
      </c>
      <c r="CL12" s="2" t="s">
        <v>131</v>
      </c>
      <c r="CM12" s="4">
        <v>3</v>
      </c>
      <c r="CN12" s="8">
        <v>579.12</v>
      </c>
      <c r="CO12" s="4"/>
      <c r="CP12" s="8"/>
      <c r="CQ12" s="7"/>
      <c r="CR12" s="7"/>
      <c r="CS12" s="2" t="s">
        <v>137</v>
      </c>
      <c r="CT12" s="2" t="s">
        <v>128</v>
      </c>
      <c r="CU12" s="2" t="s">
        <v>142</v>
      </c>
      <c r="CV12" s="2" t="s">
        <v>222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187</v>
      </c>
      <c r="DH12" s="2" t="s">
        <v>223</v>
      </c>
      <c r="DI12" s="2" t="s">
        <v>139</v>
      </c>
      <c r="DJ12" s="2" t="s">
        <v>131</v>
      </c>
      <c r="DK12" s="4">
        <v>1</v>
      </c>
      <c r="DL12" s="8">
        <v>200.19</v>
      </c>
      <c r="DM12" s="4"/>
      <c r="DN12" s="8"/>
      <c r="DO12" s="7"/>
      <c r="DP12" s="7"/>
      <c r="DQ12" s="2" t="s">
        <v>137</v>
      </c>
      <c r="DR12" s="2" t="s">
        <v>128</v>
      </c>
      <c r="DS12" s="2" t="s">
        <v>146</v>
      </c>
      <c r="DT12" s="2" t="s">
        <v>224</v>
      </c>
      <c r="DU12" s="2" t="s">
        <v>139</v>
      </c>
      <c r="DV12" s="2" t="s">
        <v>131</v>
      </c>
      <c r="DW12" s="4"/>
      <c r="DX12" s="8"/>
      <c r="DY12" s="4">
        <v>1</v>
      </c>
      <c r="DZ12" s="8">
        <v>187.68</v>
      </c>
      <c r="EA12" s="7">
        <v>-1</v>
      </c>
      <c r="EB12" s="7">
        <v>-1</v>
      </c>
      <c r="EC12" s="2" t="s">
        <v>137</v>
      </c>
      <c r="ED12" s="2" t="s">
        <v>128</v>
      </c>
      <c r="EE12" s="2" t="s">
        <v>148</v>
      </c>
      <c r="EF12" s="2" t="s">
        <v>225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128</v>
      </c>
      <c r="EQ12" s="2" t="s">
        <v>187</v>
      </c>
      <c r="ER12" s="2" t="s">
        <v>226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137</v>
      </c>
      <c r="FB12" s="2" t="s">
        <v>128</v>
      </c>
      <c r="FC12" s="2" t="s">
        <v>227</v>
      </c>
      <c r="FD12" s="2" t="s">
        <v>228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153</v>
      </c>
      <c r="FN12" s="2" t="s">
        <v>128</v>
      </c>
      <c r="FO12" s="2" t="s">
        <v>131</v>
      </c>
      <c r="FP12" s="2" t="s">
        <v>131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154</v>
      </c>
      <c r="GB12" s="2" t="s">
        <v>229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155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137</v>
      </c>
      <c r="GX12" s="2" t="s">
        <v>128</v>
      </c>
      <c r="GY12" s="2" t="s">
        <v>156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137</v>
      </c>
      <c r="HJ12" s="2" t="s">
        <v>158</v>
      </c>
      <c r="HK12" s="2" t="s">
        <v>159</v>
      </c>
      <c r="HL12" s="2" t="s">
        <v>131</v>
      </c>
      <c r="HM12" s="2" t="s">
        <v>139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141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>
        <v>180</v>
      </c>
    </row>
    <row r="13">
      <c r="A13" s="2" t="s">
        <v>230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161</v>
      </c>
      <c r="K13" s="2" t="s">
        <v>216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217</v>
      </c>
      <c r="W13" s="2" t="s">
        <v>134</v>
      </c>
      <c r="X13" s="2" t="s">
        <v>131</v>
      </c>
      <c r="Y13" s="2" t="s">
        <v>187</v>
      </c>
      <c r="Z13" s="4">
        <v>193</v>
      </c>
      <c r="AA13" s="4">
        <f>=ROUNDDOWN(27.5714285714286,0)</f>
      </c>
      <c r="AB13" s="5">
        <v>7</v>
      </c>
      <c r="AC13" s="2" t="s">
        <v>218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5</v>
      </c>
      <c r="AQ13" s="8">
        <v>1433.43</v>
      </c>
      <c r="AR13" s="4">
        <v>9</v>
      </c>
      <c r="AS13" s="8">
        <v>1657.55</v>
      </c>
      <c r="AT13" s="7">
        <v>-0.4444</v>
      </c>
      <c r="AU13" s="7">
        <v>-0.1352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0.6039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5</v>
      </c>
      <c r="BK13" s="8">
        <v>1433.43</v>
      </c>
      <c r="BL13" s="2" t="s">
        <v>231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232</v>
      </c>
      <c r="BY13" s="2" t="s">
        <v>139</v>
      </c>
      <c r="BZ13" s="2" t="s">
        <v>131</v>
      </c>
      <c r="CA13" s="4"/>
      <c r="CB13" s="8"/>
      <c r="CC13" s="4">
        <v>5</v>
      </c>
      <c r="CD13" s="8">
        <v>911.6</v>
      </c>
      <c r="CE13" s="7">
        <v>-1</v>
      </c>
      <c r="CF13" s="7">
        <v>-1</v>
      </c>
      <c r="CG13" s="2" t="s">
        <v>137</v>
      </c>
      <c r="CH13" s="2" t="s">
        <v>128</v>
      </c>
      <c r="CI13" s="2" t="s">
        <v>140</v>
      </c>
      <c r="CJ13" s="2" t="s">
        <v>190</v>
      </c>
      <c r="CK13" s="2" t="s">
        <v>139</v>
      </c>
      <c r="CL13" s="2" t="s">
        <v>131</v>
      </c>
      <c r="CM13" s="4">
        <v>2</v>
      </c>
      <c r="CN13" s="8">
        <v>463.3</v>
      </c>
      <c r="CO13" s="4"/>
      <c r="CP13" s="8"/>
      <c r="CQ13" s="7"/>
      <c r="CR13" s="7"/>
      <c r="CS13" s="2" t="s">
        <v>137</v>
      </c>
      <c r="CT13" s="2" t="s">
        <v>128</v>
      </c>
      <c r="CU13" s="2" t="s">
        <v>142</v>
      </c>
      <c r="CV13" s="2" t="s">
        <v>233</v>
      </c>
      <c r="CW13" s="2" t="s">
        <v>139</v>
      </c>
      <c r="CX13" s="2" t="s">
        <v>131</v>
      </c>
      <c r="CY13" s="4">
        <v>1</v>
      </c>
      <c r="CZ13" s="8">
        <v>509.99</v>
      </c>
      <c r="DA13" s="4">
        <v>1</v>
      </c>
      <c r="DB13" s="8">
        <v>70.29</v>
      </c>
      <c r="DC13" s="7"/>
      <c r="DD13" s="7">
        <v>6.2555</v>
      </c>
      <c r="DE13" s="2" t="s">
        <v>137</v>
      </c>
      <c r="DF13" s="2" t="s">
        <v>128</v>
      </c>
      <c r="DG13" s="2" t="s">
        <v>187</v>
      </c>
      <c r="DH13" s="2" t="s">
        <v>145</v>
      </c>
      <c r="DI13" s="2" t="s">
        <v>139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128</v>
      </c>
      <c r="DS13" s="2" t="s">
        <v>146</v>
      </c>
      <c r="DT13" s="2" t="s">
        <v>234</v>
      </c>
      <c r="DU13" s="2" t="s">
        <v>139</v>
      </c>
      <c r="DV13" s="2" t="s">
        <v>131</v>
      </c>
      <c r="DW13" s="4">
        <v>1</v>
      </c>
      <c r="DX13" s="8">
        <v>225.22</v>
      </c>
      <c r="DY13" s="4">
        <v>3</v>
      </c>
      <c r="DZ13" s="8">
        <v>675.66</v>
      </c>
      <c r="EA13" s="7">
        <v>-0.6667</v>
      </c>
      <c r="EB13" s="7">
        <v>-0.6667</v>
      </c>
      <c r="EC13" s="2" t="s">
        <v>137</v>
      </c>
      <c r="ED13" s="2" t="s">
        <v>128</v>
      </c>
      <c r="EE13" s="2" t="s">
        <v>148</v>
      </c>
      <c r="EF13" s="2" t="s">
        <v>235</v>
      </c>
      <c r="EG13" s="2" t="s">
        <v>139</v>
      </c>
      <c r="EH13" s="2" t="s">
        <v>131</v>
      </c>
      <c r="EI13" s="4"/>
      <c r="EJ13" s="8"/>
      <c r="EK13" s="4"/>
      <c r="EL13" s="8"/>
      <c r="EM13" s="7"/>
      <c r="EN13" s="7"/>
      <c r="EO13" s="2" t="s">
        <v>137</v>
      </c>
      <c r="EP13" s="2" t="s">
        <v>128</v>
      </c>
      <c r="EQ13" s="2" t="s">
        <v>187</v>
      </c>
      <c r="ER13" s="2" t="s">
        <v>236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151</v>
      </c>
      <c r="FD13" s="2" t="s">
        <v>237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153</v>
      </c>
      <c r="FN13" s="2" t="s">
        <v>128</v>
      </c>
      <c r="FO13" s="2" t="s">
        <v>131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154</v>
      </c>
      <c r="GB13" s="2" t="s">
        <v>234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155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137</v>
      </c>
      <c r="GX13" s="2" t="s">
        <v>128</v>
      </c>
      <c r="GY13" s="2" t="s">
        <v>156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137</v>
      </c>
      <c r="HJ13" s="2" t="s">
        <v>158</v>
      </c>
      <c r="HK13" s="2" t="s">
        <v>159</v>
      </c>
      <c r="HL13" s="2" t="s">
        <v>131</v>
      </c>
      <c r="HM13" s="2" t="s">
        <v>139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193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>
        <v>180</v>
      </c>
    </row>
    <row r="14">
      <c r="A14" s="2" t="s">
        <v>238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172</v>
      </c>
      <c r="K14" s="2" t="s">
        <v>216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217</v>
      </c>
      <c r="W14" s="2" t="s">
        <v>134</v>
      </c>
      <c r="X14" s="2" t="s">
        <v>131</v>
      </c>
      <c r="Y14" s="2" t="s">
        <v>187</v>
      </c>
      <c r="Z14" s="4">
        <v>69</v>
      </c>
      <c r="AA14" s="4">
        <f>=ROUNDDOWN(17.25,0)</f>
      </c>
      <c r="AB14" s="5">
        <v>4</v>
      </c>
      <c r="AC14" s="2" t="s">
        <v>218</v>
      </c>
      <c r="AD14" s="4">
        <v>140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137</v>
      </c>
      <c r="BV14" s="2" t="s">
        <v>128</v>
      </c>
      <c r="BW14" s="2" t="s">
        <v>131</v>
      </c>
      <c r="BX14" s="2" t="s">
        <v>239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140</v>
      </c>
      <c r="CJ14" s="2" t="s">
        <v>209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240</v>
      </c>
      <c r="CV14" s="2" t="s">
        <v>241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128</v>
      </c>
      <c r="DG14" s="2" t="s">
        <v>187</v>
      </c>
      <c r="DH14" s="2" t="s">
        <v>169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227</v>
      </c>
      <c r="DT14" s="2" t="s">
        <v>242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148</v>
      </c>
      <c r="EF14" s="2" t="s">
        <v>243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187</v>
      </c>
      <c r="ER14" s="2" t="s">
        <v>144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227</v>
      </c>
      <c r="FD14" s="2" t="s">
        <v>244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153</v>
      </c>
      <c r="FN14" s="2" t="s">
        <v>128</v>
      </c>
      <c r="FO14" s="2" t="s">
        <v>131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154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183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137</v>
      </c>
      <c r="GX14" s="2" t="s">
        <v>128</v>
      </c>
      <c r="GY14" s="2" t="s">
        <v>156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153</v>
      </c>
      <c r="HJ14" s="2" t="s">
        <v>128</v>
      </c>
      <c r="HK14" s="2" t="s">
        <v>131</v>
      </c>
      <c r="HL14" s="2" t="s">
        <v>131</v>
      </c>
      <c r="HM14" s="2" t="s">
        <v>139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69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>
        <v>140</v>
      </c>
    </row>
    <row r="15">
      <c r="A15" s="2" t="s">
        <v>245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126</v>
      </c>
      <c r="K15" s="2" t="s">
        <v>246</v>
      </c>
      <c r="L15" s="3">
        <v>170.23</v>
      </c>
      <c r="M15" s="3">
        <v>178.75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217</v>
      </c>
      <c r="W15" s="2" t="s">
        <v>134</v>
      </c>
      <c r="X15" s="2" t="s">
        <v>131</v>
      </c>
      <c r="Y15" s="2" t="s">
        <v>247</v>
      </c>
      <c r="Z15" s="4">
        <v>115</v>
      </c>
      <c r="AA15" s="4">
        <f>=ROUNDDOWN(16.4285714285714,0)</f>
      </c>
      <c r="AB15" s="5">
        <v>7</v>
      </c>
      <c r="AC15" s="2" t="s">
        <v>116</v>
      </c>
      <c r="AD15" s="4">
        <v>18</v>
      </c>
      <c r="AE15" s="4">
        <v>233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3</v>
      </c>
      <c r="AQ15" s="8">
        <v>587.28</v>
      </c>
      <c r="AR15" s="4"/>
      <c r="AS15" s="8"/>
      <c r="AT15" s="7"/>
      <c r="AU15" s="7"/>
      <c r="AV15" s="4">
        <v>9</v>
      </c>
      <c r="AW15" s="8">
        <v>1949.3</v>
      </c>
      <c r="AX15" s="4">
        <v>2</v>
      </c>
      <c r="AY15" s="8">
        <v>435.59</v>
      </c>
      <c r="AZ15" s="7">
        <v>3.5</v>
      </c>
      <c r="BA15" s="7">
        <v>3.4751</v>
      </c>
      <c r="BB15" s="7">
        <v>0.3013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0.4509</v>
      </c>
      <c r="BJ15" s="4">
        <v>3</v>
      </c>
      <c r="BK15" s="8">
        <v>587.28</v>
      </c>
      <c r="BL15" s="2" t="s">
        <v>16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248</v>
      </c>
      <c r="BY15" s="2" t="s">
        <v>139</v>
      </c>
      <c r="BZ15" s="2" t="s">
        <v>131</v>
      </c>
      <c r="CA15" s="4"/>
      <c r="CB15" s="8"/>
      <c r="CC15" s="4"/>
      <c r="CD15" s="8"/>
      <c r="CE15" s="7"/>
      <c r="CF15" s="7"/>
      <c r="CG15" s="2" t="s">
        <v>137</v>
      </c>
      <c r="CH15" s="2" t="s">
        <v>128</v>
      </c>
      <c r="CI15" s="2" t="s">
        <v>249</v>
      </c>
      <c r="CJ15" s="2" t="s">
        <v>250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128</v>
      </c>
      <c r="CU15" s="2" t="s">
        <v>142</v>
      </c>
      <c r="CV15" s="2" t="s">
        <v>233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251</v>
      </c>
      <c r="DH15" s="2" t="s">
        <v>252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137</v>
      </c>
      <c r="DR15" s="2" t="s">
        <v>128</v>
      </c>
      <c r="DS15" s="2" t="s">
        <v>253</v>
      </c>
      <c r="DT15" s="2" t="s">
        <v>254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251</v>
      </c>
      <c r="EF15" s="2" t="s">
        <v>165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251</v>
      </c>
      <c r="ER15" s="2" t="s">
        <v>255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128</v>
      </c>
      <c r="FC15" s="2" t="s">
        <v>256</v>
      </c>
      <c r="FD15" s="2" t="s">
        <v>242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153</v>
      </c>
      <c r="FN15" s="2" t="s">
        <v>128</v>
      </c>
      <c r="FO15" s="2" t="s">
        <v>131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251</v>
      </c>
      <c r="GB15" s="2" t="s">
        <v>257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251</v>
      </c>
      <c r="GN15" s="2" t="s">
        <v>258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2" t="s">
        <v>131</v>
      </c>
      <c r="HC15" s="4"/>
      <c r="HD15" s="8"/>
      <c r="HE15" s="4"/>
      <c r="HF15" s="8"/>
      <c r="HG15" s="7"/>
      <c r="HH15" s="7"/>
      <c r="HI15" s="2" t="s">
        <v>131</v>
      </c>
      <c r="HJ15" s="2" t="s">
        <v>131</v>
      </c>
      <c r="HK15" s="2" t="s">
        <v>131</v>
      </c>
      <c r="HL15" s="2" t="s">
        <v>131</v>
      </c>
      <c r="HM15" s="2" t="s">
        <v>131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115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>
        <v>18</v>
      </c>
      <c r="IQ15" s="4"/>
      <c r="IR15" s="4">
        <v>215</v>
      </c>
    </row>
    <row r="16">
      <c r="A16" s="2" t="s">
        <v>259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161</v>
      </c>
      <c r="K16" s="2" t="s">
        <v>246</v>
      </c>
      <c r="L16" s="3">
        <v>204.28</v>
      </c>
      <c r="M16" s="3">
        <v>214.5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217</v>
      </c>
      <c r="W16" s="2" t="s">
        <v>134</v>
      </c>
      <c r="X16" s="2" t="s">
        <v>131</v>
      </c>
      <c r="Y16" s="2" t="s">
        <v>247</v>
      </c>
      <c r="Z16" s="4">
        <v>146</v>
      </c>
      <c r="AA16" s="4">
        <f>=ROUNDDOWN(18.25,0)</f>
      </c>
      <c r="AB16" s="5">
        <v>8</v>
      </c>
      <c r="AC16" s="2" t="s">
        <v>116</v>
      </c>
      <c r="AD16" s="4">
        <v>20</v>
      </c>
      <c r="AE16" s="4">
        <v>175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5</v>
      </c>
      <c r="AQ16" s="8">
        <v>1119.64</v>
      </c>
      <c r="AR16" s="4">
        <v>2</v>
      </c>
      <c r="AS16" s="8">
        <v>435.59</v>
      </c>
      <c r="AT16" s="7">
        <v>1.5</v>
      </c>
      <c r="AU16" s="7">
        <v>1.5704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0.5744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5</v>
      </c>
      <c r="BK16" s="8">
        <v>1119.64</v>
      </c>
      <c r="BL16" s="2" t="s">
        <v>162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248</v>
      </c>
      <c r="BY16" s="2" t="s">
        <v>139</v>
      </c>
      <c r="BZ16" s="2" t="s">
        <v>131</v>
      </c>
      <c r="CA16" s="4">
        <v>1</v>
      </c>
      <c r="CB16" s="8">
        <v>193.04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249</v>
      </c>
      <c r="CJ16" s="2" t="s">
        <v>165</v>
      </c>
      <c r="CK16" s="2" t="s">
        <v>139</v>
      </c>
      <c r="CL16" s="2" t="s">
        <v>131</v>
      </c>
      <c r="CM16" s="4">
        <v>4</v>
      </c>
      <c r="CN16" s="8">
        <v>926.6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142</v>
      </c>
      <c r="CV16" s="2" t="s">
        <v>260</v>
      </c>
      <c r="CW16" s="2" t="s">
        <v>139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128</v>
      </c>
      <c r="DG16" s="2" t="s">
        <v>251</v>
      </c>
      <c r="DH16" s="2" t="s">
        <v>261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137</v>
      </c>
      <c r="DR16" s="2" t="s">
        <v>128</v>
      </c>
      <c r="DS16" s="2" t="s">
        <v>253</v>
      </c>
      <c r="DT16" s="2" t="s">
        <v>239</v>
      </c>
      <c r="DU16" s="2" t="s">
        <v>139</v>
      </c>
      <c r="DV16" s="2" t="s">
        <v>131</v>
      </c>
      <c r="DW16" s="4"/>
      <c r="DX16" s="8"/>
      <c r="DY16" s="4">
        <v>1</v>
      </c>
      <c r="DZ16" s="8">
        <v>225.22</v>
      </c>
      <c r="EA16" s="7">
        <v>-1</v>
      </c>
      <c r="EB16" s="7">
        <v>-1</v>
      </c>
      <c r="EC16" s="2" t="s">
        <v>137</v>
      </c>
      <c r="ED16" s="2" t="s">
        <v>128</v>
      </c>
      <c r="EE16" s="2" t="s">
        <v>251</v>
      </c>
      <c r="EF16" s="2" t="s">
        <v>262</v>
      </c>
      <c r="EG16" s="2" t="s">
        <v>139</v>
      </c>
      <c r="EH16" s="2" t="s">
        <v>131</v>
      </c>
      <c r="EI16" s="4"/>
      <c r="EJ16" s="8"/>
      <c r="EK16" s="4">
        <v>1</v>
      </c>
      <c r="EL16" s="8">
        <v>210.37</v>
      </c>
      <c r="EM16" s="7">
        <v>-1</v>
      </c>
      <c r="EN16" s="7">
        <v>-1</v>
      </c>
      <c r="EO16" s="2" t="s">
        <v>137</v>
      </c>
      <c r="EP16" s="2" t="s">
        <v>128</v>
      </c>
      <c r="EQ16" s="2" t="s">
        <v>251</v>
      </c>
      <c r="ER16" s="2" t="s">
        <v>263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151</v>
      </c>
      <c r="FD16" s="2" t="s">
        <v>163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153</v>
      </c>
      <c r="FN16" s="2" t="s">
        <v>128</v>
      </c>
      <c r="FO16" s="2" t="s">
        <v>131</v>
      </c>
      <c r="FP16" s="2" t="s">
        <v>131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251</v>
      </c>
      <c r="GB16" s="2" t="s">
        <v>264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251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131</v>
      </c>
      <c r="GX16" s="2" t="s">
        <v>131</v>
      </c>
      <c r="GY16" s="2" t="s">
        <v>131</v>
      </c>
      <c r="GZ16" s="2" t="s">
        <v>131</v>
      </c>
      <c r="HA16" s="2" t="s">
        <v>131</v>
      </c>
      <c r="HB16" s="2" t="s">
        <v>131</v>
      </c>
      <c r="HC16" s="4"/>
      <c r="HD16" s="8"/>
      <c r="HE16" s="4"/>
      <c r="HF16" s="8"/>
      <c r="HG16" s="7"/>
      <c r="HH16" s="7"/>
      <c r="HI16" s="2" t="s">
        <v>131</v>
      </c>
      <c r="HJ16" s="2" t="s">
        <v>131</v>
      </c>
      <c r="HK16" s="2" t="s">
        <v>131</v>
      </c>
      <c r="HL16" s="2" t="s">
        <v>131</v>
      </c>
      <c r="HM16" s="2" t="s">
        <v>131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146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>
        <v>20</v>
      </c>
      <c r="IQ16" s="4"/>
      <c r="IR16" s="4">
        <v>155</v>
      </c>
    </row>
    <row r="17">
      <c r="A17" s="2" t="s">
        <v>265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172</v>
      </c>
      <c r="K17" s="2" t="s">
        <v>246</v>
      </c>
      <c r="L17" s="3">
        <v>204.28</v>
      </c>
      <c r="M17" s="3">
        <v>214.5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217</v>
      </c>
      <c r="W17" s="2" t="s">
        <v>134</v>
      </c>
      <c r="X17" s="2" t="s">
        <v>131</v>
      </c>
      <c r="Y17" s="2" t="s">
        <v>247</v>
      </c>
      <c r="Z17" s="4">
        <v>52</v>
      </c>
      <c r="AA17" s="4">
        <f>=ROUNDDOWN(13,0)</f>
      </c>
      <c r="AB17" s="5">
        <v>4</v>
      </c>
      <c r="AC17" s="2" t="s">
        <v>116</v>
      </c>
      <c r="AD17" s="4">
        <v>20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</v>
      </c>
      <c r="AQ17" s="8">
        <v>242.38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0.1243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</v>
      </c>
      <c r="BK17" s="8">
        <v>242.38</v>
      </c>
      <c r="BL17" s="2" t="s">
        <v>22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248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249</v>
      </c>
      <c r="CJ17" s="2" t="s">
        <v>266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142</v>
      </c>
      <c r="CV17" s="2" t="s">
        <v>264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251</v>
      </c>
      <c r="DH17" s="2" t="s">
        <v>261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253</v>
      </c>
      <c r="DT17" s="2" t="s">
        <v>267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251</v>
      </c>
      <c r="EF17" s="2" t="s">
        <v>268</v>
      </c>
      <c r="EG17" s="2" t="s">
        <v>139</v>
      </c>
      <c r="EH17" s="2" t="s">
        <v>131</v>
      </c>
      <c r="EI17" s="4">
        <v>1</v>
      </c>
      <c r="EJ17" s="8">
        <v>242.38</v>
      </c>
      <c r="EK17" s="4"/>
      <c r="EL17" s="8"/>
      <c r="EM17" s="7"/>
      <c r="EN17" s="7"/>
      <c r="EO17" s="2" t="s">
        <v>137</v>
      </c>
      <c r="EP17" s="2" t="s">
        <v>128</v>
      </c>
      <c r="EQ17" s="2" t="s">
        <v>251</v>
      </c>
      <c r="ER17" s="2" t="s">
        <v>269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256</v>
      </c>
      <c r="FD17" s="2" t="s">
        <v>131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153</v>
      </c>
      <c r="FN17" s="2" t="s">
        <v>128</v>
      </c>
      <c r="FO17" s="2" t="s">
        <v>131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251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251</v>
      </c>
      <c r="GN17" s="2" t="s">
        <v>270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131</v>
      </c>
      <c r="GX17" s="2" t="s">
        <v>131</v>
      </c>
      <c r="GY17" s="2" t="s">
        <v>131</v>
      </c>
      <c r="GZ17" s="2" t="s">
        <v>131</v>
      </c>
      <c r="HA17" s="2" t="s">
        <v>131</v>
      </c>
      <c r="HB17" s="2" t="s">
        <v>131</v>
      </c>
      <c r="HC17" s="4"/>
      <c r="HD17" s="8"/>
      <c r="HE17" s="4"/>
      <c r="HF17" s="8"/>
      <c r="HG17" s="7"/>
      <c r="HH17" s="7"/>
      <c r="HI17" s="2" t="s">
        <v>131</v>
      </c>
      <c r="HJ17" s="2" t="s">
        <v>131</v>
      </c>
      <c r="HK17" s="2" t="s">
        <v>131</v>
      </c>
      <c r="HL17" s="2" t="s">
        <v>131</v>
      </c>
      <c r="HM17" s="2" t="s">
        <v>131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52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>
        <v>20</v>
      </c>
      <c r="IQ17" s="4"/>
      <c r="IR17" s="4">
        <v>130</v>
      </c>
    </row>
    <row r="18">
      <c r="A18" s="2" t="s">
        <v>271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272</v>
      </c>
      <c r="G18" s="2" t="s">
        <v>272</v>
      </c>
      <c r="H18" s="2" t="s">
        <v>272</v>
      </c>
      <c r="I18" s="2" t="s">
        <v>215</v>
      </c>
      <c r="J18" s="2" t="s">
        <v>126</v>
      </c>
      <c r="K18" s="2" t="s">
        <v>273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274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217</v>
      </c>
      <c r="W18" s="2" t="s">
        <v>134</v>
      </c>
      <c r="X18" s="2" t="s">
        <v>131</v>
      </c>
      <c r="Y18" s="2" t="s">
        <v>199</v>
      </c>
      <c r="Z18" s="4">
        <v>150</v>
      </c>
      <c r="AA18" s="4">
        <f>=ROUNDDOWN(37.5,0)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10</v>
      </c>
      <c r="AQ18" s="8">
        <v>1885.68</v>
      </c>
      <c r="AR18" s="4"/>
      <c r="AS18" s="8"/>
      <c r="AT18" s="7"/>
      <c r="AU18" s="7"/>
      <c r="AV18" s="4">
        <v>12</v>
      </c>
      <c r="AW18" s="8">
        <v>2601.69</v>
      </c>
      <c r="AX18" s="4">
        <v>2</v>
      </c>
      <c r="AY18" s="8">
        <v>456.87</v>
      </c>
      <c r="AZ18" s="7">
        <v>5</v>
      </c>
      <c r="BA18" s="7">
        <v>4.6946</v>
      </c>
      <c r="BB18" s="7">
        <v>0.7248</v>
      </c>
      <c r="BC18" s="4">
        <v>12</v>
      </c>
      <c r="BD18" s="8">
        <v>2601.69</v>
      </c>
      <c r="BE18" s="4">
        <v>2</v>
      </c>
      <c r="BF18" s="8">
        <v>456.87</v>
      </c>
      <c r="BG18" s="7">
        <v>5</v>
      </c>
      <c r="BH18" s="7">
        <v>4.6946</v>
      </c>
      <c r="BI18" s="7">
        <v>1</v>
      </c>
      <c r="BJ18" s="4">
        <v>10</v>
      </c>
      <c r="BK18" s="8">
        <v>1885.68</v>
      </c>
      <c r="BL18" s="2" t="s">
        <v>275</v>
      </c>
      <c r="BM18" s="7">
        <v>1</v>
      </c>
      <c r="BN18" s="7">
        <v>1</v>
      </c>
      <c r="BO18" s="4">
        <v>7</v>
      </c>
      <c r="BP18" s="8">
        <v>1370.32</v>
      </c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248</v>
      </c>
      <c r="BY18" s="2" t="s">
        <v>139</v>
      </c>
      <c r="BZ18" s="2" t="s">
        <v>131</v>
      </c>
      <c r="CA18" s="4">
        <v>1</v>
      </c>
      <c r="CB18" s="8">
        <v>125.11</v>
      </c>
      <c r="CC18" s="4"/>
      <c r="CD18" s="8"/>
      <c r="CE18" s="7"/>
      <c r="CF18" s="7"/>
      <c r="CG18" s="2" t="s">
        <v>137</v>
      </c>
      <c r="CH18" s="2" t="s">
        <v>128</v>
      </c>
      <c r="CI18" s="2" t="s">
        <v>140</v>
      </c>
      <c r="CJ18" s="2" t="s">
        <v>141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263</v>
      </c>
      <c r="CV18" s="2" t="s">
        <v>276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199</v>
      </c>
      <c r="DH18" s="2" t="s">
        <v>277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146</v>
      </c>
      <c r="DT18" s="2" t="s">
        <v>167</v>
      </c>
      <c r="DU18" s="2" t="s">
        <v>139</v>
      </c>
      <c r="DV18" s="2" t="s">
        <v>131</v>
      </c>
      <c r="DW18" s="4">
        <v>1</v>
      </c>
      <c r="DX18" s="8">
        <v>187.68</v>
      </c>
      <c r="DY18" s="4"/>
      <c r="DZ18" s="8"/>
      <c r="EA18" s="7"/>
      <c r="EB18" s="7"/>
      <c r="EC18" s="2" t="s">
        <v>137</v>
      </c>
      <c r="ED18" s="2" t="s">
        <v>128</v>
      </c>
      <c r="EE18" s="2" t="s">
        <v>148</v>
      </c>
      <c r="EF18" s="2" t="s">
        <v>278</v>
      </c>
      <c r="EG18" s="2" t="s">
        <v>139</v>
      </c>
      <c r="EH18" s="2" t="s">
        <v>131</v>
      </c>
      <c r="EI18" s="4">
        <v>1</v>
      </c>
      <c r="EJ18" s="8">
        <v>202.57</v>
      </c>
      <c r="EK18" s="4"/>
      <c r="EL18" s="8"/>
      <c r="EM18" s="7"/>
      <c r="EN18" s="7"/>
      <c r="EO18" s="2" t="s">
        <v>137</v>
      </c>
      <c r="EP18" s="2" t="s">
        <v>128</v>
      </c>
      <c r="EQ18" s="2" t="s">
        <v>199</v>
      </c>
      <c r="ER18" s="2" t="s">
        <v>144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151</v>
      </c>
      <c r="FD18" s="2" t="s">
        <v>131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153</v>
      </c>
      <c r="FN18" s="2" t="s">
        <v>128</v>
      </c>
      <c r="FO18" s="2" t="s">
        <v>131</v>
      </c>
      <c r="FP18" s="2" t="s">
        <v>131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154</v>
      </c>
      <c r="GB18" s="2" t="s">
        <v>279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155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156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131</v>
      </c>
      <c r="HM18" s="2" t="s">
        <v>139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150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280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272</v>
      </c>
      <c r="G19" s="2" t="s">
        <v>272</v>
      </c>
      <c r="H19" s="2" t="s">
        <v>272</v>
      </c>
      <c r="I19" s="2" t="s">
        <v>215</v>
      </c>
      <c r="J19" s="2" t="s">
        <v>161</v>
      </c>
      <c r="K19" s="2" t="s">
        <v>273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274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217</v>
      </c>
      <c r="W19" s="2" t="s">
        <v>134</v>
      </c>
      <c r="X19" s="2" t="s">
        <v>131</v>
      </c>
      <c r="Y19" s="2" t="s">
        <v>199</v>
      </c>
      <c r="Z19" s="4">
        <v>336</v>
      </c>
      <c r="AA19" s="4">
        <f>=ROUNDDOWN(67.2,0)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2</v>
      </c>
      <c r="AQ19" s="8">
        <v>716.01</v>
      </c>
      <c r="AR19" s="4">
        <v>1</v>
      </c>
      <c r="AS19" s="8">
        <v>225.22</v>
      </c>
      <c r="AT19" s="7">
        <v>1</v>
      </c>
      <c r="AU19" s="7">
        <v>2.1792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0.2752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2</v>
      </c>
      <c r="BK19" s="8">
        <v>716.01</v>
      </c>
      <c r="BL19" s="2" t="s">
        <v>281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248</v>
      </c>
      <c r="BY19" s="2" t="s">
        <v>139</v>
      </c>
      <c r="BZ19" s="2" t="s">
        <v>131</v>
      </c>
      <c r="CA19" s="4"/>
      <c r="CB19" s="8"/>
      <c r="CC19" s="4"/>
      <c r="CD19" s="8"/>
      <c r="CE19" s="7"/>
      <c r="CF19" s="7"/>
      <c r="CG19" s="2" t="s">
        <v>137</v>
      </c>
      <c r="CH19" s="2" t="s">
        <v>128</v>
      </c>
      <c r="CI19" s="2" t="s">
        <v>140</v>
      </c>
      <c r="CJ19" s="2" t="s">
        <v>282</v>
      </c>
      <c r="CK19" s="2" t="s">
        <v>139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128</v>
      </c>
      <c r="CU19" s="2" t="s">
        <v>263</v>
      </c>
      <c r="CV19" s="2" t="s">
        <v>283</v>
      </c>
      <c r="CW19" s="2" t="s">
        <v>139</v>
      </c>
      <c r="CX19" s="2" t="s">
        <v>131</v>
      </c>
      <c r="CY19" s="4">
        <v>1</v>
      </c>
      <c r="CZ19" s="8">
        <v>509.99</v>
      </c>
      <c r="DA19" s="4"/>
      <c r="DB19" s="8"/>
      <c r="DC19" s="7"/>
      <c r="DD19" s="7"/>
      <c r="DE19" s="2" t="s">
        <v>137</v>
      </c>
      <c r="DF19" s="2" t="s">
        <v>128</v>
      </c>
      <c r="DG19" s="2" t="s">
        <v>199</v>
      </c>
      <c r="DH19" s="2" t="s">
        <v>145</v>
      </c>
      <c r="DI19" s="2" t="s">
        <v>139</v>
      </c>
      <c r="DJ19" s="2" t="s">
        <v>131</v>
      </c>
      <c r="DK19" s="4"/>
      <c r="DL19" s="8"/>
      <c r="DM19" s="4"/>
      <c r="DN19" s="8"/>
      <c r="DO19" s="7"/>
      <c r="DP19" s="7"/>
      <c r="DQ19" s="2" t="s">
        <v>137</v>
      </c>
      <c r="DR19" s="2" t="s">
        <v>128</v>
      </c>
      <c r="DS19" s="2" t="s">
        <v>146</v>
      </c>
      <c r="DT19" s="2" t="s">
        <v>284</v>
      </c>
      <c r="DU19" s="2" t="s">
        <v>139</v>
      </c>
      <c r="DV19" s="2" t="s">
        <v>131</v>
      </c>
      <c r="DW19" s="4"/>
      <c r="DX19" s="8"/>
      <c r="DY19" s="4">
        <v>1</v>
      </c>
      <c r="DZ19" s="8">
        <v>225.22</v>
      </c>
      <c r="EA19" s="7">
        <v>-1</v>
      </c>
      <c r="EB19" s="7">
        <v>-1</v>
      </c>
      <c r="EC19" s="2" t="s">
        <v>137</v>
      </c>
      <c r="ED19" s="2" t="s">
        <v>128</v>
      </c>
      <c r="EE19" s="2" t="s">
        <v>148</v>
      </c>
      <c r="EF19" s="2" t="s">
        <v>225</v>
      </c>
      <c r="EG19" s="2" t="s">
        <v>139</v>
      </c>
      <c r="EH19" s="2" t="s">
        <v>131</v>
      </c>
      <c r="EI19" s="4">
        <v>1</v>
      </c>
      <c r="EJ19" s="8">
        <v>206.02</v>
      </c>
      <c r="EK19" s="4"/>
      <c r="EL19" s="8"/>
      <c r="EM19" s="7"/>
      <c r="EN19" s="7"/>
      <c r="EO19" s="2" t="s">
        <v>137</v>
      </c>
      <c r="EP19" s="2" t="s">
        <v>128</v>
      </c>
      <c r="EQ19" s="2" t="s">
        <v>199</v>
      </c>
      <c r="ER19" s="2" t="s">
        <v>285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151</v>
      </c>
      <c r="FD19" s="2" t="s">
        <v>286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153</v>
      </c>
      <c r="FN19" s="2" t="s">
        <v>128</v>
      </c>
      <c r="FO19" s="2" t="s">
        <v>131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154</v>
      </c>
      <c r="GB19" s="2" t="s">
        <v>287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155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156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131</v>
      </c>
      <c r="HM19" s="2" t="s">
        <v>139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336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272</v>
      </c>
      <c r="G20" s="2" t="s">
        <v>272</v>
      </c>
      <c r="H20" s="2" t="s">
        <v>272</v>
      </c>
      <c r="I20" s="2" t="s">
        <v>215</v>
      </c>
      <c r="J20" s="2" t="s">
        <v>172</v>
      </c>
      <c r="K20" s="2" t="s">
        <v>273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274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217</v>
      </c>
      <c r="W20" s="2" t="s">
        <v>134</v>
      </c>
      <c r="X20" s="2" t="s">
        <v>131</v>
      </c>
      <c r="Y20" s="2" t="s">
        <v>199</v>
      </c>
      <c r="Z20" s="4">
        <v>69</v>
      </c>
      <c r="AA20" s="4">
        <f>=ROUNDDOWN({0},0)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>
        <v>1</v>
      </c>
      <c r="AS20" s="8">
        <v>231.65</v>
      </c>
      <c r="AT20" s="7">
        <v>-1</v>
      </c>
      <c r="AU20" s="7">
        <v>-1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128</v>
      </c>
      <c r="CI20" s="2" t="s">
        <v>140</v>
      </c>
      <c r="CJ20" s="2" t="s">
        <v>289</v>
      </c>
      <c r="CK20" s="2" t="s">
        <v>139</v>
      </c>
      <c r="CL20" s="2" t="s">
        <v>131</v>
      </c>
      <c r="CM20" s="4"/>
      <c r="CN20" s="8"/>
      <c r="CO20" s="4">
        <v>1</v>
      </c>
      <c r="CP20" s="8">
        <v>231.65</v>
      </c>
      <c r="CQ20" s="7">
        <v>-1</v>
      </c>
      <c r="CR20" s="7">
        <v>-1</v>
      </c>
      <c r="CS20" s="2" t="s">
        <v>137</v>
      </c>
      <c r="CT20" s="2" t="s">
        <v>128</v>
      </c>
      <c r="CU20" s="2" t="s">
        <v>263</v>
      </c>
      <c r="CV20" s="2" t="s">
        <v>290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199</v>
      </c>
      <c r="DH20" s="2" t="s">
        <v>196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146</v>
      </c>
      <c r="DT20" s="2" t="s">
        <v>131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148</v>
      </c>
      <c r="EF20" s="2" t="s">
        <v>257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199</v>
      </c>
      <c r="ER20" s="2" t="s">
        <v>291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292</v>
      </c>
      <c r="FD20" s="2" t="s">
        <v>131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153</v>
      </c>
      <c r="FN20" s="2" t="s">
        <v>128</v>
      </c>
      <c r="FO20" s="2" t="s">
        <v>131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154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183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128</v>
      </c>
      <c r="GY20" s="2" t="s">
        <v>156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153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69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294</v>
      </c>
      <c r="G21" s="2" t="s">
        <v>294</v>
      </c>
      <c r="H21" s="2" t="s">
        <v>294</v>
      </c>
      <c r="I21" s="2" t="s">
        <v>215</v>
      </c>
      <c r="J21" s="2" t="s">
        <v>126</v>
      </c>
      <c r="K21" s="2" t="s">
        <v>295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274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217</v>
      </c>
      <c r="W21" s="2" t="s">
        <v>134</v>
      </c>
      <c r="X21" s="2" t="s">
        <v>131</v>
      </c>
      <c r="Y21" s="2" t="s">
        <v>145</v>
      </c>
      <c r="Z21" s="4">
        <v>137</v>
      </c>
      <c r="AA21" s="4">
        <f>=ROUNDDOWN(68.5,0)</f>
      </c>
      <c r="AB21" s="5">
        <v>2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3</v>
      </c>
      <c r="AQ21" s="8">
        <v>583.63</v>
      </c>
      <c r="AR21" s="4">
        <v>3</v>
      </c>
      <c r="AS21" s="8">
        <v>557.67</v>
      </c>
      <c r="AT21" s="7"/>
      <c r="AU21" s="7">
        <v>0.0466</v>
      </c>
      <c r="AV21" s="4">
        <v>12</v>
      </c>
      <c r="AW21" s="8">
        <v>2243.88</v>
      </c>
      <c r="AX21" s="4">
        <v>7</v>
      </c>
      <c r="AY21" s="8">
        <v>1086.46</v>
      </c>
      <c r="AZ21" s="7">
        <v>0.7143</v>
      </c>
      <c r="BA21" s="7">
        <v>1.0653</v>
      </c>
      <c r="BB21" s="7">
        <v>0.2601</v>
      </c>
      <c r="BC21" s="4">
        <v>12</v>
      </c>
      <c r="BD21" s="8">
        <v>2243.88</v>
      </c>
      <c r="BE21" s="4">
        <v>7</v>
      </c>
      <c r="BF21" s="8">
        <v>1086.46</v>
      </c>
      <c r="BG21" s="7">
        <v>0.7143</v>
      </c>
      <c r="BH21" s="7">
        <v>1.0653</v>
      </c>
      <c r="BI21" s="7">
        <v>1</v>
      </c>
      <c r="BJ21" s="4">
        <v>3</v>
      </c>
      <c r="BK21" s="8">
        <v>583.63</v>
      </c>
      <c r="BL21" s="2" t="s">
        <v>296</v>
      </c>
      <c r="BM21" s="7">
        <v>1</v>
      </c>
      <c r="BN21" s="7">
        <v>1</v>
      </c>
      <c r="BO21" s="4">
        <v>1</v>
      </c>
      <c r="BP21" s="8">
        <v>195.76</v>
      </c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248</v>
      </c>
      <c r="BY21" s="2" t="s">
        <v>139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140</v>
      </c>
      <c r="CJ21" s="2" t="s">
        <v>297</v>
      </c>
      <c r="CK21" s="2" t="s">
        <v>139</v>
      </c>
      <c r="CL21" s="2" t="s">
        <v>131</v>
      </c>
      <c r="CM21" s="4"/>
      <c r="CN21" s="8"/>
      <c r="CO21" s="4">
        <v>1</v>
      </c>
      <c r="CP21" s="8">
        <v>193.04</v>
      </c>
      <c r="CQ21" s="7">
        <v>-1</v>
      </c>
      <c r="CR21" s="7">
        <v>-1</v>
      </c>
      <c r="CS21" s="2" t="s">
        <v>137</v>
      </c>
      <c r="CT21" s="2" t="s">
        <v>128</v>
      </c>
      <c r="CU21" s="2" t="s">
        <v>266</v>
      </c>
      <c r="CV21" s="2" t="s">
        <v>298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145</v>
      </c>
      <c r="DH21" s="2" t="s">
        <v>299</v>
      </c>
      <c r="DI21" s="2" t="s">
        <v>139</v>
      </c>
      <c r="DJ21" s="2" t="s">
        <v>131</v>
      </c>
      <c r="DK21" s="4">
        <v>1</v>
      </c>
      <c r="DL21" s="8">
        <v>200.19</v>
      </c>
      <c r="DM21" s="4"/>
      <c r="DN21" s="8"/>
      <c r="DO21" s="7"/>
      <c r="DP21" s="7"/>
      <c r="DQ21" s="2" t="s">
        <v>137</v>
      </c>
      <c r="DR21" s="2" t="s">
        <v>128</v>
      </c>
      <c r="DS21" s="2" t="s">
        <v>146</v>
      </c>
      <c r="DT21" s="2" t="s">
        <v>224</v>
      </c>
      <c r="DU21" s="2" t="s">
        <v>139</v>
      </c>
      <c r="DV21" s="2" t="s">
        <v>131</v>
      </c>
      <c r="DW21" s="4">
        <v>1</v>
      </c>
      <c r="DX21" s="8">
        <v>187.68</v>
      </c>
      <c r="DY21" s="4"/>
      <c r="DZ21" s="8"/>
      <c r="EA21" s="7"/>
      <c r="EB21" s="7"/>
      <c r="EC21" s="2" t="s">
        <v>137</v>
      </c>
      <c r="ED21" s="2" t="s">
        <v>128</v>
      </c>
      <c r="EE21" s="2" t="s">
        <v>148</v>
      </c>
      <c r="EF21" s="2" t="s">
        <v>264</v>
      </c>
      <c r="EG21" s="2" t="s">
        <v>139</v>
      </c>
      <c r="EH21" s="2" t="s">
        <v>131</v>
      </c>
      <c r="EI21" s="4"/>
      <c r="EJ21" s="8"/>
      <c r="EK21" s="4">
        <v>2</v>
      </c>
      <c r="EL21" s="8">
        <v>364.63</v>
      </c>
      <c r="EM21" s="7">
        <v>-1</v>
      </c>
      <c r="EN21" s="7">
        <v>-1</v>
      </c>
      <c r="EO21" s="2" t="s">
        <v>137</v>
      </c>
      <c r="EP21" s="2" t="s">
        <v>128</v>
      </c>
      <c r="EQ21" s="2" t="s">
        <v>145</v>
      </c>
      <c r="ER21" s="2" t="s">
        <v>277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151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153</v>
      </c>
      <c r="FN21" s="2" t="s">
        <v>128</v>
      </c>
      <c r="FO21" s="2" t="s">
        <v>131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154</v>
      </c>
      <c r="GB21" s="2" t="s">
        <v>196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155</v>
      </c>
      <c r="GN21" s="2" t="s">
        <v>263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156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131</v>
      </c>
      <c r="HM21" s="2" t="s">
        <v>139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137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300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294</v>
      </c>
      <c r="G22" s="2" t="s">
        <v>294</v>
      </c>
      <c r="H22" s="2" t="s">
        <v>294</v>
      </c>
      <c r="I22" s="2" t="s">
        <v>215</v>
      </c>
      <c r="J22" s="2" t="s">
        <v>161</v>
      </c>
      <c r="K22" s="2" t="s">
        <v>295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274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217</v>
      </c>
      <c r="W22" s="2" t="s">
        <v>134</v>
      </c>
      <c r="X22" s="2" t="s">
        <v>131</v>
      </c>
      <c r="Y22" s="2" t="s">
        <v>145</v>
      </c>
      <c r="Z22" s="4">
        <v>336</v>
      </c>
      <c r="AA22" s="4">
        <f>=ROUNDDOWN(56,0)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7</v>
      </c>
      <c r="AQ22" s="8">
        <v>1278.46</v>
      </c>
      <c r="AR22" s="4">
        <v>4</v>
      </c>
      <c r="AS22" s="8">
        <v>528.79</v>
      </c>
      <c r="AT22" s="7">
        <v>0.75</v>
      </c>
      <c r="AU22" s="7">
        <v>1.4177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0.5698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7</v>
      </c>
      <c r="BK22" s="8">
        <v>1278.46</v>
      </c>
      <c r="BL22" s="2" t="s">
        <v>301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248</v>
      </c>
      <c r="BY22" s="2" t="s">
        <v>139</v>
      </c>
      <c r="BZ22" s="2" t="s">
        <v>131</v>
      </c>
      <c r="CA22" s="4">
        <v>3</v>
      </c>
      <c r="CB22" s="8">
        <v>386.07</v>
      </c>
      <c r="CC22" s="4">
        <v>2</v>
      </c>
      <c r="CD22" s="8">
        <v>396.81</v>
      </c>
      <c r="CE22" s="7">
        <v>0.5</v>
      </c>
      <c r="CF22" s="7">
        <v>-0.0271</v>
      </c>
      <c r="CG22" s="2" t="s">
        <v>137</v>
      </c>
      <c r="CH22" s="2" t="s">
        <v>128</v>
      </c>
      <c r="CI22" s="2" t="s">
        <v>140</v>
      </c>
      <c r="CJ22" s="2" t="s">
        <v>302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266</v>
      </c>
      <c r="CV22" s="2" t="s">
        <v>303</v>
      </c>
      <c r="CW22" s="2" t="s">
        <v>139</v>
      </c>
      <c r="CX22" s="2" t="s">
        <v>131</v>
      </c>
      <c r="CY22" s="4"/>
      <c r="CZ22" s="8"/>
      <c r="DA22" s="4">
        <v>2</v>
      </c>
      <c r="DB22" s="8">
        <v>131.98</v>
      </c>
      <c r="DC22" s="7">
        <v>-1</v>
      </c>
      <c r="DD22" s="7">
        <v>-1</v>
      </c>
      <c r="DE22" s="2" t="s">
        <v>137</v>
      </c>
      <c r="DF22" s="2" t="s">
        <v>128</v>
      </c>
      <c r="DG22" s="2" t="s">
        <v>145</v>
      </c>
      <c r="DH22" s="2" t="s">
        <v>181</v>
      </c>
      <c r="DI22" s="2" t="s">
        <v>139</v>
      </c>
      <c r="DJ22" s="2" t="s">
        <v>131</v>
      </c>
      <c r="DK22" s="4">
        <v>1</v>
      </c>
      <c r="DL22" s="8">
        <v>240.23</v>
      </c>
      <c r="DM22" s="4"/>
      <c r="DN22" s="8"/>
      <c r="DO22" s="7"/>
      <c r="DP22" s="7"/>
      <c r="DQ22" s="2" t="s">
        <v>137</v>
      </c>
      <c r="DR22" s="2" t="s">
        <v>128</v>
      </c>
      <c r="DS22" s="2" t="s">
        <v>146</v>
      </c>
      <c r="DT22" s="2" t="s">
        <v>224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148</v>
      </c>
      <c r="EF22" s="2" t="s">
        <v>304</v>
      </c>
      <c r="EG22" s="2" t="s">
        <v>139</v>
      </c>
      <c r="EH22" s="2" t="s">
        <v>131</v>
      </c>
      <c r="EI22" s="4">
        <v>1</v>
      </c>
      <c r="EJ22" s="8">
        <v>182.32</v>
      </c>
      <c r="EK22" s="4"/>
      <c r="EL22" s="8"/>
      <c r="EM22" s="7"/>
      <c r="EN22" s="7"/>
      <c r="EO22" s="2" t="s">
        <v>137</v>
      </c>
      <c r="EP22" s="2" t="s">
        <v>128</v>
      </c>
      <c r="EQ22" s="2" t="s">
        <v>145</v>
      </c>
      <c r="ER22" s="2" t="s">
        <v>305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151</v>
      </c>
      <c r="FD22" s="2" t="s">
        <v>131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153</v>
      </c>
      <c r="FN22" s="2" t="s">
        <v>128</v>
      </c>
      <c r="FO22" s="2" t="s">
        <v>131</v>
      </c>
      <c r="FP22" s="2" t="s">
        <v>131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154</v>
      </c>
      <c r="GB22" s="2" t="s">
        <v>306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155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156</v>
      </c>
      <c r="GZ22" s="2" t="s">
        <v>307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308</v>
      </c>
      <c r="HM22" s="2" t="s">
        <v>139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336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309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294</v>
      </c>
      <c r="G23" s="2" t="s">
        <v>294</v>
      </c>
      <c r="H23" s="2" t="s">
        <v>294</v>
      </c>
      <c r="I23" s="2" t="s">
        <v>215</v>
      </c>
      <c r="J23" s="2" t="s">
        <v>172</v>
      </c>
      <c r="K23" s="2" t="s">
        <v>295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274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217</v>
      </c>
      <c r="W23" s="2" t="s">
        <v>134</v>
      </c>
      <c r="X23" s="2" t="s">
        <v>131</v>
      </c>
      <c r="Y23" s="2" t="s">
        <v>145</v>
      </c>
      <c r="Z23" s="4">
        <v>53</v>
      </c>
      <c r="AA23" s="4">
        <f>=ROUNDDOWN(53,0)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</v>
      </c>
      <c r="AQ23" s="8">
        <v>381.79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0.1701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2</v>
      </c>
      <c r="BK23" s="8">
        <v>381.79</v>
      </c>
      <c r="BL23" s="2" t="s">
        <v>310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>
        <v>1</v>
      </c>
      <c r="CB23" s="8">
        <v>150.14</v>
      </c>
      <c r="CC23" s="4"/>
      <c r="CD23" s="8"/>
      <c r="CE23" s="7"/>
      <c r="CF23" s="7"/>
      <c r="CG23" s="2" t="s">
        <v>137</v>
      </c>
      <c r="CH23" s="2" t="s">
        <v>128</v>
      </c>
      <c r="CI23" s="2" t="s">
        <v>140</v>
      </c>
      <c r="CJ23" s="2" t="s">
        <v>311</v>
      </c>
      <c r="CK23" s="2" t="s">
        <v>139</v>
      </c>
      <c r="CL23" s="2" t="s">
        <v>131</v>
      </c>
      <c r="CM23" s="4">
        <v>1</v>
      </c>
      <c r="CN23" s="8">
        <v>231.65</v>
      </c>
      <c r="CO23" s="4"/>
      <c r="CP23" s="8"/>
      <c r="CQ23" s="7"/>
      <c r="CR23" s="7"/>
      <c r="CS23" s="2" t="s">
        <v>137</v>
      </c>
      <c r="CT23" s="2" t="s">
        <v>128</v>
      </c>
      <c r="CU23" s="2" t="s">
        <v>266</v>
      </c>
      <c r="CV23" s="2" t="s">
        <v>252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145</v>
      </c>
      <c r="DH23" s="2" t="s">
        <v>291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146</v>
      </c>
      <c r="DT23" s="2" t="s">
        <v>182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148</v>
      </c>
      <c r="EF23" s="2" t="s">
        <v>243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145</v>
      </c>
      <c r="ER23" s="2" t="s">
        <v>312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137</v>
      </c>
      <c r="FB23" s="2" t="s">
        <v>128</v>
      </c>
      <c r="FC23" s="2" t="s">
        <v>244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153</v>
      </c>
      <c r="FN23" s="2" t="s">
        <v>128</v>
      </c>
      <c r="FO23" s="2" t="s">
        <v>131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154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183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137</v>
      </c>
      <c r="GX23" s="2" t="s">
        <v>128</v>
      </c>
      <c r="GY23" s="2" t="s">
        <v>156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153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53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313</v>
      </c>
      <c r="B24" s="2" t="s">
        <v>120</v>
      </c>
      <c r="C24" s="2" t="s">
        <v>121</v>
      </c>
      <c r="D24" s="2" t="s">
        <v>314</v>
      </c>
      <c r="E24" s="2" t="s">
        <v>315</v>
      </c>
      <c r="F24" s="2" t="s">
        <v>316</v>
      </c>
      <c r="G24" s="2" t="s">
        <v>316</v>
      </c>
      <c r="H24" s="2" t="s">
        <v>316</v>
      </c>
      <c r="I24" s="2" t="s">
        <v>317</v>
      </c>
      <c r="J24" s="2" t="s">
        <v>318</v>
      </c>
      <c r="K24" s="2" t="s">
        <v>319</v>
      </c>
      <c r="L24" s="3">
        <v>30.95</v>
      </c>
      <c r="M24" s="3">
        <v>32.5</v>
      </c>
      <c r="N24" s="3">
        <v>99.99</v>
      </c>
      <c r="O24" s="2" t="s">
        <v>128</v>
      </c>
      <c r="P24" s="2" t="s">
        <v>320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321</v>
      </c>
      <c r="V24" s="2" t="s">
        <v>217</v>
      </c>
      <c r="W24" s="2" t="s">
        <v>134</v>
      </c>
      <c r="X24" s="2" t="s">
        <v>131</v>
      </c>
      <c r="Y24" s="2" t="s">
        <v>199</v>
      </c>
      <c r="Z24" s="4">
        <v>164</v>
      </c>
      <c r="AA24" s="4">
        <f>=ROUNDDOWN(82,0)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3</v>
      </c>
      <c r="AQ24" s="8">
        <v>194.03</v>
      </c>
      <c r="AR24" s="4">
        <v>1</v>
      </c>
      <c r="AS24" s="8">
        <v>27.63</v>
      </c>
      <c r="AT24" s="7">
        <v>2</v>
      </c>
      <c r="AU24" s="7">
        <v>6.0224</v>
      </c>
      <c r="AV24" s="4">
        <v>3</v>
      </c>
      <c r="AW24" s="8">
        <v>194.03</v>
      </c>
      <c r="AX24" s="4">
        <v>1</v>
      </c>
      <c r="AY24" s="8">
        <v>27.63</v>
      </c>
      <c r="AZ24" s="7">
        <v>2</v>
      </c>
      <c r="BA24" s="7">
        <v>6.0224</v>
      </c>
      <c r="BB24" s="7">
        <v>1</v>
      </c>
      <c r="BC24" s="4">
        <v>18</v>
      </c>
      <c r="BD24" s="8">
        <v>695.48</v>
      </c>
      <c r="BE24" s="4">
        <v>6</v>
      </c>
      <c r="BF24" s="8">
        <v>183.98</v>
      </c>
      <c r="BG24" s="7">
        <v>2</v>
      </c>
      <c r="BH24" s="7">
        <v>2.7802</v>
      </c>
      <c r="BI24" s="7">
        <v>0.279</v>
      </c>
      <c r="BJ24" s="4">
        <v>3</v>
      </c>
      <c r="BK24" s="8">
        <v>194.03</v>
      </c>
      <c r="BL24" s="2" t="s">
        <v>322</v>
      </c>
      <c r="BM24" s="7">
        <v>1</v>
      </c>
      <c r="BN24" s="7">
        <v>1</v>
      </c>
      <c r="BO24" s="4">
        <v>1</v>
      </c>
      <c r="BP24" s="8">
        <v>35.59</v>
      </c>
      <c r="BQ24" s="4"/>
      <c r="BR24" s="8"/>
      <c r="BS24" s="7"/>
      <c r="BT24" s="7"/>
      <c r="BU24" s="2" t="s">
        <v>137</v>
      </c>
      <c r="BV24" s="2" t="s">
        <v>128</v>
      </c>
      <c r="BW24" s="2" t="s">
        <v>131</v>
      </c>
      <c r="BX24" s="2" t="s">
        <v>323</v>
      </c>
      <c r="BY24" s="2" t="s">
        <v>139</v>
      </c>
      <c r="BZ24" s="2" t="s">
        <v>131</v>
      </c>
      <c r="CA24" s="4"/>
      <c r="CB24" s="8"/>
      <c r="CC24" s="4">
        <v>1</v>
      </c>
      <c r="CD24" s="8">
        <v>27.63</v>
      </c>
      <c r="CE24" s="7">
        <v>-1</v>
      </c>
      <c r="CF24" s="7">
        <v>-1</v>
      </c>
      <c r="CG24" s="2" t="s">
        <v>137</v>
      </c>
      <c r="CH24" s="2" t="s">
        <v>128</v>
      </c>
      <c r="CI24" s="2" t="s">
        <v>156</v>
      </c>
      <c r="CJ24" s="2" t="s">
        <v>324</v>
      </c>
      <c r="CK24" s="2" t="s">
        <v>139</v>
      </c>
      <c r="CL24" s="2" t="s">
        <v>131</v>
      </c>
      <c r="CM24" s="4"/>
      <c r="CN24" s="8"/>
      <c r="CO24" s="4"/>
      <c r="CP24" s="8"/>
      <c r="CQ24" s="7"/>
      <c r="CR24" s="7"/>
      <c r="CS24" s="2" t="s">
        <v>137</v>
      </c>
      <c r="CT24" s="2" t="s">
        <v>128</v>
      </c>
      <c r="CU24" s="2" t="s">
        <v>325</v>
      </c>
      <c r="CV24" s="2" t="s">
        <v>326</v>
      </c>
      <c r="CW24" s="2" t="s">
        <v>139</v>
      </c>
      <c r="CX24" s="2" t="s">
        <v>131</v>
      </c>
      <c r="CY24" s="4">
        <v>2</v>
      </c>
      <c r="CZ24" s="8">
        <v>158.44</v>
      </c>
      <c r="DA24" s="4"/>
      <c r="DB24" s="8"/>
      <c r="DC24" s="7"/>
      <c r="DD24" s="7"/>
      <c r="DE24" s="2" t="s">
        <v>137</v>
      </c>
      <c r="DF24" s="2" t="s">
        <v>128</v>
      </c>
      <c r="DG24" s="2" t="s">
        <v>135</v>
      </c>
      <c r="DH24" s="2" t="s">
        <v>327</v>
      </c>
      <c r="DI24" s="2" t="s">
        <v>139</v>
      </c>
      <c r="DJ24" s="2" t="s">
        <v>131</v>
      </c>
      <c r="DK24" s="4"/>
      <c r="DL24" s="8"/>
      <c r="DM24" s="4"/>
      <c r="DN24" s="8"/>
      <c r="DO24" s="7"/>
      <c r="DP24" s="7"/>
      <c r="DQ24" s="2" t="s">
        <v>137</v>
      </c>
      <c r="DR24" s="2" t="s">
        <v>128</v>
      </c>
      <c r="DS24" s="2" t="s">
        <v>146</v>
      </c>
      <c r="DT24" s="2" t="s">
        <v>328</v>
      </c>
      <c r="DU24" s="2" t="s">
        <v>139</v>
      </c>
      <c r="DV24" s="2" t="s">
        <v>131</v>
      </c>
      <c r="DW24" s="4"/>
      <c r="DX24" s="8"/>
      <c r="DY24" s="4"/>
      <c r="DZ24" s="8"/>
      <c r="EA24" s="7"/>
      <c r="EB24" s="7"/>
      <c r="EC24" s="2" t="s">
        <v>137</v>
      </c>
      <c r="ED24" s="2" t="s">
        <v>128</v>
      </c>
      <c r="EE24" s="2" t="s">
        <v>329</v>
      </c>
      <c r="EF24" s="2" t="s">
        <v>279</v>
      </c>
      <c r="EG24" s="2" t="s">
        <v>139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135</v>
      </c>
      <c r="ER24" s="2" t="s">
        <v>330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137</v>
      </c>
      <c r="FB24" s="2" t="s">
        <v>128</v>
      </c>
      <c r="FC24" s="2" t="s">
        <v>175</v>
      </c>
      <c r="FD24" s="2" t="s">
        <v>331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153</v>
      </c>
      <c r="FN24" s="2" t="s">
        <v>128</v>
      </c>
      <c r="FO24" s="2" t="s">
        <v>131</v>
      </c>
      <c r="FP24" s="2" t="s">
        <v>131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137</v>
      </c>
      <c r="FZ24" s="2" t="s">
        <v>128</v>
      </c>
      <c r="GA24" s="2" t="s">
        <v>332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183</v>
      </c>
      <c r="GN24" s="2" t="s">
        <v>131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333</v>
      </c>
      <c r="GZ24" s="2" t="s">
        <v>131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131</v>
      </c>
      <c r="HM24" s="2" t="s">
        <v>139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164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334</v>
      </c>
      <c r="B25" s="2" t="s">
        <v>120</v>
      </c>
      <c r="C25" s="2" t="s">
        <v>121</v>
      </c>
      <c r="D25" s="2" t="s">
        <v>314</v>
      </c>
      <c r="E25" s="2" t="s">
        <v>315</v>
      </c>
      <c r="F25" s="2" t="s">
        <v>316</v>
      </c>
      <c r="G25" s="2" t="s">
        <v>316</v>
      </c>
      <c r="H25" s="2" t="s">
        <v>316</v>
      </c>
      <c r="I25" s="2" t="s">
        <v>317</v>
      </c>
      <c r="J25" s="2" t="s">
        <v>318</v>
      </c>
      <c r="K25" s="2" t="s">
        <v>216</v>
      </c>
      <c r="L25" s="3">
        <v>30.95</v>
      </c>
      <c r="M25" s="3">
        <v>32.5</v>
      </c>
      <c r="N25" s="3">
        <v>99.99</v>
      </c>
      <c r="O25" s="2" t="s">
        <v>128</v>
      </c>
      <c r="P25" s="2" t="s">
        <v>274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321</v>
      </c>
      <c r="V25" s="2" t="s">
        <v>217</v>
      </c>
      <c r="W25" s="2" t="s">
        <v>134</v>
      </c>
      <c r="X25" s="2" t="s">
        <v>131</v>
      </c>
      <c r="Y25" s="2" t="s">
        <v>199</v>
      </c>
      <c r="Z25" s="4">
        <v>38</v>
      </c>
      <c r="AA25" s="4">
        <f>=ROUNDDOWN(12.258064516129,0)</f>
      </c>
      <c r="AB25" s="5">
        <v>3.1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6</v>
      </c>
      <c r="AQ25" s="8">
        <v>193.35</v>
      </c>
      <c r="AR25" s="4">
        <v>2</v>
      </c>
      <c r="AS25" s="8">
        <v>55.26</v>
      </c>
      <c r="AT25" s="7">
        <v>2</v>
      </c>
      <c r="AU25" s="7">
        <v>2.4989</v>
      </c>
      <c r="AV25" s="4">
        <v>6</v>
      </c>
      <c r="AW25" s="8">
        <v>193.35</v>
      </c>
      <c r="AX25" s="4">
        <v>2</v>
      </c>
      <c r="AY25" s="8">
        <v>55.26</v>
      </c>
      <c r="AZ25" s="7">
        <v>2</v>
      </c>
      <c r="BA25" s="7">
        <v>2.4989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0.278</v>
      </c>
      <c r="BJ25" s="4">
        <v>6</v>
      </c>
      <c r="BK25" s="8">
        <v>193.35</v>
      </c>
      <c r="BL25" s="2" t="s">
        <v>335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128</v>
      </c>
      <c r="BW25" s="2" t="s">
        <v>131</v>
      </c>
      <c r="BX25" s="2" t="s">
        <v>336</v>
      </c>
      <c r="BY25" s="2" t="s">
        <v>139</v>
      </c>
      <c r="BZ25" s="2" t="s">
        <v>131</v>
      </c>
      <c r="CA25" s="4">
        <v>1</v>
      </c>
      <c r="CB25" s="8">
        <v>22.75</v>
      </c>
      <c r="CC25" s="4">
        <v>2</v>
      </c>
      <c r="CD25" s="8">
        <v>55.26</v>
      </c>
      <c r="CE25" s="7">
        <v>-0.5</v>
      </c>
      <c r="CF25" s="7">
        <v>-0.5883</v>
      </c>
      <c r="CG25" s="2" t="s">
        <v>137</v>
      </c>
      <c r="CH25" s="2" t="s">
        <v>128</v>
      </c>
      <c r="CI25" s="2" t="s">
        <v>156</v>
      </c>
      <c r="CJ25" s="2" t="s">
        <v>337</v>
      </c>
      <c r="CK25" s="2" t="s">
        <v>139</v>
      </c>
      <c r="CL25" s="2" t="s">
        <v>131</v>
      </c>
      <c r="CM25" s="4"/>
      <c r="CN25" s="8"/>
      <c r="CO25" s="4"/>
      <c r="CP25" s="8"/>
      <c r="CQ25" s="7"/>
      <c r="CR25" s="7"/>
      <c r="CS25" s="2" t="s">
        <v>137</v>
      </c>
      <c r="CT25" s="2" t="s">
        <v>128</v>
      </c>
      <c r="CU25" s="2" t="s">
        <v>325</v>
      </c>
      <c r="CV25" s="2" t="s">
        <v>252</v>
      </c>
      <c r="CW25" s="2" t="s">
        <v>139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135</v>
      </c>
      <c r="DH25" s="2" t="s">
        <v>338</v>
      </c>
      <c r="DI25" s="2" t="s">
        <v>139</v>
      </c>
      <c r="DJ25" s="2" t="s">
        <v>131</v>
      </c>
      <c r="DK25" s="4"/>
      <c r="DL25" s="8"/>
      <c r="DM25" s="4"/>
      <c r="DN25" s="8"/>
      <c r="DO25" s="7"/>
      <c r="DP25" s="7"/>
      <c r="DQ25" s="2" t="s">
        <v>137</v>
      </c>
      <c r="DR25" s="2" t="s">
        <v>128</v>
      </c>
      <c r="DS25" s="2" t="s">
        <v>146</v>
      </c>
      <c r="DT25" s="2" t="s">
        <v>339</v>
      </c>
      <c r="DU25" s="2" t="s">
        <v>139</v>
      </c>
      <c r="DV25" s="2" t="s">
        <v>131</v>
      </c>
      <c r="DW25" s="4">
        <v>5</v>
      </c>
      <c r="DX25" s="8">
        <v>170.6</v>
      </c>
      <c r="DY25" s="4"/>
      <c r="DZ25" s="8"/>
      <c r="EA25" s="7"/>
      <c r="EB25" s="7"/>
      <c r="EC25" s="2" t="s">
        <v>137</v>
      </c>
      <c r="ED25" s="2" t="s">
        <v>128</v>
      </c>
      <c r="EE25" s="2" t="s">
        <v>329</v>
      </c>
      <c r="EF25" s="2" t="s">
        <v>340</v>
      </c>
      <c r="EG25" s="2" t="s">
        <v>139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135</v>
      </c>
      <c r="ER25" s="2" t="s">
        <v>144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137</v>
      </c>
      <c r="FB25" s="2" t="s">
        <v>128</v>
      </c>
      <c r="FC25" s="2" t="s">
        <v>175</v>
      </c>
      <c r="FD25" s="2" t="s">
        <v>323</v>
      </c>
      <c r="FE25" s="2" t="s">
        <v>139</v>
      </c>
      <c r="FF25" s="2" t="s">
        <v>131</v>
      </c>
      <c r="FG25" s="4"/>
      <c r="FH25" s="8"/>
      <c r="FI25" s="4"/>
      <c r="FJ25" s="8"/>
      <c r="FK25" s="7"/>
      <c r="FL25" s="7"/>
      <c r="FM25" s="2" t="s">
        <v>153</v>
      </c>
      <c r="FN25" s="2" t="s">
        <v>128</v>
      </c>
      <c r="FO25" s="2" t="s">
        <v>131</v>
      </c>
      <c r="FP25" s="2" t="s">
        <v>131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332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183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128</v>
      </c>
      <c r="GY25" s="2" t="s">
        <v>333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131</v>
      </c>
      <c r="HM25" s="2" t="s">
        <v>139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38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341</v>
      </c>
      <c r="B26" s="2" t="s">
        <v>120</v>
      </c>
      <c r="C26" s="2" t="s">
        <v>121</v>
      </c>
      <c r="D26" s="2" t="s">
        <v>314</v>
      </c>
      <c r="E26" s="2" t="s">
        <v>315</v>
      </c>
      <c r="F26" s="2" t="s">
        <v>316</v>
      </c>
      <c r="G26" s="2" t="s">
        <v>316</v>
      </c>
      <c r="H26" s="2" t="s">
        <v>316</v>
      </c>
      <c r="I26" s="2" t="s">
        <v>317</v>
      </c>
      <c r="J26" s="2" t="s">
        <v>318</v>
      </c>
      <c r="K26" s="2" t="s">
        <v>127</v>
      </c>
      <c r="L26" s="3">
        <v>30.95</v>
      </c>
      <c r="M26" s="3">
        <v>32.5</v>
      </c>
      <c r="N26" s="3">
        <v>99.99</v>
      </c>
      <c r="O26" s="2" t="s">
        <v>128</v>
      </c>
      <c r="P26" s="2" t="s">
        <v>274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321</v>
      </c>
      <c r="V26" s="2" t="s">
        <v>217</v>
      </c>
      <c r="W26" s="2" t="s">
        <v>134</v>
      </c>
      <c r="X26" s="2" t="s">
        <v>131</v>
      </c>
      <c r="Y26" s="2" t="s">
        <v>144</v>
      </c>
      <c r="Z26" s="4">
        <v>174</v>
      </c>
      <c r="AA26" s="4">
        <f>=ROUNDDOWN(58,0)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4</v>
      </c>
      <c r="AQ26" s="8">
        <v>140.4</v>
      </c>
      <c r="AR26" s="4">
        <v>2</v>
      </c>
      <c r="AS26" s="8">
        <v>65.99</v>
      </c>
      <c r="AT26" s="7">
        <v>1</v>
      </c>
      <c r="AU26" s="7">
        <v>1.1276</v>
      </c>
      <c r="AV26" s="4">
        <v>4</v>
      </c>
      <c r="AW26" s="8">
        <v>140.4</v>
      </c>
      <c r="AX26" s="4">
        <v>2</v>
      </c>
      <c r="AY26" s="8">
        <v>65.99</v>
      </c>
      <c r="AZ26" s="7">
        <v>1</v>
      </c>
      <c r="BA26" s="7">
        <v>1.1276</v>
      </c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0.2019</v>
      </c>
      <c r="BJ26" s="4">
        <v>4</v>
      </c>
      <c r="BK26" s="8">
        <v>140.4</v>
      </c>
      <c r="BL26" s="2" t="s">
        <v>342</v>
      </c>
      <c r="BM26" s="7">
        <v>1</v>
      </c>
      <c r="BN26" s="7">
        <v>1</v>
      </c>
      <c r="BO26" s="4">
        <v>2</v>
      </c>
      <c r="BP26" s="8">
        <v>71.18</v>
      </c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239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156</v>
      </c>
      <c r="CJ26" s="2" t="s">
        <v>343</v>
      </c>
      <c r="CK26" s="2" t="s">
        <v>139</v>
      </c>
      <c r="CL26" s="2" t="s">
        <v>131</v>
      </c>
      <c r="CM26" s="4"/>
      <c r="CN26" s="8"/>
      <c r="CO26" s="4"/>
      <c r="CP26" s="8"/>
      <c r="CQ26" s="7"/>
      <c r="CR26" s="7"/>
      <c r="CS26" s="2" t="s">
        <v>137</v>
      </c>
      <c r="CT26" s="2" t="s">
        <v>128</v>
      </c>
      <c r="CU26" s="2" t="s">
        <v>325</v>
      </c>
      <c r="CV26" s="2" t="s">
        <v>253</v>
      </c>
      <c r="CW26" s="2" t="s">
        <v>139</v>
      </c>
      <c r="CX26" s="2" t="s">
        <v>131</v>
      </c>
      <c r="CY26" s="4"/>
      <c r="CZ26" s="8"/>
      <c r="DA26" s="4"/>
      <c r="DB26" s="8"/>
      <c r="DC26" s="7"/>
      <c r="DD26" s="7"/>
      <c r="DE26" s="2" t="s">
        <v>137</v>
      </c>
      <c r="DF26" s="2" t="s">
        <v>128</v>
      </c>
      <c r="DG26" s="2" t="s">
        <v>135</v>
      </c>
      <c r="DH26" s="2" t="s">
        <v>145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146</v>
      </c>
      <c r="DT26" s="2" t="s">
        <v>344</v>
      </c>
      <c r="DU26" s="2" t="s">
        <v>139</v>
      </c>
      <c r="DV26" s="2" t="s">
        <v>131</v>
      </c>
      <c r="DW26" s="4">
        <v>1</v>
      </c>
      <c r="DX26" s="8">
        <v>34.12</v>
      </c>
      <c r="DY26" s="4">
        <v>1</v>
      </c>
      <c r="DZ26" s="8">
        <v>34.12</v>
      </c>
      <c r="EA26" s="7"/>
      <c r="EB26" s="7"/>
      <c r="EC26" s="2" t="s">
        <v>137</v>
      </c>
      <c r="ED26" s="2" t="s">
        <v>128</v>
      </c>
      <c r="EE26" s="2" t="s">
        <v>329</v>
      </c>
      <c r="EF26" s="2" t="s">
        <v>225</v>
      </c>
      <c r="EG26" s="2" t="s">
        <v>139</v>
      </c>
      <c r="EH26" s="2" t="s">
        <v>131</v>
      </c>
      <c r="EI26" s="4"/>
      <c r="EJ26" s="8"/>
      <c r="EK26" s="4">
        <v>1</v>
      </c>
      <c r="EL26" s="8">
        <v>31.87</v>
      </c>
      <c r="EM26" s="7">
        <v>-1</v>
      </c>
      <c r="EN26" s="7">
        <v>-1</v>
      </c>
      <c r="EO26" s="2" t="s">
        <v>137</v>
      </c>
      <c r="EP26" s="2" t="s">
        <v>128</v>
      </c>
      <c r="EQ26" s="2" t="s">
        <v>135</v>
      </c>
      <c r="ER26" s="2" t="s">
        <v>181</v>
      </c>
      <c r="ES26" s="2" t="s">
        <v>139</v>
      </c>
      <c r="ET26" s="2" t="s">
        <v>131</v>
      </c>
      <c r="EU26" s="4">
        <v>1</v>
      </c>
      <c r="EV26" s="8">
        <v>35.1</v>
      </c>
      <c r="EW26" s="4"/>
      <c r="EX26" s="8"/>
      <c r="EY26" s="7"/>
      <c r="EZ26" s="7"/>
      <c r="FA26" s="2" t="s">
        <v>137</v>
      </c>
      <c r="FB26" s="2" t="s">
        <v>128</v>
      </c>
      <c r="FC26" s="2" t="s">
        <v>175</v>
      </c>
      <c r="FD26" s="2" t="s">
        <v>345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153</v>
      </c>
      <c r="FN26" s="2" t="s">
        <v>128</v>
      </c>
      <c r="FO26" s="2" t="s">
        <v>131</v>
      </c>
      <c r="FP26" s="2" t="s">
        <v>131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137</v>
      </c>
      <c r="FZ26" s="2" t="s">
        <v>128</v>
      </c>
      <c r="GA26" s="2" t="s">
        <v>332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183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333</v>
      </c>
      <c r="GZ26" s="2" t="s">
        <v>131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131</v>
      </c>
      <c r="HM26" s="2" t="s">
        <v>139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174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346</v>
      </c>
      <c r="B27" s="2" t="s">
        <v>120</v>
      </c>
      <c r="C27" s="2" t="s">
        <v>121</v>
      </c>
      <c r="D27" s="2" t="s">
        <v>314</v>
      </c>
      <c r="E27" s="2" t="s">
        <v>315</v>
      </c>
      <c r="F27" s="2" t="s">
        <v>316</v>
      </c>
      <c r="G27" s="2" t="s">
        <v>316</v>
      </c>
      <c r="H27" s="2" t="s">
        <v>316</v>
      </c>
      <c r="I27" s="2" t="s">
        <v>317</v>
      </c>
      <c r="J27" s="2" t="s">
        <v>318</v>
      </c>
      <c r="K27" s="2" t="s">
        <v>295</v>
      </c>
      <c r="L27" s="3">
        <v>30.95</v>
      </c>
      <c r="M27" s="3">
        <v>32.5</v>
      </c>
      <c r="N27" s="3">
        <v>99.99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321</v>
      </c>
      <c r="V27" s="2" t="s">
        <v>217</v>
      </c>
      <c r="W27" s="2" t="s">
        <v>134</v>
      </c>
      <c r="X27" s="2" t="s">
        <v>131</v>
      </c>
      <c r="Y27" s="2" t="s">
        <v>144</v>
      </c>
      <c r="Z27" s="4">
        <v>267</v>
      </c>
      <c r="AA27" s="4">
        <f>=ROUNDDOWN(66.75,0)</f>
      </c>
      <c r="AB27" s="5">
        <v>4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3</v>
      </c>
      <c r="AQ27" s="8">
        <v>109.2</v>
      </c>
      <c r="AR27" s="4"/>
      <c r="AS27" s="8"/>
      <c r="AT27" s="7"/>
      <c r="AU27" s="7"/>
      <c r="AV27" s="4">
        <v>3</v>
      </c>
      <c r="AW27" s="8">
        <v>109.2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0.157</v>
      </c>
      <c r="BJ27" s="4">
        <v>3</v>
      </c>
      <c r="BK27" s="8">
        <v>109.2</v>
      </c>
      <c r="BL27" s="2" t="s">
        <v>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131</v>
      </c>
      <c r="BY27" s="2" t="s">
        <v>139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156</v>
      </c>
      <c r="CJ27" s="2" t="s">
        <v>347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325</v>
      </c>
      <c r="CV27" s="2" t="s">
        <v>298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135</v>
      </c>
      <c r="DH27" s="2" t="s">
        <v>291</v>
      </c>
      <c r="DI27" s="2" t="s">
        <v>139</v>
      </c>
      <c r="DJ27" s="2" t="s">
        <v>131</v>
      </c>
      <c r="DK27" s="4">
        <v>3</v>
      </c>
      <c r="DL27" s="8">
        <v>109.2</v>
      </c>
      <c r="DM27" s="4"/>
      <c r="DN27" s="8"/>
      <c r="DO27" s="7"/>
      <c r="DP27" s="7"/>
      <c r="DQ27" s="2" t="s">
        <v>137</v>
      </c>
      <c r="DR27" s="2" t="s">
        <v>128</v>
      </c>
      <c r="DS27" s="2" t="s">
        <v>146</v>
      </c>
      <c r="DT27" s="2" t="s">
        <v>340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329</v>
      </c>
      <c r="EF27" s="2" t="s">
        <v>348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135</v>
      </c>
      <c r="ER27" s="2" t="s">
        <v>349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128</v>
      </c>
      <c r="FC27" s="2" t="s">
        <v>175</v>
      </c>
      <c r="FD27" s="2" t="s">
        <v>131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153</v>
      </c>
      <c r="FN27" s="2" t="s">
        <v>128</v>
      </c>
      <c r="FO27" s="2" t="s">
        <v>131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332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183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333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131</v>
      </c>
      <c r="HM27" s="2" t="s">
        <v>139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267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350</v>
      </c>
      <c r="B28" s="2" t="s">
        <v>120</v>
      </c>
      <c r="C28" s="2" t="s">
        <v>121</v>
      </c>
      <c r="D28" s="2" t="s">
        <v>314</v>
      </c>
      <c r="E28" s="2" t="s">
        <v>315</v>
      </c>
      <c r="F28" s="2" t="s">
        <v>316</v>
      </c>
      <c r="G28" s="2" t="s">
        <v>316</v>
      </c>
      <c r="H28" s="2" t="s">
        <v>316</v>
      </c>
      <c r="I28" s="2" t="s">
        <v>317</v>
      </c>
      <c r="J28" s="2" t="s">
        <v>318</v>
      </c>
      <c r="K28" s="2" t="s">
        <v>351</v>
      </c>
      <c r="L28" s="3">
        <v>30.95</v>
      </c>
      <c r="M28" s="3">
        <v>32.5</v>
      </c>
      <c r="N28" s="3">
        <v>99.99</v>
      </c>
      <c r="O28" s="2" t="s">
        <v>128</v>
      </c>
      <c r="P28" s="2" t="s">
        <v>320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321</v>
      </c>
      <c r="V28" s="2" t="s">
        <v>217</v>
      </c>
      <c r="W28" s="2" t="s">
        <v>134</v>
      </c>
      <c r="X28" s="2" t="s">
        <v>131</v>
      </c>
      <c r="Y28" s="2" t="s">
        <v>199</v>
      </c>
      <c r="Z28" s="4">
        <v>185</v>
      </c>
      <c r="AA28" s="4">
        <f>=ROUNDDOWN(92.5,0)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</v>
      </c>
      <c r="AQ28" s="8">
        <v>58.5</v>
      </c>
      <c r="AR28" s="4">
        <v>1</v>
      </c>
      <c r="AS28" s="8">
        <v>35.1</v>
      </c>
      <c r="AT28" s="7">
        <v>1</v>
      </c>
      <c r="AU28" s="7">
        <v>0.6667</v>
      </c>
      <c r="AV28" s="4">
        <v>2</v>
      </c>
      <c r="AW28" s="8">
        <v>58.5</v>
      </c>
      <c r="AX28" s="4">
        <v>1</v>
      </c>
      <c r="AY28" s="8">
        <v>35.1</v>
      </c>
      <c r="AZ28" s="7">
        <v>1</v>
      </c>
      <c r="BA28" s="7">
        <v>0.6667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0.0841</v>
      </c>
      <c r="BJ28" s="4">
        <v>2</v>
      </c>
      <c r="BK28" s="8">
        <v>58.5</v>
      </c>
      <c r="BL28" s="2" t="s">
        <v>310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157</v>
      </c>
      <c r="BY28" s="2" t="s">
        <v>139</v>
      </c>
      <c r="BZ28" s="2" t="s">
        <v>131</v>
      </c>
      <c r="CA28" s="4">
        <v>2</v>
      </c>
      <c r="CB28" s="8">
        <v>58.5</v>
      </c>
      <c r="CC28" s="4"/>
      <c r="CD28" s="8"/>
      <c r="CE28" s="7"/>
      <c r="CF28" s="7"/>
      <c r="CG28" s="2" t="s">
        <v>137</v>
      </c>
      <c r="CH28" s="2" t="s">
        <v>128</v>
      </c>
      <c r="CI28" s="2" t="s">
        <v>156</v>
      </c>
      <c r="CJ28" s="2" t="s">
        <v>282</v>
      </c>
      <c r="CK28" s="2" t="s">
        <v>139</v>
      </c>
      <c r="CL28" s="2" t="s">
        <v>131</v>
      </c>
      <c r="CM28" s="4"/>
      <c r="CN28" s="8"/>
      <c r="CO28" s="4">
        <v>1</v>
      </c>
      <c r="CP28" s="8">
        <v>35.1</v>
      </c>
      <c r="CQ28" s="7">
        <v>-1</v>
      </c>
      <c r="CR28" s="7">
        <v>-1</v>
      </c>
      <c r="CS28" s="2" t="s">
        <v>137</v>
      </c>
      <c r="CT28" s="2" t="s">
        <v>128</v>
      </c>
      <c r="CU28" s="2" t="s">
        <v>325</v>
      </c>
      <c r="CV28" s="2" t="s">
        <v>352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135</v>
      </c>
      <c r="DH28" s="2" t="s">
        <v>338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146</v>
      </c>
      <c r="DT28" s="2" t="s">
        <v>224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329</v>
      </c>
      <c r="EF28" s="2" t="s">
        <v>266</v>
      </c>
      <c r="EG28" s="2" t="s">
        <v>139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128</v>
      </c>
      <c r="EQ28" s="2" t="s">
        <v>135</v>
      </c>
      <c r="ER28" s="2" t="s">
        <v>353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137</v>
      </c>
      <c r="FB28" s="2" t="s">
        <v>128</v>
      </c>
      <c r="FC28" s="2" t="s">
        <v>175</v>
      </c>
      <c r="FD28" s="2" t="s">
        <v>131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153</v>
      </c>
      <c r="FN28" s="2" t="s">
        <v>128</v>
      </c>
      <c r="FO28" s="2" t="s">
        <v>131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332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183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333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131</v>
      </c>
      <c r="HM28" s="2" t="s">
        <v>139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185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354</v>
      </c>
      <c r="B29" s="2" t="s">
        <v>120</v>
      </c>
      <c r="C29" s="2" t="s">
        <v>121</v>
      </c>
      <c r="D29" s="2" t="s">
        <v>314</v>
      </c>
      <c r="E29" s="2" t="s">
        <v>315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357</v>
      </c>
      <c r="K29" s="2" t="s">
        <v>319</v>
      </c>
      <c r="L29" s="3">
        <v>34.04</v>
      </c>
      <c r="M29" s="3">
        <v>35.74</v>
      </c>
      <c r="N29" s="3">
        <v>109.99</v>
      </c>
      <c r="O29" s="2" t="s">
        <v>128</v>
      </c>
      <c r="P29" s="2" t="s">
        <v>320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321</v>
      </c>
      <c r="V29" s="2" t="s">
        <v>358</v>
      </c>
      <c r="W29" s="2" t="s">
        <v>134</v>
      </c>
      <c r="X29" s="2" t="s">
        <v>131</v>
      </c>
      <c r="Y29" s="2" t="s">
        <v>144</v>
      </c>
      <c r="Z29" s="4">
        <v>135</v>
      </c>
      <c r="AA29" s="4">
        <f>=ROUNDDOWN(45,0)</f>
      </c>
      <c r="AB29" s="5">
        <v>3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6</v>
      </c>
      <c r="AQ29" s="8">
        <v>234.46</v>
      </c>
      <c r="AR29" s="4">
        <v>1</v>
      </c>
      <c r="AS29" s="8">
        <v>37.53</v>
      </c>
      <c r="AT29" s="7">
        <v>5</v>
      </c>
      <c r="AU29" s="7">
        <v>5.2473</v>
      </c>
      <c r="AV29" s="4">
        <v>6</v>
      </c>
      <c r="AW29" s="8">
        <v>234.46</v>
      </c>
      <c r="AX29" s="4">
        <v>1</v>
      </c>
      <c r="AY29" s="8">
        <v>37.53</v>
      </c>
      <c r="AZ29" s="7">
        <v>5</v>
      </c>
      <c r="BA29" s="7">
        <v>5.2473</v>
      </c>
      <c r="BB29" s="7">
        <v>1</v>
      </c>
      <c r="BC29" s="4">
        <v>13</v>
      </c>
      <c r="BD29" s="8">
        <v>599.61</v>
      </c>
      <c r="BE29" s="4">
        <v>1</v>
      </c>
      <c r="BF29" s="8">
        <v>37.53</v>
      </c>
      <c r="BG29" s="7">
        <v>12</v>
      </c>
      <c r="BH29" s="7">
        <v>14.9768</v>
      </c>
      <c r="BI29" s="7">
        <v>0.391</v>
      </c>
      <c r="BJ29" s="4">
        <v>6</v>
      </c>
      <c r="BK29" s="8">
        <v>234.46</v>
      </c>
      <c r="BL29" s="2" t="s">
        <v>359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360</v>
      </c>
      <c r="BY29" s="2" t="s">
        <v>139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140</v>
      </c>
      <c r="CJ29" s="2" t="s">
        <v>304</v>
      </c>
      <c r="CK29" s="2" t="s">
        <v>139</v>
      </c>
      <c r="CL29" s="2" t="s">
        <v>131</v>
      </c>
      <c r="CM29" s="4"/>
      <c r="CN29" s="8"/>
      <c r="CO29" s="4"/>
      <c r="CP29" s="8"/>
      <c r="CQ29" s="7"/>
      <c r="CR29" s="7"/>
      <c r="CS29" s="2" t="s">
        <v>137</v>
      </c>
      <c r="CT29" s="2" t="s">
        <v>128</v>
      </c>
      <c r="CU29" s="2" t="s">
        <v>325</v>
      </c>
      <c r="CV29" s="2" t="s">
        <v>361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135</v>
      </c>
      <c r="DH29" s="2" t="s">
        <v>327</v>
      </c>
      <c r="DI29" s="2" t="s">
        <v>139</v>
      </c>
      <c r="DJ29" s="2" t="s">
        <v>131</v>
      </c>
      <c r="DK29" s="4">
        <v>2</v>
      </c>
      <c r="DL29" s="8">
        <v>80.06</v>
      </c>
      <c r="DM29" s="4"/>
      <c r="DN29" s="8"/>
      <c r="DO29" s="7"/>
      <c r="DP29" s="7"/>
      <c r="DQ29" s="2" t="s">
        <v>137</v>
      </c>
      <c r="DR29" s="2" t="s">
        <v>128</v>
      </c>
      <c r="DS29" s="2" t="s">
        <v>146</v>
      </c>
      <c r="DT29" s="2" t="s">
        <v>224</v>
      </c>
      <c r="DU29" s="2" t="s">
        <v>139</v>
      </c>
      <c r="DV29" s="2" t="s">
        <v>131</v>
      </c>
      <c r="DW29" s="4"/>
      <c r="DX29" s="8"/>
      <c r="DY29" s="4">
        <v>1</v>
      </c>
      <c r="DZ29" s="8">
        <v>37.53</v>
      </c>
      <c r="EA29" s="7">
        <v>-1</v>
      </c>
      <c r="EB29" s="7">
        <v>-1</v>
      </c>
      <c r="EC29" s="2" t="s">
        <v>137</v>
      </c>
      <c r="ED29" s="2" t="s">
        <v>128</v>
      </c>
      <c r="EE29" s="2" t="s">
        <v>329</v>
      </c>
      <c r="EF29" s="2" t="s">
        <v>225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135</v>
      </c>
      <c r="ER29" s="2" t="s">
        <v>190</v>
      </c>
      <c r="ES29" s="2" t="s">
        <v>139</v>
      </c>
      <c r="ET29" s="2" t="s">
        <v>131</v>
      </c>
      <c r="EU29" s="4">
        <v>4</v>
      </c>
      <c r="EV29" s="8">
        <v>154.4</v>
      </c>
      <c r="EW29" s="4"/>
      <c r="EX29" s="8"/>
      <c r="EY29" s="7"/>
      <c r="EZ29" s="7"/>
      <c r="FA29" s="2" t="s">
        <v>137</v>
      </c>
      <c r="FB29" s="2" t="s">
        <v>128</v>
      </c>
      <c r="FC29" s="2" t="s">
        <v>175</v>
      </c>
      <c r="FD29" s="2" t="s">
        <v>362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153</v>
      </c>
      <c r="FN29" s="2" t="s">
        <v>128</v>
      </c>
      <c r="FO29" s="2" t="s">
        <v>131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332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183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333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131</v>
      </c>
      <c r="HM29" s="2" t="s">
        <v>139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135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363</v>
      </c>
      <c r="B30" s="2" t="s">
        <v>120</v>
      </c>
      <c r="C30" s="2" t="s">
        <v>121</v>
      </c>
      <c r="D30" s="2" t="s">
        <v>314</v>
      </c>
      <c r="E30" s="2" t="s">
        <v>315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357</v>
      </c>
      <c r="K30" s="2" t="s">
        <v>216</v>
      </c>
      <c r="L30" s="3">
        <v>34.04</v>
      </c>
      <c r="M30" s="3">
        <v>35.74</v>
      </c>
      <c r="N30" s="3">
        <v>109.99</v>
      </c>
      <c r="O30" s="2" t="s">
        <v>128</v>
      </c>
      <c r="P30" s="2" t="s">
        <v>274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321</v>
      </c>
      <c r="V30" s="2" t="s">
        <v>358</v>
      </c>
      <c r="W30" s="2" t="s">
        <v>134</v>
      </c>
      <c r="X30" s="2" t="s">
        <v>131</v>
      </c>
      <c r="Y30" s="2" t="s">
        <v>144</v>
      </c>
      <c r="Z30" s="4">
        <v>73</v>
      </c>
      <c r="AA30" s="4">
        <f>=ROUNDDOWN(36.5,0)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4</v>
      </c>
      <c r="AQ30" s="8">
        <v>194.46</v>
      </c>
      <c r="AR30" s="4"/>
      <c r="AS30" s="8"/>
      <c r="AT30" s="7"/>
      <c r="AU30" s="7"/>
      <c r="AV30" s="4">
        <v>4</v>
      </c>
      <c r="AW30" s="8">
        <v>194.46</v>
      </c>
      <c r="AX30" s="4"/>
      <c r="AY30" s="8"/>
      <c r="AZ30" s="7"/>
      <c r="BA30" s="7"/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0.3243</v>
      </c>
      <c r="BJ30" s="4">
        <v>4</v>
      </c>
      <c r="BK30" s="8">
        <v>194.46</v>
      </c>
      <c r="BL30" s="2" t="s">
        <v>364</v>
      </c>
      <c r="BM30" s="7">
        <v>1</v>
      </c>
      <c r="BN30" s="7">
        <v>1</v>
      </c>
      <c r="BO30" s="4">
        <v>1</v>
      </c>
      <c r="BP30" s="8">
        <v>39.15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220</v>
      </c>
      <c r="BY30" s="2" t="s">
        <v>139</v>
      </c>
      <c r="BZ30" s="2" t="s">
        <v>131</v>
      </c>
      <c r="CA30" s="4">
        <v>1</v>
      </c>
      <c r="CB30" s="8">
        <v>21.44</v>
      </c>
      <c r="CC30" s="4"/>
      <c r="CD30" s="8"/>
      <c r="CE30" s="7"/>
      <c r="CF30" s="7"/>
      <c r="CG30" s="2" t="s">
        <v>137</v>
      </c>
      <c r="CH30" s="2" t="s">
        <v>128</v>
      </c>
      <c r="CI30" s="2" t="s">
        <v>140</v>
      </c>
      <c r="CJ30" s="2" t="s">
        <v>365</v>
      </c>
      <c r="CK30" s="2" t="s">
        <v>139</v>
      </c>
      <c r="CL30" s="2" t="s">
        <v>131</v>
      </c>
      <c r="CM30" s="4"/>
      <c r="CN30" s="8"/>
      <c r="CO30" s="4"/>
      <c r="CP30" s="8"/>
      <c r="CQ30" s="7"/>
      <c r="CR30" s="7"/>
      <c r="CS30" s="2" t="s">
        <v>137</v>
      </c>
      <c r="CT30" s="2" t="s">
        <v>128</v>
      </c>
      <c r="CU30" s="2" t="s">
        <v>325</v>
      </c>
      <c r="CV30" s="2" t="s">
        <v>266</v>
      </c>
      <c r="CW30" s="2" t="s">
        <v>139</v>
      </c>
      <c r="CX30" s="2" t="s">
        <v>131</v>
      </c>
      <c r="CY30" s="4">
        <v>1</v>
      </c>
      <c r="CZ30" s="8">
        <v>93.49</v>
      </c>
      <c r="DA30" s="4"/>
      <c r="DB30" s="8"/>
      <c r="DC30" s="7"/>
      <c r="DD30" s="7"/>
      <c r="DE30" s="2" t="s">
        <v>137</v>
      </c>
      <c r="DF30" s="2" t="s">
        <v>128</v>
      </c>
      <c r="DG30" s="2" t="s">
        <v>135</v>
      </c>
      <c r="DH30" s="2" t="s">
        <v>223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146</v>
      </c>
      <c r="DT30" s="2" t="s">
        <v>284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329</v>
      </c>
      <c r="EF30" s="2" t="s">
        <v>366</v>
      </c>
      <c r="EG30" s="2" t="s">
        <v>139</v>
      </c>
      <c r="EH30" s="2" t="s">
        <v>131</v>
      </c>
      <c r="EI30" s="4">
        <v>1</v>
      </c>
      <c r="EJ30" s="8">
        <v>40.38</v>
      </c>
      <c r="EK30" s="4"/>
      <c r="EL30" s="8"/>
      <c r="EM30" s="7"/>
      <c r="EN30" s="7"/>
      <c r="EO30" s="2" t="s">
        <v>137</v>
      </c>
      <c r="EP30" s="2" t="s">
        <v>128</v>
      </c>
      <c r="EQ30" s="2" t="s">
        <v>135</v>
      </c>
      <c r="ER30" s="2" t="s">
        <v>367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175</v>
      </c>
      <c r="FD30" s="2" t="s">
        <v>368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153</v>
      </c>
      <c r="FN30" s="2" t="s">
        <v>128</v>
      </c>
      <c r="FO30" s="2" t="s">
        <v>131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332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183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333</v>
      </c>
      <c r="GZ30" s="2" t="s">
        <v>140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131</v>
      </c>
      <c r="HM30" s="2" t="s">
        <v>139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73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369</v>
      </c>
      <c r="B31" s="2" t="s">
        <v>120</v>
      </c>
      <c r="C31" s="2" t="s">
        <v>121</v>
      </c>
      <c r="D31" s="2" t="s">
        <v>314</v>
      </c>
      <c r="E31" s="2" t="s">
        <v>315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357</v>
      </c>
      <c r="K31" s="2" t="s">
        <v>351</v>
      </c>
      <c r="L31" s="3">
        <v>34.04</v>
      </c>
      <c r="M31" s="3">
        <v>35.74</v>
      </c>
      <c r="N31" s="3">
        <v>109.99</v>
      </c>
      <c r="O31" s="2" t="s">
        <v>128</v>
      </c>
      <c r="P31" s="2" t="s">
        <v>320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321</v>
      </c>
      <c r="V31" s="2" t="s">
        <v>358</v>
      </c>
      <c r="W31" s="2" t="s">
        <v>134</v>
      </c>
      <c r="X31" s="2" t="s">
        <v>131</v>
      </c>
      <c r="Y31" s="2" t="s">
        <v>144</v>
      </c>
      <c r="Z31" s="4">
        <v>133</v>
      </c>
      <c r="AA31" s="4">
        <f>=ROUNDDOWN(66.5,0)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</v>
      </c>
      <c r="AQ31" s="8">
        <v>93.49</v>
      </c>
      <c r="AR31" s="4"/>
      <c r="AS31" s="8"/>
      <c r="AT31" s="7"/>
      <c r="AU31" s="7"/>
      <c r="AV31" s="4">
        <v>1</v>
      </c>
      <c r="AW31" s="8">
        <v>93.49</v>
      </c>
      <c r="AX31" s="4"/>
      <c r="AY31" s="8"/>
      <c r="AZ31" s="7"/>
      <c r="BA31" s="7"/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0.1559</v>
      </c>
      <c r="BJ31" s="4">
        <v>1</v>
      </c>
      <c r="BK31" s="8">
        <v>93.49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/>
      <c r="CB31" s="8"/>
      <c r="CC31" s="4"/>
      <c r="CD31" s="8"/>
      <c r="CE31" s="7"/>
      <c r="CF31" s="7"/>
      <c r="CG31" s="2" t="s">
        <v>137</v>
      </c>
      <c r="CH31" s="2" t="s">
        <v>128</v>
      </c>
      <c r="CI31" s="2" t="s">
        <v>140</v>
      </c>
      <c r="CJ31" s="2" t="s">
        <v>370</v>
      </c>
      <c r="CK31" s="2" t="s">
        <v>139</v>
      </c>
      <c r="CL31" s="2" t="s">
        <v>131</v>
      </c>
      <c r="CM31" s="4"/>
      <c r="CN31" s="8"/>
      <c r="CO31" s="4"/>
      <c r="CP31" s="8"/>
      <c r="CQ31" s="7"/>
      <c r="CR31" s="7"/>
      <c r="CS31" s="2" t="s">
        <v>137</v>
      </c>
      <c r="CT31" s="2" t="s">
        <v>128</v>
      </c>
      <c r="CU31" s="2" t="s">
        <v>325</v>
      </c>
      <c r="CV31" s="2" t="s">
        <v>298</v>
      </c>
      <c r="CW31" s="2" t="s">
        <v>139</v>
      </c>
      <c r="CX31" s="2" t="s">
        <v>131</v>
      </c>
      <c r="CY31" s="4">
        <v>1</v>
      </c>
      <c r="CZ31" s="8">
        <v>93.49</v>
      </c>
      <c r="DA31" s="4"/>
      <c r="DB31" s="8"/>
      <c r="DC31" s="7"/>
      <c r="DD31" s="7"/>
      <c r="DE31" s="2" t="s">
        <v>137</v>
      </c>
      <c r="DF31" s="2" t="s">
        <v>128</v>
      </c>
      <c r="DG31" s="2" t="s">
        <v>144</v>
      </c>
      <c r="DH31" s="2" t="s">
        <v>277</v>
      </c>
      <c r="DI31" s="2" t="s">
        <v>139</v>
      </c>
      <c r="DJ31" s="2" t="s">
        <v>131</v>
      </c>
      <c r="DK31" s="4"/>
      <c r="DL31" s="8"/>
      <c r="DM31" s="4"/>
      <c r="DN31" s="8"/>
      <c r="DO31" s="7"/>
      <c r="DP31" s="7"/>
      <c r="DQ31" s="2" t="s">
        <v>137</v>
      </c>
      <c r="DR31" s="2" t="s">
        <v>128</v>
      </c>
      <c r="DS31" s="2" t="s">
        <v>146</v>
      </c>
      <c r="DT31" s="2" t="s">
        <v>371</v>
      </c>
      <c r="DU31" s="2" t="s">
        <v>139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128</v>
      </c>
      <c r="EE31" s="2" t="s">
        <v>329</v>
      </c>
      <c r="EF31" s="2" t="s">
        <v>372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135</v>
      </c>
      <c r="ER31" s="2" t="s">
        <v>144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175</v>
      </c>
      <c r="FD31" s="2" t="s">
        <v>131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153</v>
      </c>
      <c r="FN31" s="2" t="s">
        <v>128</v>
      </c>
      <c r="FO31" s="2" t="s">
        <v>131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332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183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128</v>
      </c>
      <c r="GY31" s="2" t="s">
        <v>333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131</v>
      </c>
      <c r="HM31" s="2" t="s">
        <v>139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133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373</v>
      </c>
      <c r="B32" s="2" t="s">
        <v>120</v>
      </c>
      <c r="C32" s="2" t="s">
        <v>121</v>
      </c>
      <c r="D32" s="2" t="s">
        <v>314</v>
      </c>
      <c r="E32" s="2" t="s">
        <v>315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357</v>
      </c>
      <c r="K32" s="2" t="s">
        <v>127</v>
      </c>
      <c r="L32" s="3">
        <v>34.04</v>
      </c>
      <c r="M32" s="3">
        <v>35.74</v>
      </c>
      <c r="N32" s="3">
        <v>109.99</v>
      </c>
      <c r="O32" s="2" t="s">
        <v>128</v>
      </c>
      <c r="P32" s="2" t="s">
        <v>274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321</v>
      </c>
      <c r="V32" s="2" t="s">
        <v>358</v>
      </c>
      <c r="W32" s="2" t="s">
        <v>134</v>
      </c>
      <c r="X32" s="2" t="s">
        <v>131</v>
      </c>
      <c r="Y32" s="2" t="s">
        <v>144</v>
      </c>
      <c r="Z32" s="4">
        <v>181</v>
      </c>
      <c r="AA32" s="4">
        <f>=ROUNDDOWN(90.5,0)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2</v>
      </c>
      <c r="AQ32" s="8">
        <v>77.2</v>
      </c>
      <c r="AR32" s="4"/>
      <c r="AS32" s="8"/>
      <c r="AT32" s="7"/>
      <c r="AU32" s="7"/>
      <c r="AV32" s="4">
        <v>2</v>
      </c>
      <c r="AW32" s="8">
        <v>77.2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0.1288</v>
      </c>
      <c r="BJ32" s="4">
        <v>2</v>
      </c>
      <c r="BK32" s="8">
        <v>77.2</v>
      </c>
      <c r="BL32" s="2" t="s">
        <v>23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267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140</v>
      </c>
      <c r="CJ32" s="2" t="s">
        <v>374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325</v>
      </c>
      <c r="CV32" s="2" t="s">
        <v>375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144</v>
      </c>
      <c r="DH32" s="2" t="s">
        <v>376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146</v>
      </c>
      <c r="DT32" s="2" t="s">
        <v>340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329</v>
      </c>
      <c r="EF32" s="2" t="s">
        <v>249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135</v>
      </c>
      <c r="ER32" s="2" t="s">
        <v>367</v>
      </c>
      <c r="ES32" s="2" t="s">
        <v>139</v>
      </c>
      <c r="ET32" s="2" t="s">
        <v>131</v>
      </c>
      <c r="EU32" s="4">
        <v>2</v>
      </c>
      <c r="EV32" s="8">
        <v>77.2</v>
      </c>
      <c r="EW32" s="4"/>
      <c r="EX32" s="8"/>
      <c r="EY32" s="7"/>
      <c r="EZ32" s="7"/>
      <c r="FA32" s="2" t="s">
        <v>137</v>
      </c>
      <c r="FB32" s="2" t="s">
        <v>128</v>
      </c>
      <c r="FC32" s="2" t="s">
        <v>175</v>
      </c>
      <c r="FD32" s="2" t="s">
        <v>345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153</v>
      </c>
      <c r="FN32" s="2" t="s">
        <v>128</v>
      </c>
      <c r="FO32" s="2" t="s">
        <v>131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332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183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128</v>
      </c>
      <c r="GY32" s="2" t="s">
        <v>333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377</v>
      </c>
      <c r="HM32" s="2" t="s">
        <v>139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181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378</v>
      </c>
      <c r="B33" s="2" t="s">
        <v>120</v>
      </c>
      <c r="C33" s="2" t="s">
        <v>121</v>
      </c>
      <c r="D33" s="2" t="s">
        <v>314</v>
      </c>
      <c r="E33" s="2" t="s">
        <v>315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357</v>
      </c>
      <c r="K33" s="2" t="s">
        <v>295</v>
      </c>
      <c r="L33" s="3">
        <v>34.04</v>
      </c>
      <c r="M33" s="3">
        <v>35.74</v>
      </c>
      <c r="N33" s="3">
        <v>109.99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321</v>
      </c>
      <c r="V33" s="2" t="s">
        <v>358</v>
      </c>
      <c r="W33" s="2" t="s">
        <v>134</v>
      </c>
      <c r="X33" s="2" t="s">
        <v>131</v>
      </c>
      <c r="Y33" s="2" t="s">
        <v>144</v>
      </c>
      <c r="Z33" s="4">
        <v>165</v>
      </c>
      <c r="AA33" s="4">
        <f>=ROUNDDOWN(55,0)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379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140</v>
      </c>
      <c r="CJ33" s="2" t="s">
        <v>380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325</v>
      </c>
      <c r="CV33" s="2" t="s">
        <v>361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285</v>
      </c>
      <c r="DH33" s="2" t="s">
        <v>194</v>
      </c>
      <c r="DI33" s="2" t="s">
        <v>139</v>
      </c>
      <c r="DJ33" s="2" t="s">
        <v>131</v>
      </c>
      <c r="DK33" s="4"/>
      <c r="DL33" s="8"/>
      <c r="DM33" s="4"/>
      <c r="DN33" s="8"/>
      <c r="DO33" s="7"/>
      <c r="DP33" s="7"/>
      <c r="DQ33" s="2" t="s">
        <v>137</v>
      </c>
      <c r="DR33" s="2" t="s">
        <v>128</v>
      </c>
      <c r="DS33" s="2" t="s">
        <v>146</v>
      </c>
      <c r="DT33" s="2" t="s">
        <v>339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329</v>
      </c>
      <c r="EF33" s="2" t="s">
        <v>304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144</v>
      </c>
      <c r="ER33" s="2" t="s">
        <v>190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137</v>
      </c>
      <c r="FB33" s="2" t="s">
        <v>128</v>
      </c>
      <c r="FC33" s="2" t="s">
        <v>175</v>
      </c>
      <c r="FD33" s="2" t="s">
        <v>131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153</v>
      </c>
      <c r="FN33" s="2" t="s">
        <v>128</v>
      </c>
      <c r="FO33" s="2" t="s">
        <v>131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332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183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333</v>
      </c>
      <c r="GZ33" s="2" t="s">
        <v>381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131</v>
      </c>
      <c r="HM33" s="2" t="s">
        <v>139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165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382</v>
      </c>
      <c r="B34" s="2" t="s">
        <v>120</v>
      </c>
      <c r="C34" s="2" t="s">
        <v>121</v>
      </c>
      <c r="D34" s="2" t="s">
        <v>314</v>
      </c>
      <c r="E34" s="2" t="s">
        <v>315</v>
      </c>
      <c r="F34" s="2" t="s">
        <v>383</v>
      </c>
      <c r="G34" s="2" t="s">
        <v>383</v>
      </c>
      <c r="H34" s="2" t="s">
        <v>383</v>
      </c>
      <c r="I34" s="2" t="s">
        <v>356</v>
      </c>
      <c r="J34" s="2" t="s">
        <v>384</v>
      </c>
      <c r="K34" s="2" t="s">
        <v>127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274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321</v>
      </c>
      <c r="V34" s="2" t="s">
        <v>217</v>
      </c>
      <c r="W34" s="2" t="s">
        <v>134</v>
      </c>
      <c r="X34" s="2" t="s">
        <v>131</v>
      </c>
      <c r="Y34" s="2" t="s">
        <v>144</v>
      </c>
      <c r="Z34" s="4">
        <v>48</v>
      </c>
      <c r="AA34" s="4">
        <f>=ROUNDDOWN(12,0)</f>
      </c>
      <c r="AB34" s="5">
        <v>4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6</v>
      </c>
      <c r="AQ34" s="8">
        <v>170.95</v>
      </c>
      <c r="AR34" s="4">
        <v>1</v>
      </c>
      <c r="AS34" s="8">
        <v>25.5</v>
      </c>
      <c r="AT34" s="7">
        <v>5</v>
      </c>
      <c r="AU34" s="7">
        <v>5.7039</v>
      </c>
      <c r="AV34" s="4">
        <v>6</v>
      </c>
      <c r="AW34" s="8">
        <v>170.95</v>
      </c>
      <c r="AX34" s="4">
        <v>1</v>
      </c>
      <c r="AY34" s="8">
        <v>25.5</v>
      </c>
      <c r="AZ34" s="7">
        <v>5</v>
      </c>
      <c r="BA34" s="7">
        <v>5.7039</v>
      </c>
      <c r="BB34" s="7">
        <v>1</v>
      </c>
      <c r="BC34" s="4">
        <v>16</v>
      </c>
      <c r="BD34" s="8">
        <v>519.09</v>
      </c>
      <c r="BE34" s="4">
        <v>2</v>
      </c>
      <c r="BF34" s="8">
        <v>47.6</v>
      </c>
      <c r="BG34" s="7">
        <v>7</v>
      </c>
      <c r="BH34" s="7">
        <v>9.9053</v>
      </c>
      <c r="BI34" s="7">
        <v>0.3293</v>
      </c>
      <c r="BJ34" s="4">
        <v>6</v>
      </c>
      <c r="BK34" s="8">
        <v>170.95</v>
      </c>
      <c r="BL34" s="2" t="s">
        <v>385</v>
      </c>
      <c r="BM34" s="7">
        <v>1</v>
      </c>
      <c r="BN34" s="7">
        <v>1</v>
      </c>
      <c r="BO34" s="4">
        <v>3</v>
      </c>
      <c r="BP34" s="8">
        <v>85.41</v>
      </c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386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140</v>
      </c>
      <c r="CJ34" s="2" t="s">
        <v>146</v>
      </c>
      <c r="CK34" s="2" t="s">
        <v>139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325</v>
      </c>
      <c r="CV34" s="2" t="s">
        <v>253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135</v>
      </c>
      <c r="DH34" s="2" t="s">
        <v>145</v>
      </c>
      <c r="DI34" s="2" t="s">
        <v>139</v>
      </c>
      <c r="DJ34" s="2" t="s">
        <v>131</v>
      </c>
      <c r="DK34" s="4">
        <v>2</v>
      </c>
      <c r="DL34" s="8">
        <v>58.24</v>
      </c>
      <c r="DM34" s="4"/>
      <c r="DN34" s="8"/>
      <c r="DO34" s="7"/>
      <c r="DP34" s="7"/>
      <c r="DQ34" s="2" t="s">
        <v>137</v>
      </c>
      <c r="DR34" s="2" t="s">
        <v>128</v>
      </c>
      <c r="DS34" s="2" t="s">
        <v>146</v>
      </c>
      <c r="DT34" s="2" t="s">
        <v>224</v>
      </c>
      <c r="DU34" s="2" t="s">
        <v>139</v>
      </c>
      <c r="DV34" s="2" t="s">
        <v>131</v>
      </c>
      <c r="DW34" s="4">
        <v>1</v>
      </c>
      <c r="DX34" s="8">
        <v>27.3</v>
      </c>
      <c r="DY34" s="4"/>
      <c r="DZ34" s="8"/>
      <c r="EA34" s="7"/>
      <c r="EB34" s="7"/>
      <c r="EC34" s="2" t="s">
        <v>137</v>
      </c>
      <c r="ED34" s="2" t="s">
        <v>128</v>
      </c>
      <c r="EE34" s="2" t="s">
        <v>329</v>
      </c>
      <c r="EF34" s="2" t="s">
        <v>387</v>
      </c>
      <c r="EG34" s="2" t="s">
        <v>139</v>
      </c>
      <c r="EH34" s="2" t="s">
        <v>131</v>
      </c>
      <c r="EI34" s="4"/>
      <c r="EJ34" s="8"/>
      <c r="EK34" s="4">
        <v>1</v>
      </c>
      <c r="EL34" s="8">
        <v>25.5</v>
      </c>
      <c r="EM34" s="7">
        <v>-1</v>
      </c>
      <c r="EN34" s="7">
        <v>-1</v>
      </c>
      <c r="EO34" s="2" t="s">
        <v>137</v>
      </c>
      <c r="EP34" s="2" t="s">
        <v>128</v>
      </c>
      <c r="EQ34" s="2" t="s">
        <v>135</v>
      </c>
      <c r="ER34" s="2" t="s">
        <v>181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175</v>
      </c>
      <c r="FD34" s="2" t="s">
        <v>131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153</v>
      </c>
      <c r="FN34" s="2" t="s">
        <v>128</v>
      </c>
      <c r="FO34" s="2" t="s">
        <v>131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332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183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128</v>
      </c>
      <c r="GY34" s="2" t="s">
        <v>333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131</v>
      </c>
      <c r="HM34" s="2" t="s">
        <v>139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48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388</v>
      </c>
      <c r="B35" s="2" t="s">
        <v>120</v>
      </c>
      <c r="C35" s="2" t="s">
        <v>121</v>
      </c>
      <c r="D35" s="2" t="s">
        <v>314</v>
      </c>
      <c r="E35" s="2" t="s">
        <v>315</v>
      </c>
      <c r="F35" s="2" t="s">
        <v>383</v>
      </c>
      <c r="G35" s="2" t="s">
        <v>383</v>
      </c>
      <c r="H35" s="2" t="s">
        <v>383</v>
      </c>
      <c r="I35" s="2" t="s">
        <v>356</v>
      </c>
      <c r="J35" s="2" t="s">
        <v>384</v>
      </c>
      <c r="K35" s="2" t="s">
        <v>216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274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321</v>
      </c>
      <c r="V35" s="2" t="s">
        <v>217</v>
      </c>
      <c r="W35" s="2" t="s">
        <v>134</v>
      </c>
      <c r="X35" s="2" t="s">
        <v>131</v>
      </c>
      <c r="Y35" s="2" t="s">
        <v>144</v>
      </c>
      <c r="Z35" s="4">
        <v>6</v>
      </c>
      <c r="AA35" s="4">
        <f>=ROUNDDOWN(6,0)</f>
      </c>
      <c r="AB35" s="5">
        <v>1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6</v>
      </c>
      <c r="AQ35" s="8">
        <v>165.36</v>
      </c>
      <c r="AR35" s="4"/>
      <c r="AS35" s="8"/>
      <c r="AT35" s="7"/>
      <c r="AU35" s="7"/>
      <c r="AV35" s="4">
        <v>6</v>
      </c>
      <c r="AW35" s="8">
        <v>165.36</v>
      </c>
      <c r="AX35" s="4"/>
      <c r="AY35" s="8"/>
      <c r="AZ35" s="7"/>
      <c r="BA35" s="7"/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0.3186</v>
      </c>
      <c r="BJ35" s="4">
        <v>6</v>
      </c>
      <c r="BK35" s="8">
        <v>165.36</v>
      </c>
      <c r="BL35" s="2" t="s">
        <v>389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360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140</v>
      </c>
      <c r="CJ35" s="2" t="s">
        <v>390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325</v>
      </c>
      <c r="CV35" s="2" t="s">
        <v>391</v>
      </c>
      <c r="CW35" s="2" t="s">
        <v>139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135</v>
      </c>
      <c r="DH35" s="2" t="s">
        <v>191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146</v>
      </c>
      <c r="DT35" s="2" t="s">
        <v>339</v>
      </c>
      <c r="DU35" s="2" t="s">
        <v>139</v>
      </c>
      <c r="DV35" s="2" t="s">
        <v>131</v>
      </c>
      <c r="DW35" s="4">
        <v>4</v>
      </c>
      <c r="DX35" s="8">
        <v>109.2</v>
      </c>
      <c r="DY35" s="4"/>
      <c r="DZ35" s="8"/>
      <c r="EA35" s="7"/>
      <c r="EB35" s="7"/>
      <c r="EC35" s="2" t="s">
        <v>137</v>
      </c>
      <c r="ED35" s="2" t="s">
        <v>128</v>
      </c>
      <c r="EE35" s="2" t="s">
        <v>329</v>
      </c>
      <c r="EF35" s="2" t="s">
        <v>143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135</v>
      </c>
      <c r="ER35" s="2" t="s">
        <v>144</v>
      </c>
      <c r="ES35" s="2" t="s">
        <v>139</v>
      </c>
      <c r="ET35" s="2" t="s">
        <v>131</v>
      </c>
      <c r="EU35" s="4">
        <v>2</v>
      </c>
      <c r="EV35" s="8">
        <v>56.16</v>
      </c>
      <c r="EW35" s="4"/>
      <c r="EX35" s="8"/>
      <c r="EY35" s="7"/>
      <c r="EZ35" s="7"/>
      <c r="FA35" s="2" t="s">
        <v>137</v>
      </c>
      <c r="FB35" s="2" t="s">
        <v>128</v>
      </c>
      <c r="FC35" s="2" t="s">
        <v>175</v>
      </c>
      <c r="FD35" s="2" t="s">
        <v>392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153</v>
      </c>
      <c r="FN35" s="2" t="s">
        <v>128</v>
      </c>
      <c r="FO35" s="2" t="s">
        <v>131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332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183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128</v>
      </c>
      <c r="GY35" s="2" t="s">
        <v>333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131</v>
      </c>
      <c r="HM35" s="2" t="s">
        <v>139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6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393</v>
      </c>
      <c r="B36" s="2" t="s">
        <v>120</v>
      </c>
      <c r="C36" s="2" t="s">
        <v>121</v>
      </c>
      <c r="D36" s="2" t="s">
        <v>314</v>
      </c>
      <c r="E36" s="2" t="s">
        <v>315</v>
      </c>
      <c r="F36" s="2" t="s">
        <v>383</v>
      </c>
      <c r="G36" s="2" t="s">
        <v>383</v>
      </c>
      <c r="H36" s="2" t="s">
        <v>383</v>
      </c>
      <c r="I36" s="2" t="s">
        <v>356</v>
      </c>
      <c r="J36" s="2" t="s">
        <v>384</v>
      </c>
      <c r="K36" s="2" t="s">
        <v>351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320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321</v>
      </c>
      <c r="V36" s="2" t="s">
        <v>217</v>
      </c>
      <c r="W36" s="2" t="s">
        <v>134</v>
      </c>
      <c r="X36" s="2" t="s">
        <v>131</v>
      </c>
      <c r="Y36" s="2" t="s">
        <v>144</v>
      </c>
      <c r="Z36" s="4">
        <v>163</v>
      </c>
      <c r="AA36" s="4">
        <f>=ROUNDDOWN(54.3333333333333,0)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3</v>
      </c>
      <c r="AQ36" s="8">
        <v>114.79</v>
      </c>
      <c r="AR36" s="4"/>
      <c r="AS36" s="8"/>
      <c r="AT36" s="7"/>
      <c r="AU36" s="7"/>
      <c r="AV36" s="4">
        <v>3</v>
      </c>
      <c r="AW36" s="8">
        <v>114.79</v>
      </c>
      <c r="AX36" s="4"/>
      <c r="AY36" s="8"/>
      <c r="AZ36" s="7"/>
      <c r="BA36" s="7"/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0.2211</v>
      </c>
      <c r="BJ36" s="4">
        <v>3</v>
      </c>
      <c r="BK36" s="8">
        <v>114.79</v>
      </c>
      <c r="BL36" s="2" t="s">
        <v>394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182</v>
      </c>
      <c r="BY36" s="2" t="s">
        <v>139</v>
      </c>
      <c r="BZ36" s="2" t="s">
        <v>131</v>
      </c>
      <c r="CA36" s="4">
        <v>2</v>
      </c>
      <c r="CB36" s="8">
        <v>46.8</v>
      </c>
      <c r="CC36" s="4"/>
      <c r="CD36" s="8"/>
      <c r="CE36" s="7"/>
      <c r="CF36" s="7"/>
      <c r="CG36" s="2" t="s">
        <v>137</v>
      </c>
      <c r="CH36" s="2" t="s">
        <v>128</v>
      </c>
      <c r="CI36" s="2" t="s">
        <v>140</v>
      </c>
      <c r="CJ36" s="2" t="s">
        <v>221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325</v>
      </c>
      <c r="CV36" s="2" t="s">
        <v>395</v>
      </c>
      <c r="CW36" s="2" t="s">
        <v>139</v>
      </c>
      <c r="CX36" s="2" t="s">
        <v>131</v>
      </c>
      <c r="CY36" s="4">
        <v>1</v>
      </c>
      <c r="CZ36" s="8">
        <v>67.99</v>
      </c>
      <c r="DA36" s="4"/>
      <c r="DB36" s="8"/>
      <c r="DC36" s="7"/>
      <c r="DD36" s="7"/>
      <c r="DE36" s="2" t="s">
        <v>137</v>
      </c>
      <c r="DF36" s="2" t="s">
        <v>128</v>
      </c>
      <c r="DG36" s="2" t="s">
        <v>135</v>
      </c>
      <c r="DH36" s="2" t="s">
        <v>338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146</v>
      </c>
      <c r="DT36" s="2" t="s">
        <v>396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329</v>
      </c>
      <c r="EF36" s="2" t="s">
        <v>260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135</v>
      </c>
      <c r="ER36" s="2" t="s">
        <v>285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137</v>
      </c>
      <c r="FB36" s="2" t="s">
        <v>128</v>
      </c>
      <c r="FC36" s="2" t="s">
        <v>175</v>
      </c>
      <c r="FD36" s="2" t="s">
        <v>131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153</v>
      </c>
      <c r="FN36" s="2" t="s">
        <v>128</v>
      </c>
      <c r="FO36" s="2" t="s">
        <v>131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332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183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128</v>
      </c>
      <c r="GY36" s="2" t="s">
        <v>333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131</v>
      </c>
      <c r="HM36" s="2" t="s">
        <v>139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163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397</v>
      </c>
      <c r="B37" s="2" t="s">
        <v>120</v>
      </c>
      <c r="C37" s="2" t="s">
        <v>121</v>
      </c>
      <c r="D37" s="2" t="s">
        <v>314</v>
      </c>
      <c r="E37" s="2" t="s">
        <v>315</v>
      </c>
      <c r="F37" s="2" t="s">
        <v>383</v>
      </c>
      <c r="G37" s="2" t="s">
        <v>383</v>
      </c>
      <c r="H37" s="2" t="s">
        <v>383</v>
      </c>
      <c r="I37" s="2" t="s">
        <v>356</v>
      </c>
      <c r="J37" s="2" t="s">
        <v>384</v>
      </c>
      <c r="K37" s="2" t="s">
        <v>319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320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321</v>
      </c>
      <c r="V37" s="2" t="s">
        <v>217</v>
      </c>
      <c r="W37" s="2" t="s">
        <v>134</v>
      </c>
      <c r="X37" s="2" t="s">
        <v>131</v>
      </c>
      <c r="Y37" s="2" t="s">
        <v>144</v>
      </c>
      <c r="Z37" s="4">
        <v>156</v>
      </c>
      <c r="AA37" s="4">
        <f>=ROUNDDOWN(39,0)</f>
      </c>
      <c r="AB37" s="5">
        <v>4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</v>
      </c>
      <c r="AQ37" s="8">
        <v>67.99</v>
      </c>
      <c r="AR37" s="4">
        <v>1</v>
      </c>
      <c r="AS37" s="8">
        <v>22.1</v>
      </c>
      <c r="AT37" s="7"/>
      <c r="AU37" s="7">
        <v>2.0765</v>
      </c>
      <c r="AV37" s="4">
        <v>1</v>
      </c>
      <c r="AW37" s="8">
        <v>67.99</v>
      </c>
      <c r="AX37" s="4">
        <v>1</v>
      </c>
      <c r="AY37" s="8">
        <v>22.1</v>
      </c>
      <c r="AZ37" s="7"/>
      <c r="BA37" s="7">
        <v>2.0765</v>
      </c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0.131</v>
      </c>
      <c r="BJ37" s="4">
        <v>1</v>
      </c>
      <c r="BK37" s="8">
        <v>67.99</v>
      </c>
      <c r="BL37" s="2" t="s">
        <v>394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128</v>
      </c>
      <c r="BW37" s="2" t="s">
        <v>131</v>
      </c>
      <c r="BX37" s="2" t="s">
        <v>182</v>
      </c>
      <c r="BY37" s="2" t="s">
        <v>139</v>
      </c>
      <c r="BZ37" s="2" t="s">
        <v>131</v>
      </c>
      <c r="CA37" s="4"/>
      <c r="CB37" s="8"/>
      <c r="CC37" s="4">
        <v>1</v>
      </c>
      <c r="CD37" s="8">
        <v>22.1</v>
      </c>
      <c r="CE37" s="7">
        <v>-1</v>
      </c>
      <c r="CF37" s="7">
        <v>-1</v>
      </c>
      <c r="CG37" s="2" t="s">
        <v>137</v>
      </c>
      <c r="CH37" s="2" t="s">
        <v>128</v>
      </c>
      <c r="CI37" s="2" t="s">
        <v>140</v>
      </c>
      <c r="CJ37" s="2" t="s">
        <v>229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325</v>
      </c>
      <c r="CV37" s="2" t="s">
        <v>398</v>
      </c>
      <c r="CW37" s="2" t="s">
        <v>139</v>
      </c>
      <c r="CX37" s="2" t="s">
        <v>131</v>
      </c>
      <c r="CY37" s="4">
        <v>1</v>
      </c>
      <c r="CZ37" s="8">
        <v>67.99</v>
      </c>
      <c r="DA37" s="4"/>
      <c r="DB37" s="8"/>
      <c r="DC37" s="7"/>
      <c r="DD37" s="7"/>
      <c r="DE37" s="2" t="s">
        <v>137</v>
      </c>
      <c r="DF37" s="2" t="s">
        <v>128</v>
      </c>
      <c r="DG37" s="2" t="s">
        <v>135</v>
      </c>
      <c r="DH37" s="2" t="s">
        <v>223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146</v>
      </c>
      <c r="DT37" s="2" t="s">
        <v>224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329</v>
      </c>
      <c r="EF37" s="2" t="s">
        <v>399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137</v>
      </c>
      <c r="EP37" s="2" t="s">
        <v>128</v>
      </c>
      <c r="EQ37" s="2" t="s">
        <v>135</v>
      </c>
      <c r="ER37" s="2" t="s">
        <v>400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137</v>
      </c>
      <c r="FB37" s="2" t="s">
        <v>128</v>
      </c>
      <c r="FC37" s="2" t="s">
        <v>175</v>
      </c>
      <c r="FD37" s="2" t="s">
        <v>401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153</v>
      </c>
      <c r="FN37" s="2" t="s">
        <v>128</v>
      </c>
      <c r="FO37" s="2" t="s">
        <v>131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332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183</v>
      </c>
      <c r="GN37" s="2" t="s">
        <v>402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333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131</v>
      </c>
      <c r="HM37" s="2" t="s">
        <v>139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156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403</v>
      </c>
      <c r="B38" s="2" t="s">
        <v>120</v>
      </c>
      <c r="C38" s="2" t="s">
        <v>121</v>
      </c>
      <c r="D38" s="2" t="s">
        <v>404</v>
      </c>
      <c r="E38" s="2" t="s">
        <v>405</v>
      </c>
      <c r="F38" s="2" t="s">
        <v>406</v>
      </c>
      <c r="G38" s="2" t="s">
        <v>406</v>
      </c>
      <c r="H38" s="2" t="s">
        <v>406</v>
      </c>
      <c r="I38" s="2" t="s">
        <v>407</v>
      </c>
      <c r="J38" s="2" t="s">
        <v>126</v>
      </c>
      <c r="K38" s="2" t="s">
        <v>408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274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409</v>
      </c>
      <c r="V38" s="2" t="s">
        <v>358</v>
      </c>
      <c r="W38" s="2" t="s">
        <v>134</v>
      </c>
      <c r="X38" s="2" t="s">
        <v>131</v>
      </c>
      <c r="Y38" s="2" t="s">
        <v>135</v>
      </c>
      <c r="Z38" s="4">
        <v>167</v>
      </c>
      <c r="AA38" s="4">
        <f>=ROUNDDOWN(278.333333333333,0)</f>
      </c>
      <c r="AB38" s="5">
        <v>0.6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</v>
      </c>
      <c r="AQ38" s="8">
        <v>249.4</v>
      </c>
      <c r="AR38" s="4"/>
      <c r="AS38" s="8"/>
      <c r="AT38" s="7"/>
      <c r="AU38" s="7"/>
      <c r="AV38" s="4">
        <v>6</v>
      </c>
      <c r="AW38" s="8">
        <v>543.82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0.4586</v>
      </c>
      <c r="BC38" s="4">
        <v>9</v>
      </c>
      <c r="BD38" s="8">
        <v>992.26</v>
      </c>
      <c r="BE38" s="4">
        <v>6</v>
      </c>
      <c r="BF38" s="8">
        <v>562.17</v>
      </c>
      <c r="BG38" s="7">
        <v>0.5</v>
      </c>
      <c r="BH38" s="7">
        <v>0.7651</v>
      </c>
      <c r="BI38" s="7">
        <v>0.5481</v>
      </c>
      <c r="BJ38" s="4">
        <v>3</v>
      </c>
      <c r="BK38" s="8">
        <v>249.4</v>
      </c>
      <c r="BL38" s="2" t="s">
        <v>208</v>
      </c>
      <c r="BM38" s="7">
        <v>1</v>
      </c>
      <c r="BN38" s="7">
        <v>1</v>
      </c>
      <c r="BO38" s="4">
        <v>2</v>
      </c>
      <c r="BP38" s="8">
        <v>195.78</v>
      </c>
      <c r="BQ38" s="4"/>
      <c r="BR38" s="8"/>
      <c r="BS38" s="7"/>
      <c r="BT38" s="7"/>
      <c r="BU38" s="2" t="s">
        <v>137</v>
      </c>
      <c r="BV38" s="2" t="s">
        <v>128</v>
      </c>
      <c r="BW38" s="2" t="s">
        <v>131</v>
      </c>
      <c r="BX38" s="2" t="s">
        <v>410</v>
      </c>
      <c r="BY38" s="2" t="s">
        <v>139</v>
      </c>
      <c r="BZ38" s="2" t="s">
        <v>131</v>
      </c>
      <c r="CA38" s="4">
        <v>1</v>
      </c>
      <c r="CB38" s="8">
        <v>53.62</v>
      </c>
      <c r="CC38" s="4"/>
      <c r="CD38" s="8"/>
      <c r="CE38" s="7"/>
      <c r="CF38" s="7"/>
      <c r="CG38" s="2" t="s">
        <v>137</v>
      </c>
      <c r="CH38" s="2" t="s">
        <v>128</v>
      </c>
      <c r="CI38" s="2" t="s">
        <v>140</v>
      </c>
      <c r="CJ38" s="2" t="s">
        <v>411</v>
      </c>
      <c r="CK38" s="2" t="s">
        <v>139</v>
      </c>
      <c r="CL38" s="2" t="s">
        <v>131</v>
      </c>
      <c r="CM38" s="4"/>
      <c r="CN38" s="8"/>
      <c r="CO38" s="4"/>
      <c r="CP38" s="8"/>
      <c r="CQ38" s="7"/>
      <c r="CR38" s="7"/>
      <c r="CS38" s="2" t="s">
        <v>137</v>
      </c>
      <c r="CT38" s="2" t="s">
        <v>128</v>
      </c>
      <c r="CU38" s="2" t="s">
        <v>412</v>
      </c>
      <c r="CV38" s="2" t="s">
        <v>235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144</v>
      </c>
      <c r="DH38" s="2" t="s">
        <v>277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146</v>
      </c>
      <c r="DT38" s="2" t="s">
        <v>344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148</v>
      </c>
      <c r="EF38" s="2" t="s">
        <v>413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135</v>
      </c>
      <c r="ER38" s="2" t="s">
        <v>353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414</v>
      </c>
      <c r="FD38" s="2" t="s">
        <v>415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153</v>
      </c>
      <c r="FN38" s="2" t="s">
        <v>128</v>
      </c>
      <c r="FO38" s="2" t="s">
        <v>131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154</v>
      </c>
      <c r="GB38" s="2" t="s">
        <v>416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183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156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131</v>
      </c>
      <c r="HM38" s="2" t="s">
        <v>139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167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417</v>
      </c>
      <c r="B39" s="2" t="s">
        <v>120</v>
      </c>
      <c r="C39" s="2" t="s">
        <v>121</v>
      </c>
      <c r="D39" s="2" t="s">
        <v>404</v>
      </c>
      <c r="E39" s="2" t="s">
        <v>405</v>
      </c>
      <c r="F39" s="2" t="s">
        <v>406</v>
      </c>
      <c r="G39" s="2" t="s">
        <v>406</v>
      </c>
      <c r="H39" s="2" t="s">
        <v>406</v>
      </c>
      <c r="I39" s="2" t="s">
        <v>407</v>
      </c>
      <c r="J39" s="2" t="s">
        <v>161</v>
      </c>
      <c r="K39" s="2" t="s">
        <v>408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274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409</v>
      </c>
      <c r="V39" s="2" t="s">
        <v>358</v>
      </c>
      <c r="W39" s="2" t="s">
        <v>134</v>
      </c>
      <c r="X39" s="2" t="s">
        <v>131</v>
      </c>
      <c r="Y39" s="2" t="s">
        <v>135</v>
      </c>
      <c r="Z39" s="4">
        <v>185</v>
      </c>
      <c r="AA39" s="4">
        <f>=ROUNDDOWN(142.307692307692,0)</f>
      </c>
      <c r="AB39" s="5">
        <v>1.3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3</v>
      </c>
      <c r="AQ39" s="8">
        <v>294.42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0.5414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3</v>
      </c>
      <c r="BK39" s="8">
        <v>294.42</v>
      </c>
      <c r="BL39" s="2" t="s">
        <v>418</v>
      </c>
      <c r="BM39" s="7">
        <v>1</v>
      </c>
      <c r="BN39" s="7">
        <v>1</v>
      </c>
      <c r="BO39" s="4">
        <v>1</v>
      </c>
      <c r="BP39" s="8">
        <v>117.46</v>
      </c>
      <c r="BQ39" s="4"/>
      <c r="BR39" s="8"/>
      <c r="BS39" s="7"/>
      <c r="BT39" s="7"/>
      <c r="BU39" s="2" t="s">
        <v>137</v>
      </c>
      <c r="BV39" s="2" t="s">
        <v>128</v>
      </c>
      <c r="BW39" s="2" t="s">
        <v>131</v>
      </c>
      <c r="BX39" s="2" t="s">
        <v>419</v>
      </c>
      <c r="BY39" s="2" t="s">
        <v>139</v>
      </c>
      <c r="BZ39" s="2" t="s">
        <v>131</v>
      </c>
      <c r="CA39" s="4">
        <v>1</v>
      </c>
      <c r="CB39" s="8">
        <v>64.35</v>
      </c>
      <c r="CC39" s="4"/>
      <c r="CD39" s="8"/>
      <c r="CE39" s="7"/>
      <c r="CF39" s="7"/>
      <c r="CG39" s="2" t="s">
        <v>137</v>
      </c>
      <c r="CH39" s="2" t="s">
        <v>128</v>
      </c>
      <c r="CI39" s="2" t="s">
        <v>140</v>
      </c>
      <c r="CJ39" s="2" t="s">
        <v>370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412</v>
      </c>
      <c r="CV39" s="2" t="s">
        <v>287</v>
      </c>
      <c r="CW39" s="2" t="s">
        <v>139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144</v>
      </c>
      <c r="DH39" s="2" t="s">
        <v>420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146</v>
      </c>
      <c r="DT39" s="2" t="s">
        <v>421</v>
      </c>
      <c r="DU39" s="2" t="s">
        <v>139</v>
      </c>
      <c r="DV39" s="2" t="s">
        <v>131</v>
      </c>
      <c r="DW39" s="4">
        <v>1</v>
      </c>
      <c r="DX39" s="8">
        <v>112.61</v>
      </c>
      <c r="DY39" s="4"/>
      <c r="DZ39" s="8"/>
      <c r="EA39" s="7"/>
      <c r="EB39" s="7"/>
      <c r="EC39" s="2" t="s">
        <v>137</v>
      </c>
      <c r="ED39" s="2" t="s">
        <v>128</v>
      </c>
      <c r="EE39" s="2" t="s">
        <v>148</v>
      </c>
      <c r="EF39" s="2" t="s">
        <v>266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135</v>
      </c>
      <c r="ER39" s="2" t="s">
        <v>202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414</v>
      </c>
      <c r="FD39" s="2" t="s">
        <v>422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153</v>
      </c>
      <c r="FN39" s="2" t="s">
        <v>128</v>
      </c>
      <c r="FO39" s="2" t="s">
        <v>131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154</v>
      </c>
      <c r="GB39" s="2" t="s">
        <v>423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183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156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131</v>
      </c>
      <c r="HM39" s="2" t="s">
        <v>139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185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424</v>
      </c>
      <c r="B40" s="2" t="s">
        <v>120</v>
      </c>
      <c r="C40" s="2" t="s">
        <v>121</v>
      </c>
      <c r="D40" s="2" t="s">
        <v>404</v>
      </c>
      <c r="E40" s="2" t="s">
        <v>405</v>
      </c>
      <c r="F40" s="2" t="s">
        <v>406</v>
      </c>
      <c r="G40" s="2" t="s">
        <v>406</v>
      </c>
      <c r="H40" s="2" t="s">
        <v>406</v>
      </c>
      <c r="I40" s="2" t="s">
        <v>425</v>
      </c>
      <c r="J40" s="2" t="s">
        <v>126</v>
      </c>
      <c r="K40" s="2" t="s">
        <v>426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274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409</v>
      </c>
      <c r="V40" s="2" t="s">
        <v>358</v>
      </c>
      <c r="W40" s="2" t="s">
        <v>134</v>
      </c>
      <c r="X40" s="2" t="s">
        <v>131</v>
      </c>
      <c r="Y40" s="2" t="s">
        <v>135</v>
      </c>
      <c r="Z40" s="4">
        <v>119</v>
      </c>
      <c r="AA40" s="4">
        <f>=ROUNDDOWN(119,0)</f>
      </c>
      <c r="AB40" s="5">
        <v>1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</v>
      </c>
      <c r="AQ40" s="8">
        <v>212.49</v>
      </c>
      <c r="AR40" s="4">
        <v>3</v>
      </c>
      <c r="AS40" s="8">
        <v>272.6</v>
      </c>
      <c r="AT40" s="7">
        <v>-0.6667</v>
      </c>
      <c r="AU40" s="7">
        <v>-0.2205</v>
      </c>
      <c r="AV40" s="4">
        <v>3</v>
      </c>
      <c r="AW40" s="8">
        <v>448.44</v>
      </c>
      <c r="AX40" s="4">
        <v>6</v>
      </c>
      <c r="AY40" s="8">
        <v>562.17</v>
      </c>
      <c r="AZ40" s="7">
        <v>-0.5</v>
      </c>
      <c r="BA40" s="7">
        <v>-0.2023</v>
      </c>
      <c r="BB40" s="7">
        <v>0.4738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0.4519</v>
      </c>
      <c r="BJ40" s="4">
        <v>1</v>
      </c>
      <c r="BK40" s="8">
        <v>212.49</v>
      </c>
      <c r="BL40" s="2" t="s">
        <v>200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2" t="s">
        <v>131</v>
      </c>
      <c r="CA40" s="4"/>
      <c r="CB40" s="8"/>
      <c r="CC40" s="4">
        <v>2</v>
      </c>
      <c r="CD40" s="8">
        <v>178.76</v>
      </c>
      <c r="CE40" s="7">
        <v>-1</v>
      </c>
      <c r="CF40" s="7">
        <v>-1</v>
      </c>
      <c r="CG40" s="2" t="s">
        <v>137</v>
      </c>
      <c r="CH40" s="2" t="s">
        <v>128</v>
      </c>
      <c r="CI40" s="2" t="s">
        <v>140</v>
      </c>
      <c r="CJ40" s="2" t="s">
        <v>221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412</v>
      </c>
      <c r="CV40" s="2" t="s">
        <v>264</v>
      </c>
      <c r="CW40" s="2" t="s">
        <v>139</v>
      </c>
      <c r="CX40" s="2" t="s">
        <v>131</v>
      </c>
      <c r="CY40" s="4">
        <v>1</v>
      </c>
      <c r="CZ40" s="8">
        <v>212.49</v>
      </c>
      <c r="DA40" s="4"/>
      <c r="DB40" s="8"/>
      <c r="DC40" s="7"/>
      <c r="DD40" s="7"/>
      <c r="DE40" s="2" t="s">
        <v>137</v>
      </c>
      <c r="DF40" s="2" t="s">
        <v>128</v>
      </c>
      <c r="DG40" s="2" t="s">
        <v>144</v>
      </c>
      <c r="DH40" s="2" t="s">
        <v>427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146</v>
      </c>
      <c r="DT40" s="2" t="s">
        <v>339</v>
      </c>
      <c r="DU40" s="2" t="s">
        <v>139</v>
      </c>
      <c r="DV40" s="2" t="s">
        <v>131</v>
      </c>
      <c r="DW40" s="4"/>
      <c r="DX40" s="8"/>
      <c r="DY40" s="4">
        <v>1</v>
      </c>
      <c r="DZ40" s="8">
        <v>93.84</v>
      </c>
      <c r="EA40" s="7">
        <v>-1</v>
      </c>
      <c r="EB40" s="7">
        <v>-1</v>
      </c>
      <c r="EC40" s="2" t="s">
        <v>137</v>
      </c>
      <c r="ED40" s="2" t="s">
        <v>128</v>
      </c>
      <c r="EE40" s="2" t="s">
        <v>148</v>
      </c>
      <c r="EF40" s="2" t="s">
        <v>251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135</v>
      </c>
      <c r="ER40" s="2" t="s">
        <v>428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414</v>
      </c>
      <c r="FD40" s="2" t="s">
        <v>131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153</v>
      </c>
      <c r="FN40" s="2" t="s">
        <v>128</v>
      </c>
      <c r="FO40" s="2" t="s">
        <v>131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154</v>
      </c>
      <c r="GB40" s="2" t="s">
        <v>264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155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156</v>
      </c>
      <c r="GZ40" s="2" t="s">
        <v>429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131</v>
      </c>
      <c r="HM40" s="2" t="s">
        <v>139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119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430</v>
      </c>
      <c r="B41" s="2" t="s">
        <v>120</v>
      </c>
      <c r="C41" s="2" t="s">
        <v>121</v>
      </c>
      <c r="D41" s="2" t="s">
        <v>404</v>
      </c>
      <c r="E41" s="2" t="s">
        <v>405</v>
      </c>
      <c r="F41" s="2" t="s">
        <v>406</v>
      </c>
      <c r="G41" s="2" t="s">
        <v>406</v>
      </c>
      <c r="H41" s="2" t="s">
        <v>406</v>
      </c>
      <c r="I41" s="2" t="s">
        <v>425</v>
      </c>
      <c r="J41" s="2" t="s">
        <v>161</v>
      </c>
      <c r="K41" s="2" t="s">
        <v>426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274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409</v>
      </c>
      <c r="V41" s="2" t="s">
        <v>358</v>
      </c>
      <c r="W41" s="2" t="s">
        <v>134</v>
      </c>
      <c r="X41" s="2" t="s">
        <v>131</v>
      </c>
      <c r="Y41" s="2" t="s">
        <v>135</v>
      </c>
      <c r="Z41" s="4">
        <v>188</v>
      </c>
      <c r="AA41" s="4">
        <f>=ROUNDDOWN(134.285714285714,0)</f>
      </c>
      <c r="AB41" s="5">
        <v>1.4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235.95</v>
      </c>
      <c r="AR41" s="4">
        <v>3</v>
      </c>
      <c r="AS41" s="8">
        <v>289.57</v>
      </c>
      <c r="AT41" s="7">
        <v>-0.3333</v>
      </c>
      <c r="AU41" s="7">
        <v>-0.1852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0.5262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2</v>
      </c>
      <c r="BK41" s="8">
        <v>235.95</v>
      </c>
      <c r="BL41" s="2" t="s">
        <v>431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128</v>
      </c>
      <c r="BW41" s="2" t="s">
        <v>131</v>
      </c>
      <c r="BX41" s="2" t="s">
        <v>131</v>
      </c>
      <c r="BY41" s="2" t="s">
        <v>139</v>
      </c>
      <c r="BZ41" s="2" t="s">
        <v>131</v>
      </c>
      <c r="CA41" s="4"/>
      <c r="CB41" s="8"/>
      <c r="CC41" s="4">
        <v>3</v>
      </c>
      <c r="CD41" s="8">
        <v>289.57</v>
      </c>
      <c r="CE41" s="7">
        <v>-1</v>
      </c>
      <c r="CF41" s="7">
        <v>-1</v>
      </c>
      <c r="CG41" s="2" t="s">
        <v>137</v>
      </c>
      <c r="CH41" s="2" t="s">
        <v>128</v>
      </c>
      <c r="CI41" s="2" t="s">
        <v>140</v>
      </c>
      <c r="CJ41" s="2" t="s">
        <v>432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412</v>
      </c>
      <c r="CV41" s="2" t="s">
        <v>222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144</v>
      </c>
      <c r="DH41" s="2" t="s">
        <v>433</v>
      </c>
      <c r="DI41" s="2" t="s">
        <v>139</v>
      </c>
      <c r="DJ41" s="2" t="s">
        <v>131</v>
      </c>
      <c r="DK41" s="4">
        <v>1</v>
      </c>
      <c r="DL41" s="8">
        <v>120.12</v>
      </c>
      <c r="DM41" s="4"/>
      <c r="DN41" s="8"/>
      <c r="DO41" s="7"/>
      <c r="DP41" s="7"/>
      <c r="DQ41" s="2" t="s">
        <v>137</v>
      </c>
      <c r="DR41" s="2" t="s">
        <v>128</v>
      </c>
      <c r="DS41" s="2" t="s">
        <v>146</v>
      </c>
      <c r="DT41" s="2" t="s">
        <v>224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148</v>
      </c>
      <c r="EF41" s="2" t="s">
        <v>434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135</v>
      </c>
      <c r="ER41" s="2" t="s">
        <v>144</v>
      </c>
      <c r="ES41" s="2" t="s">
        <v>139</v>
      </c>
      <c r="ET41" s="2" t="s">
        <v>131</v>
      </c>
      <c r="EU41" s="4">
        <v>1</v>
      </c>
      <c r="EV41" s="8">
        <v>115.83</v>
      </c>
      <c r="EW41" s="4"/>
      <c r="EX41" s="8"/>
      <c r="EY41" s="7"/>
      <c r="EZ41" s="7"/>
      <c r="FA41" s="2" t="s">
        <v>137</v>
      </c>
      <c r="FB41" s="2" t="s">
        <v>128</v>
      </c>
      <c r="FC41" s="2" t="s">
        <v>414</v>
      </c>
      <c r="FD41" s="2" t="s">
        <v>205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153</v>
      </c>
      <c r="FN41" s="2" t="s">
        <v>128</v>
      </c>
      <c r="FO41" s="2" t="s">
        <v>131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154</v>
      </c>
      <c r="GB41" s="2" t="s">
        <v>423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155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156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131</v>
      </c>
      <c r="HM41" s="2" t="s">
        <v>139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188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435</v>
      </c>
      <c r="B42" s="2" t="s">
        <v>120</v>
      </c>
      <c r="C42" s="2" t="s">
        <v>121</v>
      </c>
      <c r="D42" s="2" t="s">
        <v>436</v>
      </c>
      <c r="E42" s="2" t="s">
        <v>437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351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274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321</v>
      </c>
      <c r="V42" s="2" t="s">
        <v>217</v>
      </c>
      <c r="W42" s="2" t="s">
        <v>134</v>
      </c>
      <c r="X42" s="2" t="s">
        <v>131</v>
      </c>
      <c r="Y42" s="2" t="s">
        <v>199</v>
      </c>
      <c r="Z42" s="4">
        <v>108</v>
      </c>
      <c r="AA42" s="4">
        <f>=ROUNDDOWN(36,0)</f>
      </c>
      <c r="AB42" s="5">
        <v>3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6</v>
      </c>
      <c r="AQ42" s="8">
        <v>308.36</v>
      </c>
      <c r="AR42" s="4"/>
      <c r="AS42" s="8"/>
      <c r="AT42" s="7"/>
      <c r="AU42" s="7"/>
      <c r="AV42" s="4">
        <v>6</v>
      </c>
      <c r="AW42" s="8">
        <v>308.36</v>
      </c>
      <c r="AX42" s="4"/>
      <c r="AY42" s="8"/>
      <c r="AZ42" s="7"/>
      <c r="BA42" s="7"/>
      <c r="BB42" s="7">
        <v>1</v>
      </c>
      <c r="BC42" s="4">
        <v>11</v>
      </c>
      <c r="BD42" s="8">
        <v>501.15</v>
      </c>
      <c r="BE42" s="4">
        <v>3</v>
      </c>
      <c r="BF42" s="8">
        <v>66.3</v>
      </c>
      <c r="BG42" s="7">
        <v>2.6667</v>
      </c>
      <c r="BH42" s="7">
        <v>6.5588</v>
      </c>
      <c r="BI42" s="7">
        <v>0.6153</v>
      </c>
      <c r="BJ42" s="4">
        <v>6</v>
      </c>
      <c r="BK42" s="8">
        <v>308.36</v>
      </c>
      <c r="BL42" s="2" t="s">
        <v>394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441</v>
      </c>
      <c r="BY42" s="2" t="s">
        <v>139</v>
      </c>
      <c r="BZ42" s="2" t="s">
        <v>131</v>
      </c>
      <c r="CA42" s="4">
        <v>2</v>
      </c>
      <c r="CB42" s="8">
        <v>36.4</v>
      </c>
      <c r="CC42" s="4"/>
      <c r="CD42" s="8"/>
      <c r="CE42" s="7"/>
      <c r="CF42" s="7"/>
      <c r="CG42" s="2" t="s">
        <v>137</v>
      </c>
      <c r="CH42" s="2" t="s">
        <v>128</v>
      </c>
      <c r="CI42" s="2" t="s">
        <v>140</v>
      </c>
      <c r="CJ42" s="2" t="s">
        <v>282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325</v>
      </c>
      <c r="CV42" s="2" t="s">
        <v>131</v>
      </c>
      <c r="CW42" s="2" t="s">
        <v>139</v>
      </c>
      <c r="CX42" s="2" t="s">
        <v>131</v>
      </c>
      <c r="CY42" s="4">
        <v>4</v>
      </c>
      <c r="CZ42" s="8">
        <v>271.96</v>
      </c>
      <c r="DA42" s="4"/>
      <c r="DB42" s="8"/>
      <c r="DC42" s="7"/>
      <c r="DD42" s="7"/>
      <c r="DE42" s="2" t="s">
        <v>137</v>
      </c>
      <c r="DF42" s="2" t="s">
        <v>128</v>
      </c>
      <c r="DG42" s="2" t="s">
        <v>199</v>
      </c>
      <c r="DH42" s="2" t="s">
        <v>327</v>
      </c>
      <c r="DI42" s="2" t="s">
        <v>139</v>
      </c>
      <c r="DJ42" s="2" t="s">
        <v>131</v>
      </c>
      <c r="DK42" s="4"/>
      <c r="DL42" s="8"/>
      <c r="DM42" s="4"/>
      <c r="DN42" s="8"/>
      <c r="DO42" s="7"/>
      <c r="DP42" s="7"/>
      <c r="DQ42" s="2" t="s">
        <v>137</v>
      </c>
      <c r="DR42" s="2" t="s">
        <v>128</v>
      </c>
      <c r="DS42" s="2" t="s">
        <v>146</v>
      </c>
      <c r="DT42" s="2" t="s">
        <v>442</v>
      </c>
      <c r="DU42" s="2" t="s">
        <v>139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148</v>
      </c>
      <c r="EF42" s="2" t="s">
        <v>443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199</v>
      </c>
      <c r="ER42" s="2" t="s">
        <v>202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137</v>
      </c>
      <c r="FB42" s="2" t="s">
        <v>128</v>
      </c>
      <c r="FC42" s="2" t="s">
        <v>151</v>
      </c>
      <c r="FD42" s="2" t="s">
        <v>131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153</v>
      </c>
      <c r="FN42" s="2" t="s">
        <v>128</v>
      </c>
      <c r="FO42" s="2" t="s">
        <v>131</v>
      </c>
      <c r="FP42" s="2" t="s">
        <v>131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332</v>
      </c>
      <c r="GB42" s="2" t="s">
        <v>444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183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333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131</v>
      </c>
      <c r="HM42" s="2" t="s">
        <v>139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108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445</v>
      </c>
      <c r="B43" s="2" t="s">
        <v>120</v>
      </c>
      <c r="C43" s="2" t="s">
        <v>121</v>
      </c>
      <c r="D43" s="2" t="s">
        <v>436</v>
      </c>
      <c r="E43" s="2" t="s">
        <v>437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426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274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321</v>
      </c>
      <c r="V43" s="2" t="s">
        <v>217</v>
      </c>
      <c r="W43" s="2" t="s">
        <v>134</v>
      </c>
      <c r="X43" s="2" t="s">
        <v>131</v>
      </c>
      <c r="Y43" s="2" t="s">
        <v>199</v>
      </c>
      <c r="Z43" s="4">
        <v>81</v>
      </c>
      <c r="AA43" s="4">
        <f>=ROUNDDOWN(24.5454545454545,0)</f>
      </c>
      <c r="AB43" s="5">
        <v>3.3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5</v>
      </c>
      <c r="AQ43" s="8">
        <v>192.79</v>
      </c>
      <c r="AR43" s="4">
        <v>3</v>
      </c>
      <c r="AS43" s="8">
        <v>66.3</v>
      </c>
      <c r="AT43" s="7">
        <v>0.6667</v>
      </c>
      <c r="AU43" s="7">
        <v>1.9078</v>
      </c>
      <c r="AV43" s="4">
        <v>5</v>
      </c>
      <c r="AW43" s="8">
        <v>192.79</v>
      </c>
      <c r="AX43" s="4">
        <v>3</v>
      </c>
      <c r="AY43" s="8">
        <v>66.3</v>
      </c>
      <c r="AZ43" s="7">
        <v>0.6667</v>
      </c>
      <c r="BA43" s="7">
        <v>1.9078</v>
      </c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0.3847</v>
      </c>
      <c r="BJ43" s="4">
        <v>5</v>
      </c>
      <c r="BK43" s="8">
        <v>192.79</v>
      </c>
      <c r="BL43" s="2" t="s">
        <v>446</v>
      </c>
      <c r="BM43" s="7">
        <v>1</v>
      </c>
      <c r="BN43" s="7">
        <v>1</v>
      </c>
      <c r="BO43" s="4">
        <v>1</v>
      </c>
      <c r="BP43" s="8">
        <v>28.47</v>
      </c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447</v>
      </c>
      <c r="BY43" s="2" t="s">
        <v>139</v>
      </c>
      <c r="BZ43" s="2" t="s">
        <v>131</v>
      </c>
      <c r="CA43" s="4">
        <v>2</v>
      </c>
      <c r="CB43" s="8">
        <v>46.8</v>
      </c>
      <c r="CC43" s="4">
        <v>3</v>
      </c>
      <c r="CD43" s="8">
        <v>66.3</v>
      </c>
      <c r="CE43" s="7">
        <v>-0.3333</v>
      </c>
      <c r="CF43" s="7">
        <v>-0.2941</v>
      </c>
      <c r="CG43" s="2" t="s">
        <v>137</v>
      </c>
      <c r="CH43" s="2" t="s">
        <v>128</v>
      </c>
      <c r="CI43" s="2" t="s">
        <v>140</v>
      </c>
      <c r="CJ43" s="2" t="s">
        <v>297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325</v>
      </c>
      <c r="CV43" s="2" t="s">
        <v>131</v>
      </c>
      <c r="CW43" s="2" t="s">
        <v>139</v>
      </c>
      <c r="CX43" s="2" t="s">
        <v>131</v>
      </c>
      <c r="CY43" s="4">
        <v>2</v>
      </c>
      <c r="CZ43" s="8">
        <v>117.52</v>
      </c>
      <c r="DA43" s="4"/>
      <c r="DB43" s="8"/>
      <c r="DC43" s="7"/>
      <c r="DD43" s="7"/>
      <c r="DE43" s="2" t="s">
        <v>137</v>
      </c>
      <c r="DF43" s="2" t="s">
        <v>128</v>
      </c>
      <c r="DG43" s="2" t="s">
        <v>199</v>
      </c>
      <c r="DH43" s="2" t="s">
        <v>277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146</v>
      </c>
      <c r="DT43" s="2" t="s">
        <v>284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148</v>
      </c>
      <c r="EF43" s="2" t="s">
        <v>257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199</v>
      </c>
      <c r="ER43" s="2" t="s">
        <v>144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151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153</v>
      </c>
      <c r="FN43" s="2" t="s">
        <v>128</v>
      </c>
      <c r="FO43" s="2" t="s">
        <v>131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332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183</v>
      </c>
      <c r="GN43" s="2" t="s">
        <v>131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333</v>
      </c>
      <c r="GZ43" s="2" t="s">
        <v>448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131</v>
      </c>
      <c r="HM43" s="2" t="s">
        <v>139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81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449</v>
      </c>
      <c r="B44" s="2" t="s">
        <v>120</v>
      </c>
      <c r="C44" s="2" t="s">
        <v>121</v>
      </c>
      <c r="D44" s="2" t="s">
        <v>436</v>
      </c>
      <c r="E44" s="2" t="s">
        <v>437</v>
      </c>
      <c r="F44" s="2" t="s">
        <v>450</v>
      </c>
      <c r="G44" s="2" t="s">
        <v>450</v>
      </c>
      <c r="H44" s="2" t="s">
        <v>450</v>
      </c>
      <c r="I44" s="2" t="s">
        <v>439</v>
      </c>
      <c r="J44" s="2" t="s">
        <v>440</v>
      </c>
      <c r="K44" s="2" t="s">
        <v>216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274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321</v>
      </c>
      <c r="V44" s="2" t="s">
        <v>451</v>
      </c>
      <c r="W44" s="2" t="s">
        <v>134</v>
      </c>
      <c r="X44" s="2" t="s">
        <v>131</v>
      </c>
      <c r="Y44" s="2" t="s">
        <v>199</v>
      </c>
      <c r="Z44" s="4">
        <v>83</v>
      </c>
      <c r="AA44" s="4">
        <f>=ROUNDDOWN(166,0)</f>
      </c>
      <c r="AB44" s="5">
        <v>0.5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2</v>
      </c>
      <c r="AQ44" s="8">
        <v>135.98</v>
      </c>
      <c r="AR44" s="4">
        <v>1</v>
      </c>
      <c r="AS44" s="8">
        <v>22.1</v>
      </c>
      <c r="AT44" s="7">
        <v>1</v>
      </c>
      <c r="AU44" s="7">
        <v>5.1529</v>
      </c>
      <c r="AV44" s="4">
        <v>2</v>
      </c>
      <c r="AW44" s="8">
        <v>135.98</v>
      </c>
      <c r="AX44" s="4">
        <v>1</v>
      </c>
      <c r="AY44" s="8">
        <v>22.1</v>
      </c>
      <c r="AZ44" s="7">
        <v>1</v>
      </c>
      <c r="BA44" s="7">
        <v>5.1529</v>
      </c>
      <c r="BB44" s="7">
        <v>1</v>
      </c>
      <c r="BC44" s="4">
        <v>7</v>
      </c>
      <c r="BD44" s="8">
        <v>356.2</v>
      </c>
      <c r="BE44" s="4">
        <v>7</v>
      </c>
      <c r="BF44" s="8">
        <v>144.22</v>
      </c>
      <c r="BG44" s="7" t="s">
        <v>131</v>
      </c>
      <c r="BH44" s="7">
        <v>1.4698</v>
      </c>
      <c r="BI44" s="7">
        <v>0.3818</v>
      </c>
      <c r="BJ44" s="4">
        <v>2</v>
      </c>
      <c r="BK44" s="8">
        <v>135.98</v>
      </c>
      <c r="BL44" s="2" t="s">
        <v>394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/>
      <c r="CB44" s="8"/>
      <c r="CC44" s="4">
        <v>1</v>
      </c>
      <c r="CD44" s="8">
        <v>22.1</v>
      </c>
      <c r="CE44" s="7">
        <v>-1</v>
      </c>
      <c r="CF44" s="7">
        <v>-1</v>
      </c>
      <c r="CG44" s="2" t="s">
        <v>137</v>
      </c>
      <c r="CH44" s="2" t="s">
        <v>128</v>
      </c>
      <c r="CI44" s="2" t="s">
        <v>140</v>
      </c>
      <c r="CJ44" s="2" t="s">
        <v>374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325</v>
      </c>
      <c r="CV44" s="2" t="s">
        <v>452</v>
      </c>
      <c r="CW44" s="2" t="s">
        <v>139</v>
      </c>
      <c r="CX44" s="2" t="s">
        <v>131</v>
      </c>
      <c r="CY44" s="4">
        <v>2</v>
      </c>
      <c r="CZ44" s="8">
        <v>135.98</v>
      </c>
      <c r="DA44" s="4"/>
      <c r="DB44" s="8"/>
      <c r="DC44" s="7"/>
      <c r="DD44" s="7"/>
      <c r="DE44" s="2" t="s">
        <v>137</v>
      </c>
      <c r="DF44" s="2" t="s">
        <v>128</v>
      </c>
      <c r="DG44" s="2" t="s">
        <v>135</v>
      </c>
      <c r="DH44" s="2" t="s">
        <v>202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146</v>
      </c>
      <c r="DT44" s="2" t="s">
        <v>340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148</v>
      </c>
      <c r="EF44" s="2" t="s">
        <v>374</v>
      </c>
      <c r="EG44" s="2" t="s">
        <v>139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199</v>
      </c>
      <c r="ER44" s="2" t="s">
        <v>144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137</v>
      </c>
      <c r="FB44" s="2" t="s">
        <v>128</v>
      </c>
      <c r="FC44" s="2" t="s">
        <v>151</v>
      </c>
      <c r="FD44" s="2" t="s">
        <v>131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153</v>
      </c>
      <c r="FN44" s="2" t="s">
        <v>128</v>
      </c>
      <c r="FO44" s="2" t="s">
        <v>131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332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183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333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131</v>
      </c>
      <c r="HM44" s="2" t="s">
        <v>139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83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453</v>
      </c>
      <c r="B45" s="2" t="s">
        <v>120</v>
      </c>
      <c r="C45" s="2" t="s">
        <v>121</v>
      </c>
      <c r="D45" s="2" t="s">
        <v>436</v>
      </c>
      <c r="E45" s="2" t="s">
        <v>437</v>
      </c>
      <c r="F45" s="2" t="s">
        <v>450</v>
      </c>
      <c r="G45" s="2" t="s">
        <v>450</v>
      </c>
      <c r="H45" s="2" t="s">
        <v>450</v>
      </c>
      <c r="I45" s="2" t="s">
        <v>439</v>
      </c>
      <c r="J45" s="2" t="s">
        <v>440</v>
      </c>
      <c r="K45" s="2" t="s">
        <v>319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320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321</v>
      </c>
      <c r="V45" s="2" t="s">
        <v>451</v>
      </c>
      <c r="W45" s="2" t="s">
        <v>134</v>
      </c>
      <c r="X45" s="2" t="s">
        <v>131</v>
      </c>
      <c r="Y45" s="2" t="s">
        <v>199</v>
      </c>
      <c r="Z45" s="4">
        <v>132</v>
      </c>
      <c r="AA45" s="4">
        <f>=ROUNDDOWN(33,0)</f>
      </c>
      <c r="AB45" s="5">
        <v>4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2</v>
      </c>
      <c r="AQ45" s="8">
        <v>135.98</v>
      </c>
      <c r="AR45" s="4"/>
      <c r="AS45" s="8"/>
      <c r="AT45" s="7"/>
      <c r="AU45" s="7"/>
      <c r="AV45" s="4">
        <v>2</v>
      </c>
      <c r="AW45" s="8">
        <v>135.98</v>
      </c>
      <c r="AX45" s="4"/>
      <c r="AY45" s="8"/>
      <c r="AZ45" s="7"/>
      <c r="BA45" s="7"/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0.3818</v>
      </c>
      <c r="BJ45" s="4">
        <v>2</v>
      </c>
      <c r="BK45" s="8">
        <v>135.98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157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140</v>
      </c>
      <c r="CJ45" s="2" t="s">
        <v>343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325</v>
      </c>
      <c r="CV45" s="2" t="s">
        <v>398</v>
      </c>
      <c r="CW45" s="2" t="s">
        <v>139</v>
      </c>
      <c r="CX45" s="2" t="s">
        <v>131</v>
      </c>
      <c r="CY45" s="4">
        <v>2</v>
      </c>
      <c r="CZ45" s="8">
        <v>135.98</v>
      </c>
      <c r="DA45" s="4"/>
      <c r="DB45" s="8"/>
      <c r="DC45" s="7"/>
      <c r="DD45" s="7"/>
      <c r="DE45" s="2" t="s">
        <v>137</v>
      </c>
      <c r="DF45" s="2" t="s">
        <v>128</v>
      </c>
      <c r="DG45" s="2" t="s">
        <v>135</v>
      </c>
      <c r="DH45" s="2" t="s">
        <v>223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146</v>
      </c>
      <c r="DT45" s="2" t="s">
        <v>340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148</v>
      </c>
      <c r="EF45" s="2" t="s">
        <v>143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199</v>
      </c>
      <c r="ER45" s="2" t="s">
        <v>454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151</v>
      </c>
      <c r="FD45" s="2" t="s">
        <v>239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153</v>
      </c>
      <c r="FN45" s="2" t="s">
        <v>128</v>
      </c>
      <c r="FO45" s="2" t="s">
        <v>131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332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183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333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131</v>
      </c>
      <c r="HM45" s="2" t="s">
        <v>139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132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455</v>
      </c>
      <c r="B46" s="2" t="s">
        <v>120</v>
      </c>
      <c r="C46" s="2" t="s">
        <v>121</v>
      </c>
      <c r="D46" s="2" t="s">
        <v>436</v>
      </c>
      <c r="E46" s="2" t="s">
        <v>437</v>
      </c>
      <c r="F46" s="2" t="s">
        <v>450</v>
      </c>
      <c r="G46" s="2" t="s">
        <v>450</v>
      </c>
      <c r="H46" s="2" t="s">
        <v>450</v>
      </c>
      <c r="I46" s="2" t="s">
        <v>439</v>
      </c>
      <c r="J46" s="2" t="s">
        <v>440</v>
      </c>
      <c r="K46" s="2" t="s">
        <v>127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274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321</v>
      </c>
      <c r="V46" s="2" t="s">
        <v>451</v>
      </c>
      <c r="W46" s="2" t="s">
        <v>134</v>
      </c>
      <c r="X46" s="2" t="s">
        <v>131</v>
      </c>
      <c r="Y46" s="2" t="s">
        <v>199</v>
      </c>
      <c r="Z46" s="4">
        <v>171</v>
      </c>
      <c r="AA46" s="4">
        <f>=ROUNDDOWN(171,0)</f>
      </c>
      <c r="AB46" s="5">
        <v>1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</v>
      </c>
      <c r="AQ46" s="8">
        <v>84.24</v>
      </c>
      <c r="AR46" s="4">
        <v>2</v>
      </c>
      <c r="AS46" s="8">
        <v>51</v>
      </c>
      <c r="AT46" s="7">
        <v>0.5</v>
      </c>
      <c r="AU46" s="7">
        <v>0.6518</v>
      </c>
      <c r="AV46" s="4">
        <v>3</v>
      </c>
      <c r="AW46" s="8">
        <v>84.24</v>
      </c>
      <c r="AX46" s="4">
        <v>2</v>
      </c>
      <c r="AY46" s="8">
        <v>51</v>
      </c>
      <c r="AZ46" s="7">
        <v>0.5</v>
      </c>
      <c r="BA46" s="7">
        <v>0.6518</v>
      </c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0.2365</v>
      </c>
      <c r="BJ46" s="4">
        <v>3</v>
      </c>
      <c r="BK46" s="8">
        <v>84.24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140</v>
      </c>
      <c r="CJ46" s="2" t="s">
        <v>456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325</v>
      </c>
      <c r="CV46" s="2" t="s">
        <v>340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199</v>
      </c>
      <c r="DH46" s="2" t="s">
        <v>145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146</v>
      </c>
      <c r="DT46" s="2" t="s">
        <v>457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148</v>
      </c>
      <c r="EF46" s="2" t="s">
        <v>307</v>
      </c>
      <c r="EG46" s="2" t="s">
        <v>139</v>
      </c>
      <c r="EH46" s="2" t="s">
        <v>131</v>
      </c>
      <c r="EI46" s="4">
        <v>3</v>
      </c>
      <c r="EJ46" s="8">
        <v>84.24</v>
      </c>
      <c r="EK46" s="4">
        <v>2</v>
      </c>
      <c r="EL46" s="8">
        <v>51</v>
      </c>
      <c r="EM46" s="7">
        <v>0.5</v>
      </c>
      <c r="EN46" s="7">
        <v>0.6518</v>
      </c>
      <c r="EO46" s="2" t="s">
        <v>137</v>
      </c>
      <c r="EP46" s="2" t="s">
        <v>128</v>
      </c>
      <c r="EQ46" s="2" t="s">
        <v>199</v>
      </c>
      <c r="ER46" s="2" t="s">
        <v>181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137</v>
      </c>
      <c r="FB46" s="2" t="s">
        <v>128</v>
      </c>
      <c r="FC46" s="2" t="s">
        <v>151</v>
      </c>
      <c r="FD46" s="2" t="s">
        <v>228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153</v>
      </c>
      <c r="FN46" s="2" t="s">
        <v>128</v>
      </c>
      <c r="FO46" s="2" t="s">
        <v>131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332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183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128</v>
      </c>
      <c r="GY46" s="2" t="s">
        <v>333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131</v>
      </c>
      <c r="HM46" s="2" t="s">
        <v>139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171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458</v>
      </c>
      <c r="B47" s="2" t="s">
        <v>120</v>
      </c>
      <c r="C47" s="2" t="s">
        <v>121</v>
      </c>
      <c r="D47" s="2" t="s">
        <v>436</v>
      </c>
      <c r="E47" s="2" t="s">
        <v>437</v>
      </c>
      <c r="F47" s="2" t="s">
        <v>450</v>
      </c>
      <c r="G47" s="2" t="s">
        <v>450</v>
      </c>
      <c r="H47" s="2" t="s">
        <v>450</v>
      </c>
      <c r="I47" s="2" t="s">
        <v>439</v>
      </c>
      <c r="J47" s="2" t="s">
        <v>440</v>
      </c>
      <c r="K47" s="2" t="s">
        <v>295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321</v>
      </c>
      <c r="V47" s="2" t="s">
        <v>451</v>
      </c>
      <c r="W47" s="2" t="s">
        <v>134</v>
      </c>
      <c r="X47" s="2" t="s">
        <v>131</v>
      </c>
      <c r="Y47" s="2" t="s">
        <v>199</v>
      </c>
      <c r="Z47" s="4">
        <v>277</v>
      </c>
      <c r="AA47" s="4">
        <f>=ROUNDDOWN(92.3333333333333,0)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>
        <v>4</v>
      </c>
      <c r="AS47" s="8">
        <v>71.12</v>
      </c>
      <c r="AT47" s="7">
        <v>-1</v>
      </c>
      <c r="AU47" s="7">
        <v>-1</v>
      </c>
      <c r="AV47" s="4"/>
      <c r="AW47" s="8"/>
      <c r="AX47" s="4">
        <v>4</v>
      </c>
      <c r="AY47" s="8">
        <v>71.12</v>
      </c>
      <c r="AZ47" s="7">
        <v>-1</v>
      </c>
      <c r="BA47" s="7">
        <v>-1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394</v>
      </c>
      <c r="BM47" s="7"/>
      <c r="BN47" s="7"/>
      <c r="BO47" s="4"/>
      <c r="BP47" s="8"/>
      <c r="BQ47" s="4"/>
      <c r="BR47" s="8"/>
      <c r="BS47" s="7"/>
      <c r="BT47" s="7"/>
      <c r="BU47" s="2" t="s">
        <v>137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/>
      <c r="CB47" s="8"/>
      <c r="CC47" s="4">
        <v>2</v>
      </c>
      <c r="CD47" s="8">
        <v>52</v>
      </c>
      <c r="CE47" s="7">
        <v>-1</v>
      </c>
      <c r="CF47" s="7">
        <v>-1</v>
      </c>
      <c r="CG47" s="2" t="s">
        <v>137</v>
      </c>
      <c r="CH47" s="2" t="s">
        <v>128</v>
      </c>
      <c r="CI47" s="2" t="s">
        <v>140</v>
      </c>
      <c r="CJ47" s="2" t="s">
        <v>459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325</v>
      </c>
      <c r="CV47" s="2" t="s">
        <v>298</v>
      </c>
      <c r="CW47" s="2" t="s">
        <v>139</v>
      </c>
      <c r="CX47" s="2" t="s">
        <v>131</v>
      </c>
      <c r="CY47" s="4"/>
      <c r="CZ47" s="8"/>
      <c r="DA47" s="4">
        <v>2</v>
      </c>
      <c r="DB47" s="8">
        <v>19.12</v>
      </c>
      <c r="DC47" s="7">
        <v>-1</v>
      </c>
      <c r="DD47" s="7">
        <v>-1</v>
      </c>
      <c r="DE47" s="2" t="s">
        <v>137</v>
      </c>
      <c r="DF47" s="2" t="s">
        <v>128</v>
      </c>
      <c r="DG47" s="2" t="s">
        <v>135</v>
      </c>
      <c r="DH47" s="2" t="s">
        <v>291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146</v>
      </c>
      <c r="DT47" s="2" t="s">
        <v>442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148</v>
      </c>
      <c r="EF47" s="2" t="s">
        <v>374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199</v>
      </c>
      <c r="ER47" s="2" t="s">
        <v>400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151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153</v>
      </c>
      <c r="FN47" s="2" t="s">
        <v>128</v>
      </c>
      <c r="FO47" s="2" t="s">
        <v>131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332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183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333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131</v>
      </c>
      <c r="HM47" s="2" t="s">
        <v>139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277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460</v>
      </c>
      <c r="B48" s="2" t="s">
        <v>120</v>
      </c>
      <c r="C48" s="2" t="s">
        <v>461</v>
      </c>
      <c r="D48" s="2" t="s">
        <v>462</v>
      </c>
      <c r="E48" s="2" t="s">
        <v>463</v>
      </c>
      <c r="F48" s="2" t="s">
        <v>464</v>
      </c>
      <c r="G48" s="2" t="s">
        <v>464</v>
      </c>
      <c r="H48" s="2" t="s">
        <v>464</v>
      </c>
      <c r="I48" s="2" t="s">
        <v>465</v>
      </c>
      <c r="J48" s="2" t="s">
        <v>466</v>
      </c>
      <c r="K48" s="2" t="s">
        <v>467</v>
      </c>
      <c r="L48" s="3">
        <v>68.09</v>
      </c>
      <c r="M48" s="3">
        <v>71.49</v>
      </c>
      <c r="N48" s="3">
        <v>199.99</v>
      </c>
      <c r="O48" s="2" t="s">
        <v>128</v>
      </c>
      <c r="P48" s="2" t="s">
        <v>274</v>
      </c>
      <c r="Q48" s="2" t="s">
        <v>130</v>
      </c>
      <c r="R48" s="2" t="s">
        <v>131</v>
      </c>
      <c r="S48" s="2" t="s">
        <v>131</v>
      </c>
      <c r="T48" s="2" t="s">
        <v>468</v>
      </c>
      <c r="U48" s="2" t="s">
        <v>131</v>
      </c>
      <c r="V48" s="2" t="s">
        <v>469</v>
      </c>
      <c r="W48" s="2" t="s">
        <v>470</v>
      </c>
      <c r="X48" s="2" t="s">
        <v>131</v>
      </c>
      <c r="Y48" s="2" t="s">
        <v>471</v>
      </c>
      <c r="Z48" s="4">
        <v>123</v>
      </c>
      <c r="AA48" s="4">
        <f>=ROUNDDOWN(30.75,0)</f>
      </c>
      <c r="AB48" s="5">
        <v>4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4</v>
      </c>
      <c r="AQ48" s="8">
        <v>160.16</v>
      </c>
      <c r="AR48" s="4">
        <v>1</v>
      </c>
      <c r="AS48" s="8">
        <v>70.12</v>
      </c>
      <c r="AT48" s="7">
        <v>3</v>
      </c>
      <c r="AU48" s="7">
        <v>1.2841</v>
      </c>
      <c r="AV48" s="4">
        <v>7</v>
      </c>
      <c r="AW48" s="8">
        <v>310.31</v>
      </c>
      <c r="AX48" s="4">
        <v>1</v>
      </c>
      <c r="AY48" s="8">
        <v>70.12</v>
      </c>
      <c r="AZ48" s="7">
        <v>6</v>
      </c>
      <c r="BA48" s="7">
        <v>3.4254</v>
      </c>
      <c r="BB48" s="7">
        <v>0.5161</v>
      </c>
      <c r="BC48" s="4">
        <v>7</v>
      </c>
      <c r="BD48" s="8">
        <v>310.31</v>
      </c>
      <c r="BE48" s="4">
        <v>1</v>
      </c>
      <c r="BF48" s="8">
        <v>70.12</v>
      </c>
      <c r="BG48" s="7">
        <v>6</v>
      </c>
      <c r="BH48" s="7">
        <v>3.4254</v>
      </c>
      <c r="BI48" s="7">
        <v>1</v>
      </c>
      <c r="BJ48" s="4">
        <v>4</v>
      </c>
      <c r="BK48" s="8">
        <v>160.16</v>
      </c>
      <c r="BL48" s="2" t="s">
        <v>472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140</v>
      </c>
      <c r="CJ48" s="2" t="s">
        <v>473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325</v>
      </c>
      <c r="CV48" s="2" t="s">
        <v>474</v>
      </c>
      <c r="CW48" s="2" t="s">
        <v>139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471</v>
      </c>
      <c r="DH48" s="2" t="s">
        <v>475</v>
      </c>
      <c r="DI48" s="2" t="s">
        <v>139</v>
      </c>
      <c r="DJ48" s="2" t="s">
        <v>131</v>
      </c>
      <c r="DK48" s="4">
        <v>4</v>
      </c>
      <c r="DL48" s="8">
        <v>160.16</v>
      </c>
      <c r="DM48" s="4"/>
      <c r="DN48" s="8"/>
      <c r="DO48" s="7"/>
      <c r="DP48" s="7"/>
      <c r="DQ48" s="2" t="s">
        <v>137</v>
      </c>
      <c r="DR48" s="2" t="s">
        <v>128</v>
      </c>
      <c r="DS48" s="2" t="s">
        <v>146</v>
      </c>
      <c r="DT48" s="2" t="s">
        <v>476</v>
      </c>
      <c r="DU48" s="2" t="s">
        <v>477</v>
      </c>
      <c r="DV48" s="2" t="s">
        <v>131</v>
      </c>
      <c r="DW48" s="4"/>
      <c r="DX48" s="8"/>
      <c r="DY48" s="4"/>
      <c r="DZ48" s="8"/>
      <c r="EA48" s="7"/>
      <c r="EB48" s="7"/>
      <c r="EC48" s="2" t="s">
        <v>137</v>
      </c>
      <c r="ED48" s="2" t="s">
        <v>128</v>
      </c>
      <c r="EE48" s="2" t="s">
        <v>148</v>
      </c>
      <c r="EF48" s="2" t="s">
        <v>247</v>
      </c>
      <c r="EG48" s="2" t="s">
        <v>139</v>
      </c>
      <c r="EH48" s="2" t="s">
        <v>131</v>
      </c>
      <c r="EI48" s="4"/>
      <c r="EJ48" s="8"/>
      <c r="EK48" s="4">
        <v>1</v>
      </c>
      <c r="EL48" s="8">
        <v>70.12</v>
      </c>
      <c r="EM48" s="7">
        <v>-1</v>
      </c>
      <c r="EN48" s="7">
        <v>-1</v>
      </c>
      <c r="EO48" s="2" t="s">
        <v>137</v>
      </c>
      <c r="EP48" s="2" t="s">
        <v>128</v>
      </c>
      <c r="EQ48" s="2" t="s">
        <v>471</v>
      </c>
      <c r="ER48" s="2" t="s">
        <v>353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478</v>
      </c>
      <c r="FB48" s="2" t="s">
        <v>128</v>
      </c>
      <c r="FC48" s="2" t="s">
        <v>131</v>
      </c>
      <c r="FD48" s="2" t="s">
        <v>131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153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153</v>
      </c>
      <c r="FZ48" s="2" t="s">
        <v>128</v>
      </c>
      <c r="GA48" s="2" t="s">
        <v>131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183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156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131</v>
      </c>
      <c r="HJ48" s="2" t="s">
        <v>131</v>
      </c>
      <c r="HK48" s="2" t="s">
        <v>131</v>
      </c>
      <c r="HL48" s="2" t="s">
        <v>131</v>
      </c>
      <c r="HM48" s="2" t="s">
        <v>131</v>
      </c>
      <c r="HN48" s="2" t="s">
        <v>131</v>
      </c>
      <c r="HO48" s="4"/>
      <c r="HP48" s="8"/>
      <c r="HQ48" s="4"/>
      <c r="HR48" s="8"/>
      <c r="HS48" s="7"/>
      <c r="HT48" s="7"/>
      <c r="HU48" s="2" t="s">
        <v>153</v>
      </c>
      <c r="HV48" s="2" t="s">
        <v>128</v>
      </c>
      <c r="HW48" s="2" t="s">
        <v>131</v>
      </c>
      <c r="HX48" s="2" t="s">
        <v>131</v>
      </c>
      <c r="HY48" s="2" t="s">
        <v>139</v>
      </c>
      <c r="HZ48" s="2" t="s">
        <v>131</v>
      </c>
      <c r="IA48" s="4">
        <v>123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>
      <c r="A49" s="2" t="s">
        <v>479</v>
      </c>
      <c r="B49" s="2" t="s">
        <v>120</v>
      </c>
      <c r="C49" s="2" t="s">
        <v>461</v>
      </c>
      <c r="D49" s="2" t="s">
        <v>462</v>
      </c>
      <c r="E49" s="2" t="s">
        <v>463</v>
      </c>
      <c r="F49" s="2" t="s">
        <v>464</v>
      </c>
      <c r="G49" s="2" t="s">
        <v>464</v>
      </c>
      <c r="H49" s="2" t="s">
        <v>464</v>
      </c>
      <c r="I49" s="2" t="s">
        <v>465</v>
      </c>
      <c r="J49" s="2" t="s">
        <v>480</v>
      </c>
      <c r="K49" s="2" t="s">
        <v>467</v>
      </c>
      <c r="L49" s="3">
        <v>85.12</v>
      </c>
      <c r="M49" s="3">
        <v>89.38</v>
      </c>
      <c r="N49" s="3">
        <v>249.99</v>
      </c>
      <c r="O49" s="2" t="s">
        <v>128</v>
      </c>
      <c r="P49" s="2" t="s">
        <v>274</v>
      </c>
      <c r="Q49" s="2" t="s">
        <v>130</v>
      </c>
      <c r="R49" s="2" t="s">
        <v>131</v>
      </c>
      <c r="S49" s="2" t="s">
        <v>131</v>
      </c>
      <c r="T49" s="2" t="s">
        <v>468</v>
      </c>
      <c r="U49" s="2" t="s">
        <v>131</v>
      </c>
      <c r="V49" s="2" t="s">
        <v>469</v>
      </c>
      <c r="W49" s="2" t="s">
        <v>470</v>
      </c>
      <c r="X49" s="2" t="s">
        <v>131</v>
      </c>
      <c r="Y49" s="2" t="s">
        <v>471</v>
      </c>
      <c r="Z49" s="4">
        <v>41</v>
      </c>
      <c r="AA49" s="4">
        <f>=ROUNDDOWN(20.5,0)</f>
      </c>
      <c r="AB49" s="5">
        <v>2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3</v>
      </c>
      <c r="AQ49" s="8">
        <v>150.15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0.4839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3</v>
      </c>
      <c r="BK49" s="8">
        <v>150.15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140</v>
      </c>
      <c r="CJ49" s="2" t="s">
        <v>473</v>
      </c>
      <c r="CK49" s="2" t="s">
        <v>139</v>
      </c>
      <c r="CL49" s="2" t="s">
        <v>131</v>
      </c>
      <c r="CM49" s="4"/>
      <c r="CN49" s="8"/>
      <c r="CO49" s="4"/>
      <c r="CP49" s="8"/>
      <c r="CQ49" s="7"/>
      <c r="CR49" s="7"/>
      <c r="CS49" s="2" t="s">
        <v>137</v>
      </c>
      <c r="CT49" s="2" t="s">
        <v>128</v>
      </c>
      <c r="CU49" s="2" t="s">
        <v>325</v>
      </c>
      <c r="CV49" s="2" t="s">
        <v>203</v>
      </c>
      <c r="CW49" s="2" t="s">
        <v>139</v>
      </c>
      <c r="CX49" s="2" t="s">
        <v>131</v>
      </c>
      <c r="CY49" s="4"/>
      <c r="CZ49" s="8"/>
      <c r="DA49" s="4"/>
      <c r="DB49" s="8"/>
      <c r="DC49" s="7"/>
      <c r="DD49" s="7"/>
      <c r="DE49" s="2" t="s">
        <v>137</v>
      </c>
      <c r="DF49" s="2" t="s">
        <v>128</v>
      </c>
      <c r="DG49" s="2" t="s">
        <v>471</v>
      </c>
      <c r="DH49" s="2" t="s">
        <v>145</v>
      </c>
      <c r="DI49" s="2" t="s">
        <v>139</v>
      </c>
      <c r="DJ49" s="2" t="s">
        <v>131</v>
      </c>
      <c r="DK49" s="4">
        <v>3</v>
      </c>
      <c r="DL49" s="8">
        <v>150.15</v>
      </c>
      <c r="DM49" s="4"/>
      <c r="DN49" s="8"/>
      <c r="DO49" s="7"/>
      <c r="DP49" s="7"/>
      <c r="DQ49" s="2" t="s">
        <v>137</v>
      </c>
      <c r="DR49" s="2" t="s">
        <v>128</v>
      </c>
      <c r="DS49" s="2" t="s">
        <v>146</v>
      </c>
      <c r="DT49" s="2" t="s">
        <v>167</v>
      </c>
      <c r="DU49" s="2" t="s">
        <v>477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148</v>
      </c>
      <c r="EF49" s="2" t="s">
        <v>149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137</v>
      </c>
      <c r="EP49" s="2" t="s">
        <v>128</v>
      </c>
      <c r="EQ49" s="2" t="s">
        <v>471</v>
      </c>
      <c r="ER49" s="2" t="s">
        <v>481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478</v>
      </c>
      <c r="FB49" s="2" t="s">
        <v>128</v>
      </c>
      <c r="FC49" s="2" t="s">
        <v>131</v>
      </c>
      <c r="FD49" s="2" t="s">
        <v>131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153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153</v>
      </c>
      <c r="FZ49" s="2" t="s">
        <v>128</v>
      </c>
      <c r="GA49" s="2" t="s">
        <v>131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183</v>
      </c>
      <c r="GN49" s="2" t="s">
        <v>482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137</v>
      </c>
      <c r="GX49" s="2" t="s">
        <v>128</v>
      </c>
      <c r="GY49" s="2" t="s">
        <v>156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131</v>
      </c>
      <c r="HJ49" s="2" t="s">
        <v>131</v>
      </c>
      <c r="HK49" s="2" t="s">
        <v>131</v>
      </c>
      <c r="HL49" s="2" t="s">
        <v>131</v>
      </c>
      <c r="HM49" s="2" t="s">
        <v>131</v>
      </c>
      <c r="HN49" s="2" t="s">
        <v>131</v>
      </c>
      <c r="HO49" s="4"/>
      <c r="HP49" s="8"/>
      <c r="HQ49" s="4"/>
      <c r="HR49" s="8"/>
      <c r="HS49" s="7"/>
      <c r="HT49" s="7"/>
      <c r="HU49" s="2" t="s">
        <v>153</v>
      </c>
      <c r="HV49" s="2" t="s">
        <v>128</v>
      </c>
      <c r="HW49" s="2" t="s">
        <v>131</v>
      </c>
      <c r="HX49" s="2" t="s">
        <v>131</v>
      </c>
      <c r="HY49" s="2" t="s">
        <v>139</v>
      </c>
      <c r="HZ49" s="2" t="s">
        <v>131</v>
      </c>
      <c r="IA49" s="4">
        <v>41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>
      <c r="A50" s="2" t="s">
        <v>483</v>
      </c>
      <c r="B50" s="2" t="s">
        <v>120</v>
      </c>
      <c r="C50" s="2" t="s">
        <v>461</v>
      </c>
      <c r="D50" s="2" t="s">
        <v>462</v>
      </c>
      <c r="E50" s="2" t="s">
        <v>463</v>
      </c>
      <c r="F50" s="2" t="s">
        <v>484</v>
      </c>
      <c r="G50" s="2" t="s">
        <v>484</v>
      </c>
      <c r="H50" s="2" t="s">
        <v>484</v>
      </c>
      <c r="I50" s="2" t="s">
        <v>465</v>
      </c>
      <c r="J50" s="2" t="s">
        <v>466</v>
      </c>
      <c r="K50" s="2" t="s">
        <v>485</v>
      </c>
      <c r="L50" s="3">
        <v>68.09</v>
      </c>
      <c r="M50" s="3">
        <v>71.49</v>
      </c>
      <c r="N50" s="3">
        <v>199.99</v>
      </c>
      <c r="O50" s="2" t="s">
        <v>128</v>
      </c>
      <c r="P50" s="2" t="s">
        <v>486</v>
      </c>
      <c r="Q50" s="2" t="s">
        <v>130</v>
      </c>
      <c r="R50" s="2" t="s">
        <v>131</v>
      </c>
      <c r="S50" s="2" t="s">
        <v>131</v>
      </c>
      <c r="T50" s="2" t="s">
        <v>468</v>
      </c>
      <c r="U50" s="2" t="s">
        <v>131</v>
      </c>
      <c r="V50" s="2" t="s">
        <v>358</v>
      </c>
      <c r="W50" s="2" t="s">
        <v>470</v>
      </c>
      <c r="X50" s="2" t="s">
        <v>131</v>
      </c>
      <c r="Y50" s="2" t="s">
        <v>487</v>
      </c>
      <c r="Z50" s="4">
        <v>107</v>
      </c>
      <c r="AA50" s="4">
        <f>=ROUNDDOWN(53.5,0)</f>
      </c>
      <c r="AB50" s="5">
        <v>2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2</v>
      </c>
      <c r="AQ50" s="8">
        <v>72.22</v>
      </c>
      <c r="AR50" s="4">
        <v>1</v>
      </c>
      <c r="AS50" s="8">
        <v>70.12</v>
      </c>
      <c r="AT50" s="7">
        <v>1</v>
      </c>
      <c r="AU50" s="7">
        <v>0.0299</v>
      </c>
      <c r="AV50" s="4">
        <v>5</v>
      </c>
      <c r="AW50" s="8">
        <v>266.16</v>
      </c>
      <c r="AX50" s="4">
        <v>1</v>
      </c>
      <c r="AY50" s="8">
        <v>70.12</v>
      </c>
      <c r="AZ50" s="7">
        <v>4</v>
      </c>
      <c r="BA50" s="7">
        <v>2.7958</v>
      </c>
      <c r="BB50" s="7">
        <v>0.2713</v>
      </c>
      <c r="BC50" s="4">
        <v>5</v>
      </c>
      <c r="BD50" s="8">
        <v>266.16</v>
      </c>
      <c r="BE50" s="4">
        <v>1</v>
      </c>
      <c r="BF50" s="8">
        <v>70.12</v>
      </c>
      <c r="BG50" s="7">
        <v>4</v>
      </c>
      <c r="BH50" s="7">
        <v>2.7958</v>
      </c>
      <c r="BI50" s="7">
        <v>1</v>
      </c>
      <c r="BJ50" s="4">
        <v>2</v>
      </c>
      <c r="BK50" s="8">
        <v>72.22</v>
      </c>
      <c r="BL50" s="2" t="s">
        <v>488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>
        <v>1</v>
      </c>
      <c r="CB50" s="8">
        <v>32.18</v>
      </c>
      <c r="CC50" s="4"/>
      <c r="CD50" s="8"/>
      <c r="CE50" s="7"/>
      <c r="CF50" s="7"/>
      <c r="CG50" s="2" t="s">
        <v>137</v>
      </c>
      <c r="CH50" s="2" t="s">
        <v>128</v>
      </c>
      <c r="CI50" s="2" t="s">
        <v>140</v>
      </c>
      <c r="CJ50" s="2" t="s">
        <v>489</v>
      </c>
      <c r="CK50" s="2" t="s">
        <v>139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325</v>
      </c>
      <c r="CV50" s="2" t="s">
        <v>206</v>
      </c>
      <c r="CW50" s="2" t="s">
        <v>139</v>
      </c>
      <c r="CX50" s="2" t="s">
        <v>131</v>
      </c>
      <c r="CY50" s="4"/>
      <c r="CZ50" s="8"/>
      <c r="DA50" s="4"/>
      <c r="DB50" s="8"/>
      <c r="DC50" s="7"/>
      <c r="DD50" s="7"/>
      <c r="DE50" s="2" t="s">
        <v>137</v>
      </c>
      <c r="DF50" s="2" t="s">
        <v>128</v>
      </c>
      <c r="DG50" s="2" t="s">
        <v>490</v>
      </c>
      <c r="DH50" s="2" t="s">
        <v>491</v>
      </c>
      <c r="DI50" s="2" t="s">
        <v>139</v>
      </c>
      <c r="DJ50" s="2" t="s">
        <v>131</v>
      </c>
      <c r="DK50" s="4">
        <v>1</v>
      </c>
      <c r="DL50" s="8">
        <v>40.04</v>
      </c>
      <c r="DM50" s="4"/>
      <c r="DN50" s="8"/>
      <c r="DO50" s="7"/>
      <c r="DP50" s="7"/>
      <c r="DQ50" s="2" t="s">
        <v>137</v>
      </c>
      <c r="DR50" s="2" t="s">
        <v>128</v>
      </c>
      <c r="DS50" s="2" t="s">
        <v>146</v>
      </c>
      <c r="DT50" s="2" t="s">
        <v>308</v>
      </c>
      <c r="DU50" s="2" t="s">
        <v>477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148</v>
      </c>
      <c r="EF50" s="2" t="s">
        <v>398</v>
      </c>
      <c r="EG50" s="2" t="s">
        <v>139</v>
      </c>
      <c r="EH50" s="2" t="s">
        <v>131</v>
      </c>
      <c r="EI50" s="4"/>
      <c r="EJ50" s="8"/>
      <c r="EK50" s="4">
        <v>1</v>
      </c>
      <c r="EL50" s="8">
        <v>70.12</v>
      </c>
      <c r="EM50" s="7">
        <v>-1</v>
      </c>
      <c r="EN50" s="7">
        <v>-1</v>
      </c>
      <c r="EO50" s="2" t="s">
        <v>137</v>
      </c>
      <c r="EP50" s="2" t="s">
        <v>128</v>
      </c>
      <c r="EQ50" s="2" t="s">
        <v>487</v>
      </c>
      <c r="ER50" s="2" t="s">
        <v>144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478</v>
      </c>
      <c r="FB50" s="2" t="s">
        <v>128</v>
      </c>
      <c r="FC50" s="2" t="s">
        <v>131</v>
      </c>
      <c r="FD50" s="2" t="s">
        <v>131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153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153</v>
      </c>
      <c r="FZ50" s="2" t="s">
        <v>128</v>
      </c>
      <c r="GA50" s="2" t="s">
        <v>131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183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137</v>
      </c>
      <c r="GX50" s="2" t="s">
        <v>128</v>
      </c>
      <c r="GY50" s="2" t="s">
        <v>156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131</v>
      </c>
      <c r="HJ50" s="2" t="s">
        <v>131</v>
      </c>
      <c r="HK50" s="2" t="s">
        <v>131</v>
      </c>
      <c r="HL50" s="2" t="s">
        <v>131</v>
      </c>
      <c r="HM50" s="2" t="s">
        <v>131</v>
      </c>
      <c r="HN50" s="2" t="s">
        <v>131</v>
      </c>
      <c r="HO50" s="4"/>
      <c r="HP50" s="8"/>
      <c r="HQ50" s="4"/>
      <c r="HR50" s="8"/>
      <c r="HS50" s="7"/>
      <c r="HT50" s="7"/>
      <c r="HU50" s="2" t="s">
        <v>153</v>
      </c>
      <c r="HV50" s="2" t="s">
        <v>128</v>
      </c>
      <c r="HW50" s="2" t="s">
        <v>131</v>
      </c>
      <c r="HX50" s="2" t="s">
        <v>131</v>
      </c>
      <c r="HY50" s="2" t="s">
        <v>139</v>
      </c>
      <c r="HZ50" s="2" t="s">
        <v>131</v>
      </c>
      <c r="IA50" s="4">
        <v>107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492</v>
      </c>
      <c r="B51" s="2" t="s">
        <v>120</v>
      </c>
      <c r="C51" s="2" t="s">
        <v>461</v>
      </c>
      <c r="D51" s="2" t="s">
        <v>462</v>
      </c>
      <c r="E51" s="2" t="s">
        <v>463</v>
      </c>
      <c r="F51" s="2" t="s">
        <v>484</v>
      </c>
      <c r="G51" s="2" t="s">
        <v>484</v>
      </c>
      <c r="H51" s="2" t="s">
        <v>484</v>
      </c>
      <c r="I51" s="2" t="s">
        <v>465</v>
      </c>
      <c r="J51" s="2" t="s">
        <v>480</v>
      </c>
      <c r="K51" s="2" t="s">
        <v>485</v>
      </c>
      <c r="L51" s="3">
        <v>85.12</v>
      </c>
      <c r="M51" s="3">
        <v>89.38</v>
      </c>
      <c r="N51" s="3">
        <v>249.99</v>
      </c>
      <c r="O51" s="2" t="s">
        <v>128</v>
      </c>
      <c r="P51" s="2" t="s">
        <v>486</v>
      </c>
      <c r="Q51" s="2" t="s">
        <v>130</v>
      </c>
      <c r="R51" s="2" t="s">
        <v>131</v>
      </c>
      <c r="S51" s="2" t="s">
        <v>131</v>
      </c>
      <c r="T51" s="2" t="s">
        <v>468</v>
      </c>
      <c r="U51" s="2" t="s">
        <v>131</v>
      </c>
      <c r="V51" s="2" t="s">
        <v>358</v>
      </c>
      <c r="W51" s="2" t="s">
        <v>470</v>
      </c>
      <c r="X51" s="2" t="s">
        <v>131</v>
      </c>
      <c r="Y51" s="2" t="s">
        <v>487</v>
      </c>
      <c r="Z51" s="4">
        <v>40</v>
      </c>
      <c r="AA51" s="4">
        <f>=ROUNDDOWN(13.3333333333333,0)</f>
      </c>
      <c r="AB51" s="5">
        <v>3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3</v>
      </c>
      <c r="AQ51" s="8">
        <v>193.94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0.7287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3</v>
      </c>
      <c r="BK51" s="8">
        <v>193.94</v>
      </c>
      <c r="BL51" s="2" t="s">
        <v>493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2" t="s">
        <v>131</v>
      </c>
      <c r="CA51" s="4"/>
      <c r="CB51" s="8"/>
      <c r="CC51" s="4"/>
      <c r="CD51" s="8"/>
      <c r="CE51" s="7"/>
      <c r="CF51" s="7"/>
      <c r="CG51" s="2" t="s">
        <v>137</v>
      </c>
      <c r="CH51" s="2" t="s">
        <v>128</v>
      </c>
      <c r="CI51" s="2" t="s">
        <v>140</v>
      </c>
      <c r="CJ51" s="2" t="s">
        <v>155</v>
      </c>
      <c r="CK51" s="2" t="s">
        <v>139</v>
      </c>
      <c r="CL51" s="2" t="s">
        <v>131</v>
      </c>
      <c r="CM51" s="4"/>
      <c r="CN51" s="8"/>
      <c r="CO51" s="4"/>
      <c r="CP51" s="8"/>
      <c r="CQ51" s="7"/>
      <c r="CR51" s="7"/>
      <c r="CS51" s="2" t="s">
        <v>137</v>
      </c>
      <c r="CT51" s="2" t="s">
        <v>128</v>
      </c>
      <c r="CU51" s="2" t="s">
        <v>325</v>
      </c>
      <c r="CV51" s="2" t="s">
        <v>206</v>
      </c>
      <c r="CW51" s="2" t="s">
        <v>139</v>
      </c>
      <c r="CX51" s="2" t="s">
        <v>131</v>
      </c>
      <c r="CY51" s="4"/>
      <c r="CZ51" s="8"/>
      <c r="DA51" s="4"/>
      <c r="DB51" s="8"/>
      <c r="DC51" s="7"/>
      <c r="DD51" s="7"/>
      <c r="DE51" s="2" t="s">
        <v>137</v>
      </c>
      <c r="DF51" s="2" t="s">
        <v>128</v>
      </c>
      <c r="DG51" s="2" t="s">
        <v>490</v>
      </c>
      <c r="DH51" s="2" t="s">
        <v>145</v>
      </c>
      <c r="DI51" s="2" t="s">
        <v>139</v>
      </c>
      <c r="DJ51" s="2" t="s">
        <v>131</v>
      </c>
      <c r="DK51" s="4">
        <v>2</v>
      </c>
      <c r="DL51" s="8">
        <v>100.1</v>
      </c>
      <c r="DM51" s="4"/>
      <c r="DN51" s="8"/>
      <c r="DO51" s="7"/>
      <c r="DP51" s="7"/>
      <c r="DQ51" s="2" t="s">
        <v>137</v>
      </c>
      <c r="DR51" s="2" t="s">
        <v>128</v>
      </c>
      <c r="DS51" s="2" t="s">
        <v>146</v>
      </c>
      <c r="DT51" s="2" t="s">
        <v>344</v>
      </c>
      <c r="DU51" s="2" t="s">
        <v>477</v>
      </c>
      <c r="DV51" s="2" t="s">
        <v>131</v>
      </c>
      <c r="DW51" s="4">
        <v>1</v>
      </c>
      <c r="DX51" s="8">
        <v>93.84</v>
      </c>
      <c r="DY51" s="4"/>
      <c r="DZ51" s="8"/>
      <c r="EA51" s="7"/>
      <c r="EB51" s="7"/>
      <c r="EC51" s="2" t="s">
        <v>137</v>
      </c>
      <c r="ED51" s="2" t="s">
        <v>128</v>
      </c>
      <c r="EE51" s="2" t="s">
        <v>148</v>
      </c>
      <c r="EF51" s="2" t="s">
        <v>494</v>
      </c>
      <c r="EG51" s="2" t="s">
        <v>139</v>
      </c>
      <c r="EH51" s="2" t="s">
        <v>131</v>
      </c>
      <c r="EI51" s="4"/>
      <c r="EJ51" s="8"/>
      <c r="EK51" s="4"/>
      <c r="EL51" s="8"/>
      <c r="EM51" s="7"/>
      <c r="EN51" s="7"/>
      <c r="EO51" s="2" t="s">
        <v>137</v>
      </c>
      <c r="EP51" s="2" t="s">
        <v>128</v>
      </c>
      <c r="EQ51" s="2" t="s">
        <v>487</v>
      </c>
      <c r="ER51" s="2" t="s">
        <v>135</v>
      </c>
      <c r="ES51" s="2" t="s">
        <v>139</v>
      </c>
      <c r="ET51" s="2" t="s">
        <v>131</v>
      </c>
      <c r="EU51" s="4"/>
      <c r="EV51" s="8"/>
      <c r="EW51" s="4"/>
      <c r="EX51" s="8"/>
      <c r="EY51" s="7"/>
      <c r="EZ51" s="7"/>
      <c r="FA51" s="2" t="s">
        <v>478</v>
      </c>
      <c r="FB51" s="2" t="s">
        <v>128</v>
      </c>
      <c r="FC51" s="2" t="s">
        <v>131</v>
      </c>
      <c r="FD51" s="2" t="s">
        <v>131</v>
      </c>
      <c r="FE51" s="2" t="s">
        <v>139</v>
      </c>
      <c r="FF51" s="2" t="s">
        <v>131</v>
      </c>
      <c r="FG51" s="4"/>
      <c r="FH51" s="8"/>
      <c r="FI51" s="4"/>
      <c r="FJ51" s="8"/>
      <c r="FK51" s="7"/>
      <c r="FL51" s="7"/>
      <c r="FM51" s="2" t="s">
        <v>153</v>
      </c>
      <c r="FN51" s="2" t="s">
        <v>128</v>
      </c>
      <c r="FO51" s="2" t="s">
        <v>131</v>
      </c>
      <c r="FP51" s="2" t="s">
        <v>131</v>
      </c>
      <c r="FQ51" s="2" t="s">
        <v>139</v>
      </c>
      <c r="FR51" s="2" t="s">
        <v>131</v>
      </c>
      <c r="FS51" s="4"/>
      <c r="FT51" s="8"/>
      <c r="FU51" s="4"/>
      <c r="FV51" s="8"/>
      <c r="FW51" s="7"/>
      <c r="FX51" s="7"/>
      <c r="FY51" s="2" t="s">
        <v>153</v>
      </c>
      <c r="FZ51" s="2" t="s">
        <v>128</v>
      </c>
      <c r="GA51" s="2" t="s">
        <v>131</v>
      </c>
      <c r="GB51" s="2" t="s">
        <v>131</v>
      </c>
      <c r="GC51" s="2" t="s">
        <v>139</v>
      </c>
      <c r="GD51" s="2" t="s">
        <v>131</v>
      </c>
      <c r="GE51" s="4"/>
      <c r="GF51" s="8"/>
      <c r="GG51" s="4"/>
      <c r="GH51" s="8"/>
      <c r="GI51" s="7"/>
      <c r="GJ51" s="7"/>
      <c r="GK51" s="2" t="s">
        <v>137</v>
      </c>
      <c r="GL51" s="2" t="s">
        <v>128</v>
      </c>
      <c r="GM51" s="2" t="s">
        <v>183</v>
      </c>
      <c r="GN51" s="2" t="s">
        <v>131</v>
      </c>
      <c r="GO51" s="2" t="s">
        <v>139</v>
      </c>
      <c r="GP51" s="2" t="s">
        <v>131</v>
      </c>
      <c r="GQ51" s="4"/>
      <c r="GR51" s="8"/>
      <c r="GS51" s="4"/>
      <c r="GT51" s="8"/>
      <c r="GU51" s="7"/>
      <c r="GV51" s="7"/>
      <c r="GW51" s="2" t="s">
        <v>137</v>
      </c>
      <c r="GX51" s="2" t="s">
        <v>128</v>
      </c>
      <c r="GY51" s="2" t="s">
        <v>156</v>
      </c>
      <c r="GZ51" s="2" t="s">
        <v>131</v>
      </c>
      <c r="HA51" s="2" t="s">
        <v>139</v>
      </c>
      <c r="HB51" s="2" t="s">
        <v>131</v>
      </c>
      <c r="HC51" s="4"/>
      <c r="HD51" s="8"/>
      <c r="HE51" s="4"/>
      <c r="HF51" s="8"/>
      <c r="HG51" s="7"/>
      <c r="HH51" s="7"/>
      <c r="HI51" s="2" t="s">
        <v>131</v>
      </c>
      <c r="HJ51" s="2" t="s">
        <v>131</v>
      </c>
      <c r="HK51" s="2" t="s">
        <v>131</v>
      </c>
      <c r="HL51" s="2" t="s">
        <v>131</v>
      </c>
      <c r="HM51" s="2" t="s">
        <v>131</v>
      </c>
      <c r="HN51" s="2" t="s">
        <v>131</v>
      </c>
      <c r="HO51" s="4"/>
      <c r="HP51" s="8"/>
      <c r="HQ51" s="4"/>
      <c r="HR51" s="8"/>
      <c r="HS51" s="7"/>
      <c r="HT51" s="7"/>
      <c r="HU51" s="2" t="s">
        <v>153</v>
      </c>
      <c r="HV51" s="2" t="s">
        <v>128</v>
      </c>
      <c r="HW51" s="2" t="s">
        <v>131</v>
      </c>
      <c r="HX51" s="2" t="s">
        <v>131</v>
      </c>
      <c r="HY51" s="2" t="s">
        <v>139</v>
      </c>
      <c r="HZ51" s="2" t="s">
        <v>131</v>
      </c>
      <c r="IA51" s="4">
        <v>40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495</v>
      </c>
      <c r="B52" s="2" t="s">
        <v>120</v>
      </c>
      <c r="C52" s="2" t="s">
        <v>461</v>
      </c>
      <c r="D52" s="2" t="s">
        <v>462</v>
      </c>
      <c r="E52" s="2" t="s">
        <v>463</v>
      </c>
      <c r="F52" s="2" t="s">
        <v>496</v>
      </c>
      <c r="G52" s="2" t="s">
        <v>496</v>
      </c>
      <c r="H52" s="2" t="s">
        <v>496</v>
      </c>
      <c r="I52" s="2" t="s">
        <v>465</v>
      </c>
      <c r="J52" s="2" t="s">
        <v>466</v>
      </c>
      <c r="K52" s="2" t="s">
        <v>497</v>
      </c>
      <c r="L52" s="3">
        <v>68.09</v>
      </c>
      <c r="M52" s="3">
        <v>71.49</v>
      </c>
      <c r="N52" s="3">
        <v>199.99</v>
      </c>
      <c r="O52" s="2" t="s">
        <v>128</v>
      </c>
      <c r="P52" s="2" t="s">
        <v>486</v>
      </c>
      <c r="Q52" s="2" t="s">
        <v>130</v>
      </c>
      <c r="R52" s="2" t="s">
        <v>131</v>
      </c>
      <c r="S52" s="2" t="s">
        <v>131</v>
      </c>
      <c r="T52" s="2" t="s">
        <v>468</v>
      </c>
      <c r="U52" s="2" t="s">
        <v>131</v>
      </c>
      <c r="V52" s="2" t="s">
        <v>358</v>
      </c>
      <c r="W52" s="2" t="s">
        <v>470</v>
      </c>
      <c r="X52" s="2" t="s">
        <v>131</v>
      </c>
      <c r="Y52" s="2" t="s">
        <v>226</v>
      </c>
      <c r="Z52" s="4">
        <v>234</v>
      </c>
      <c r="AA52" s="4">
        <f>=ROUNDDOWN(234,0)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3</v>
      </c>
      <c r="AQ52" s="8">
        <v>161.56</v>
      </c>
      <c r="AR52" s="4"/>
      <c r="AS52" s="8"/>
      <c r="AT52" s="7"/>
      <c r="AU52" s="7"/>
      <c r="AV52" s="4">
        <v>4</v>
      </c>
      <c r="AW52" s="8">
        <v>211.61</v>
      </c>
      <c r="AX52" s="4">
        <v>1</v>
      </c>
      <c r="AY52" s="8">
        <v>87.65</v>
      </c>
      <c r="AZ52" s="7">
        <v>3</v>
      </c>
      <c r="BA52" s="7">
        <v>1.4143</v>
      </c>
      <c r="BB52" s="7">
        <v>0.7635</v>
      </c>
      <c r="BC52" s="4">
        <v>4</v>
      </c>
      <c r="BD52" s="8">
        <v>211.61</v>
      </c>
      <c r="BE52" s="4">
        <v>1</v>
      </c>
      <c r="BF52" s="8">
        <v>87.65</v>
      </c>
      <c r="BG52" s="7">
        <v>3</v>
      </c>
      <c r="BH52" s="7">
        <v>1.4143</v>
      </c>
      <c r="BI52" s="7">
        <v>1</v>
      </c>
      <c r="BJ52" s="4">
        <v>3</v>
      </c>
      <c r="BK52" s="8">
        <v>161.56</v>
      </c>
      <c r="BL52" s="2" t="s">
        <v>472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128</v>
      </c>
      <c r="BW52" s="2" t="s">
        <v>131</v>
      </c>
      <c r="BX52" s="2" t="s">
        <v>131</v>
      </c>
      <c r="BY52" s="2" t="s">
        <v>139</v>
      </c>
      <c r="BZ52" s="2" t="s">
        <v>131</v>
      </c>
      <c r="CA52" s="4"/>
      <c r="CB52" s="8"/>
      <c r="CC52" s="4"/>
      <c r="CD52" s="8"/>
      <c r="CE52" s="7"/>
      <c r="CF52" s="7"/>
      <c r="CG52" s="2" t="s">
        <v>137</v>
      </c>
      <c r="CH52" s="2" t="s">
        <v>128</v>
      </c>
      <c r="CI52" s="2" t="s">
        <v>140</v>
      </c>
      <c r="CJ52" s="2" t="s">
        <v>282</v>
      </c>
      <c r="CK52" s="2" t="s">
        <v>139</v>
      </c>
      <c r="CL52" s="2" t="s">
        <v>131</v>
      </c>
      <c r="CM52" s="4"/>
      <c r="CN52" s="8"/>
      <c r="CO52" s="4"/>
      <c r="CP52" s="8"/>
      <c r="CQ52" s="7"/>
      <c r="CR52" s="7"/>
      <c r="CS52" s="2" t="s">
        <v>137</v>
      </c>
      <c r="CT52" s="2" t="s">
        <v>128</v>
      </c>
      <c r="CU52" s="2" t="s">
        <v>325</v>
      </c>
      <c r="CV52" s="2" t="s">
        <v>233</v>
      </c>
      <c r="CW52" s="2" t="s">
        <v>139</v>
      </c>
      <c r="CX52" s="2" t="s">
        <v>131</v>
      </c>
      <c r="CY52" s="4"/>
      <c r="CZ52" s="8"/>
      <c r="DA52" s="4"/>
      <c r="DB52" s="8"/>
      <c r="DC52" s="7"/>
      <c r="DD52" s="7"/>
      <c r="DE52" s="2" t="s">
        <v>137</v>
      </c>
      <c r="DF52" s="2" t="s">
        <v>128</v>
      </c>
      <c r="DG52" s="2" t="s">
        <v>226</v>
      </c>
      <c r="DH52" s="2" t="s">
        <v>131</v>
      </c>
      <c r="DI52" s="2" t="s">
        <v>139</v>
      </c>
      <c r="DJ52" s="2" t="s">
        <v>131</v>
      </c>
      <c r="DK52" s="4">
        <v>1</v>
      </c>
      <c r="DL52" s="8">
        <v>40.04</v>
      </c>
      <c r="DM52" s="4"/>
      <c r="DN52" s="8"/>
      <c r="DO52" s="7"/>
      <c r="DP52" s="7"/>
      <c r="DQ52" s="2" t="s">
        <v>137</v>
      </c>
      <c r="DR52" s="2" t="s">
        <v>128</v>
      </c>
      <c r="DS52" s="2" t="s">
        <v>146</v>
      </c>
      <c r="DT52" s="2" t="s">
        <v>339</v>
      </c>
      <c r="DU52" s="2" t="s">
        <v>477</v>
      </c>
      <c r="DV52" s="2" t="s">
        <v>131</v>
      </c>
      <c r="DW52" s="4"/>
      <c r="DX52" s="8"/>
      <c r="DY52" s="4"/>
      <c r="DZ52" s="8"/>
      <c r="EA52" s="7"/>
      <c r="EB52" s="7"/>
      <c r="EC52" s="2" t="s">
        <v>137</v>
      </c>
      <c r="ED52" s="2" t="s">
        <v>128</v>
      </c>
      <c r="EE52" s="2" t="s">
        <v>148</v>
      </c>
      <c r="EF52" s="2" t="s">
        <v>498</v>
      </c>
      <c r="EG52" s="2" t="s">
        <v>139</v>
      </c>
      <c r="EH52" s="2" t="s">
        <v>131</v>
      </c>
      <c r="EI52" s="4">
        <v>2</v>
      </c>
      <c r="EJ52" s="8">
        <v>121.52</v>
      </c>
      <c r="EK52" s="4"/>
      <c r="EL52" s="8"/>
      <c r="EM52" s="7"/>
      <c r="EN52" s="7"/>
      <c r="EO52" s="2" t="s">
        <v>137</v>
      </c>
      <c r="EP52" s="2" t="s">
        <v>128</v>
      </c>
      <c r="EQ52" s="2" t="s">
        <v>499</v>
      </c>
      <c r="ER52" s="2" t="s">
        <v>500</v>
      </c>
      <c r="ES52" s="2" t="s">
        <v>139</v>
      </c>
      <c r="ET52" s="2" t="s">
        <v>131</v>
      </c>
      <c r="EU52" s="4"/>
      <c r="EV52" s="8"/>
      <c r="EW52" s="4"/>
      <c r="EX52" s="8"/>
      <c r="EY52" s="7"/>
      <c r="EZ52" s="7"/>
      <c r="FA52" s="2" t="s">
        <v>478</v>
      </c>
      <c r="FB52" s="2" t="s">
        <v>128</v>
      </c>
      <c r="FC52" s="2" t="s">
        <v>131</v>
      </c>
      <c r="FD52" s="2" t="s">
        <v>131</v>
      </c>
      <c r="FE52" s="2" t="s">
        <v>139</v>
      </c>
      <c r="FF52" s="2" t="s">
        <v>131</v>
      </c>
      <c r="FG52" s="4"/>
      <c r="FH52" s="8"/>
      <c r="FI52" s="4"/>
      <c r="FJ52" s="8"/>
      <c r="FK52" s="7"/>
      <c r="FL52" s="7"/>
      <c r="FM52" s="2" t="s">
        <v>153</v>
      </c>
      <c r="FN52" s="2" t="s">
        <v>128</v>
      </c>
      <c r="FO52" s="2" t="s">
        <v>131</v>
      </c>
      <c r="FP52" s="2" t="s">
        <v>131</v>
      </c>
      <c r="FQ52" s="2" t="s">
        <v>139</v>
      </c>
      <c r="FR52" s="2" t="s">
        <v>131</v>
      </c>
      <c r="FS52" s="4"/>
      <c r="FT52" s="8"/>
      <c r="FU52" s="4"/>
      <c r="FV52" s="8"/>
      <c r="FW52" s="7"/>
      <c r="FX52" s="7"/>
      <c r="FY52" s="2" t="s">
        <v>153</v>
      </c>
      <c r="FZ52" s="2" t="s">
        <v>128</v>
      </c>
      <c r="GA52" s="2" t="s">
        <v>131</v>
      </c>
      <c r="GB52" s="2" t="s">
        <v>131</v>
      </c>
      <c r="GC52" s="2" t="s">
        <v>139</v>
      </c>
      <c r="GD52" s="2" t="s">
        <v>131</v>
      </c>
      <c r="GE52" s="4"/>
      <c r="GF52" s="8"/>
      <c r="GG52" s="4"/>
      <c r="GH52" s="8"/>
      <c r="GI52" s="7"/>
      <c r="GJ52" s="7"/>
      <c r="GK52" s="2" t="s">
        <v>137</v>
      </c>
      <c r="GL52" s="2" t="s">
        <v>128</v>
      </c>
      <c r="GM52" s="2" t="s">
        <v>183</v>
      </c>
      <c r="GN52" s="2" t="s">
        <v>501</v>
      </c>
      <c r="GO52" s="2" t="s">
        <v>139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128</v>
      </c>
      <c r="GY52" s="2" t="s">
        <v>156</v>
      </c>
      <c r="GZ52" s="2" t="s">
        <v>131</v>
      </c>
      <c r="HA52" s="2" t="s">
        <v>139</v>
      </c>
      <c r="HB52" s="2" t="s">
        <v>131</v>
      </c>
      <c r="HC52" s="4"/>
      <c r="HD52" s="8"/>
      <c r="HE52" s="4"/>
      <c r="HF52" s="8"/>
      <c r="HG52" s="7"/>
      <c r="HH52" s="7"/>
      <c r="HI52" s="2" t="s">
        <v>137</v>
      </c>
      <c r="HJ52" s="2" t="s">
        <v>158</v>
      </c>
      <c r="HK52" s="2" t="s">
        <v>159</v>
      </c>
      <c r="HL52" s="2" t="s">
        <v>131</v>
      </c>
      <c r="HM52" s="2" t="s">
        <v>139</v>
      </c>
      <c r="HN52" s="2" t="s">
        <v>131</v>
      </c>
      <c r="HO52" s="4"/>
      <c r="HP52" s="8"/>
      <c r="HQ52" s="4"/>
      <c r="HR52" s="8"/>
      <c r="HS52" s="7"/>
      <c r="HT52" s="7"/>
      <c r="HU52" s="2" t="s">
        <v>153</v>
      </c>
      <c r="HV52" s="2" t="s">
        <v>128</v>
      </c>
      <c r="HW52" s="2" t="s">
        <v>131</v>
      </c>
      <c r="HX52" s="2" t="s">
        <v>131</v>
      </c>
      <c r="HY52" s="2" t="s">
        <v>139</v>
      </c>
      <c r="HZ52" s="2" t="s">
        <v>131</v>
      </c>
      <c r="IA52" s="4">
        <v>234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502</v>
      </c>
      <c r="B53" s="2" t="s">
        <v>120</v>
      </c>
      <c r="C53" s="2" t="s">
        <v>461</v>
      </c>
      <c r="D53" s="2" t="s">
        <v>462</v>
      </c>
      <c r="E53" s="2" t="s">
        <v>463</v>
      </c>
      <c r="F53" s="2" t="s">
        <v>496</v>
      </c>
      <c r="G53" s="2" t="s">
        <v>496</v>
      </c>
      <c r="H53" s="2" t="s">
        <v>496</v>
      </c>
      <c r="I53" s="2" t="s">
        <v>465</v>
      </c>
      <c r="J53" s="2" t="s">
        <v>480</v>
      </c>
      <c r="K53" s="2" t="s">
        <v>497</v>
      </c>
      <c r="L53" s="3">
        <v>85.12</v>
      </c>
      <c r="M53" s="3">
        <v>89.38</v>
      </c>
      <c r="N53" s="3">
        <v>249.99</v>
      </c>
      <c r="O53" s="2" t="s">
        <v>128</v>
      </c>
      <c r="P53" s="2" t="s">
        <v>486</v>
      </c>
      <c r="Q53" s="2" t="s">
        <v>130</v>
      </c>
      <c r="R53" s="2" t="s">
        <v>131</v>
      </c>
      <c r="S53" s="2" t="s">
        <v>131</v>
      </c>
      <c r="T53" s="2" t="s">
        <v>468</v>
      </c>
      <c r="U53" s="2" t="s">
        <v>131</v>
      </c>
      <c r="V53" s="2" t="s">
        <v>358</v>
      </c>
      <c r="W53" s="2" t="s">
        <v>470</v>
      </c>
      <c r="X53" s="2" t="s">
        <v>131</v>
      </c>
      <c r="Y53" s="2" t="s">
        <v>226</v>
      </c>
      <c r="Z53" s="4">
        <v>125</v>
      </c>
      <c r="AA53" s="4">
        <f>=ROUNDDOWN(125,0)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</v>
      </c>
      <c r="AQ53" s="8">
        <v>50.05</v>
      </c>
      <c r="AR53" s="4">
        <v>1</v>
      </c>
      <c r="AS53" s="8">
        <v>87.65</v>
      </c>
      <c r="AT53" s="7"/>
      <c r="AU53" s="7">
        <v>-0.429</v>
      </c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0.2365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1</v>
      </c>
      <c r="BK53" s="8">
        <v>50.05</v>
      </c>
      <c r="BL53" s="2" t="s">
        <v>472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128</v>
      </c>
      <c r="BW53" s="2" t="s">
        <v>131</v>
      </c>
      <c r="BX53" s="2" t="s">
        <v>131</v>
      </c>
      <c r="BY53" s="2" t="s">
        <v>139</v>
      </c>
      <c r="BZ53" s="2" t="s">
        <v>131</v>
      </c>
      <c r="CA53" s="4"/>
      <c r="CB53" s="8"/>
      <c r="CC53" s="4"/>
      <c r="CD53" s="8"/>
      <c r="CE53" s="7"/>
      <c r="CF53" s="7"/>
      <c r="CG53" s="2" t="s">
        <v>137</v>
      </c>
      <c r="CH53" s="2" t="s">
        <v>128</v>
      </c>
      <c r="CI53" s="2" t="s">
        <v>140</v>
      </c>
      <c r="CJ53" s="2" t="s">
        <v>343</v>
      </c>
      <c r="CK53" s="2" t="s">
        <v>139</v>
      </c>
      <c r="CL53" s="2" t="s">
        <v>131</v>
      </c>
      <c r="CM53" s="4"/>
      <c r="CN53" s="8"/>
      <c r="CO53" s="4"/>
      <c r="CP53" s="8"/>
      <c r="CQ53" s="7"/>
      <c r="CR53" s="7"/>
      <c r="CS53" s="2" t="s">
        <v>137</v>
      </c>
      <c r="CT53" s="2" t="s">
        <v>128</v>
      </c>
      <c r="CU53" s="2" t="s">
        <v>325</v>
      </c>
      <c r="CV53" s="2" t="s">
        <v>361</v>
      </c>
      <c r="CW53" s="2" t="s">
        <v>139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128</v>
      </c>
      <c r="DG53" s="2" t="s">
        <v>226</v>
      </c>
      <c r="DH53" s="2" t="s">
        <v>503</v>
      </c>
      <c r="DI53" s="2" t="s">
        <v>139</v>
      </c>
      <c r="DJ53" s="2" t="s">
        <v>131</v>
      </c>
      <c r="DK53" s="4">
        <v>1</v>
      </c>
      <c r="DL53" s="8">
        <v>50.05</v>
      </c>
      <c r="DM53" s="4"/>
      <c r="DN53" s="8"/>
      <c r="DO53" s="7"/>
      <c r="DP53" s="7"/>
      <c r="DQ53" s="2" t="s">
        <v>137</v>
      </c>
      <c r="DR53" s="2" t="s">
        <v>128</v>
      </c>
      <c r="DS53" s="2" t="s">
        <v>146</v>
      </c>
      <c r="DT53" s="2" t="s">
        <v>308</v>
      </c>
      <c r="DU53" s="2" t="s">
        <v>477</v>
      </c>
      <c r="DV53" s="2" t="s">
        <v>131</v>
      </c>
      <c r="DW53" s="4"/>
      <c r="DX53" s="8"/>
      <c r="DY53" s="4"/>
      <c r="DZ53" s="8"/>
      <c r="EA53" s="7"/>
      <c r="EB53" s="7"/>
      <c r="EC53" s="2" t="s">
        <v>137</v>
      </c>
      <c r="ED53" s="2" t="s">
        <v>128</v>
      </c>
      <c r="EE53" s="2" t="s">
        <v>148</v>
      </c>
      <c r="EF53" s="2" t="s">
        <v>266</v>
      </c>
      <c r="EG53" s="2" t="s">
        <v>139</v>
      </c>
      <c r="EH53" s="2" t="s">
        <v>131</v>
      </c>
      <c r="EI53" s="4"/>
      <c r="EJ53" s="8"/>
      <c r="EK53" s="4">
        <v>1</v>
      </c>
      <c r="EL53" s="8">
        <v>87.65</v>
      </c>
      <c r="EM53" s="7">
        <v>-1</v>
      </c>
      <c r="EN53" s="7">
        <v>-1</v>
      </c>
      <c r="EO53" s="2" t="s">
        <v>137</v>
      </c>
      <c r="EP53" s="2" t="s">
        <v>128</v>
      </c>
      <c r="EQ53" s="2" t="s">
        <v>226</v>
      </c>
      <c r="ER53" s="2" t="s">
        <v>500</v>
      </c>
      <c r="ES53" s="2" t="s">
        <v>139</v>
      </c>
      <c r="ET53" s="2" t="s">
        <v>131</v>
      </c>
      <c r="EU53" s="4"/>
      <c r="EV53" s="8"/>
      <c r="EW53" s="4"/>
      <c r="EX53" s="8"/>
      <c r="EY53" s="7"/>
      <c r="EZ53" s="7"/>
      <c r="FA53" s="2" t="s">
        <v>478</v>
      </c>
      <c r="FB53" s="2" t="s">
        <v>128</v>
      </c>
      <c r="FC53" s="2" t="s">
        <v>131</v>
      </c>
      <c r="FD53" s="2" t="s">
        <v>131</v>
      </c>
      <c r="FE53" s="2" t="s">
        <v>139</v>
      </c>
      <c r="FF53" s="2" t="s">
        <v>131</v>
      </c>
      <c r="FG53" s="4"/>
      <c r="FH53" s="8"/>
      <c r="FI53" s="4"/>
      <c r="FJ53" s="8"/>
      <c r="FK53" s="7"/>
      <c r="FL53" s="7"/>
      <c r="FM53" s="2" t="s">
        <v>153</v>
      </c>
      <c r="FN53" s="2" t="s">
        <v>128</v>
      </c>
      <c r="FO53" s="2" t="s">
        <v>131</v>
      </c>
      <c r="FP53" s="2" t="s">
        <v>131</v>
      </c>
      <c r="FQ53" s="2" t="s">
        <v>139</v>
      </c>
      <c r="FR53" s="2" t="s">
        <v>131</v>
      </c>
      <c r="FS53" s="4"/>
      <c r="FT53" s="8"/>
      <c r="FU53" s="4"/>
      <c r="FV53" s="8"/>
      <c r="FW53" s="7"/>
      <c r="FX53" s="7"/>
      <c r="FY53" s="2" t="s">
        <v>153</v>
      </c>
      <c r="FZ53" s="2" t="s">
        <v>128</v>
      </c>
      <c r="GA53" s="2" t="s">
        <v>131</v>
      </c>
      <c r="GB53" s="2" t="s">
        <v>131</v>
      </c>
      <c r="GC53" s="2" t="s">
        <v>139</v>
      </c>
      <c r="GD53" s="2" t="s">
        <v>131</v>
      </c>
      <c r="GE53" s="4"/>
      <c r="GF53" s="8"/>
      <c r="GG53" s="4"/>
      <c r="GH53" s="8"/>
      <c r="GI53" s="7"/>
      <c r="GJ53" s="7"/>
      <c r="GK53" s="2" t="s">
        <v>137</v>
      </c>
      <c r="GL53" s="2" t="s">
        <v>128</v>
      </c>
      <c r="GM53" s="2" t="s">
        <v>183</v>
      </c>
      <c r="GN53" s="2" t="s">
        <v>131</v>
      </c>
      <c r="GO53" s="2" t="s">
        <v>139</v>
      </c>
      <c r="GP53" s="2" t="s">
        <v>131</v>
      </c>
      <c r="GQ53" s="4"/>
      <c r="GR53" s="8"/>
      <c r="GS53" s="4"/>
      <c r="GT53" s="8"/>
      <c r="GU53" s="7"/>
      <c r="GV53" s="7"/>
      <c r="GW53" s="2" t="s">
        <v>137</v>
      </c>
      <c r="GX53" s="2" t="s">
        <v>128</v>
      </c>
      <c r="GY53" s="2" t="s">
        <v>156</v>
      </c>
      <c r="GZ53" s="2" t="s">
        <v>131</v>
      </c>
      <c r="HA53" s="2" t="s">
        <v>139</v>
      </c>
      <c r="HB53" s="2" t="s">
        <v>131</v>
      </c>
      <c r="HC53" s="4"/>
      <c r="HD53" s="8"/>
      <c r="HE53" s="4"/>
      <c r="HF53" s="8"/>
      <c r="HG53" s="7"/>
      <c r="HH53" s="7"/>
      <c r="HI53" s="2" t="s">
        <v>137</v>
      </c>
      <c r="HJ53" s="2" t="s">
        <v>158</v>
      </c>
      <c r="HK53" s="2" t="s">
        <v>159</v>
      </c>
      <c r="HL53" s="2" t="s">
        <v>504</v>
      </c>
      <c r="HM53" s="2" t="s">
        <v>139</v>
      </c>
      <c r="HN53" s="2" t="s">
        <v>131</v>
      </c>
      <c r="HO53" s="4"/>
      <c r="HP53" s="8"/>
      <c r="HQ53" s="4"/>
      <c r="HR53" s="8"/>
      <c r="HS53" s="7"/>
      <c r="HT53" s="7"/>
      <c r="HU53" s="2" t="s">
        <v>153</v>
      </c>
      <c r="HV53" s="2" t="s">
        <v>128</v>
      </c>
      <c r="HW53" s="2" t="s">
        <v>131</v>
      </c>
      <c r="HX53" s="2" t="s">
        <v>131</v>
      </c>
      <c r="HY53" s="2" t="s">
        <v>139</v>
      </c>
      <c r="HZ53" s="2" t="s">
        <v>131</v>
      </c>
      <c r="IA53" s="4">
        <v>125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505</v>
      </c>
      <c r="B54" s="2" t="s">
        <v>120</v>
      </c>
      <c r="C54" s="2" t="s">
        <v>461</v>
      </c>
      <c r="D54" s="2" t="s">
        <v>404</v>
      </c>
      <c r="E54" s="2" t="s">
        <v>405</v>
      </c>
      <c r="F54" s="2" t="s">
        <v>506</v>
      </c>
      <c r="G54" s="2" t="s">
        <v>506</v>
      </c>
      <c r="H54" s="2" t="s">
        <v>506</v>
      </c>
      <c r="I54" s="2" t="s">
        <v>507</v>
      </c>
      <c r="J54" s="2" t="s">
        <v>466</v>
      </c>
      <c r="K54" s="2" t="s">
        <v>508</v>
      </c>
      <c r="L54" s="3">
        <v>68.09</v>
      </c>
      <c r="M54" s="3">
        <v>71.49</v>
      </c>
      <c r="N54" s="3">
        <v>199.99</v>
      </c>
      <c r="O54" s="2" t="s">
        <v>128</v>
      </c>
      <c r="P54" s="2" t="s">
        <v>486</v>
      </c>
      <c r="Q54" s="2" t="s">
        <v>130</v>
      </c>
      <c r="R54" s="2" t="s">
        <v>131</v>
      </c>
      <c r="S54" s="2" t="s">
        <v>131</v>
      </c>
      <c r="T54" s="2" t="s">
        <v>468</v>
      </c>
      <c r="U54" s="2" t="s">
        <v>131</v>
      </c>
      <c r="V54" s="2" t="s">
        <v>358</v>
      </c>
      <c r="W54" s="2" t="s">
        <v>470</v>
      </c>
      <c r="X54" s="2" t="s">
        <v>131</v>
      </c>
      <c r="Y54" s="2" t="s">
        <v>487</v>
      </c>
      <c r="Z54" s="4">
        <v>51</v>
      </c>
      <c r="AA54" s="4">
        <f>=ROUNDDOWN(51,0)</f>
      </c>
      <c r="AB54" s="5">
        <v>1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</v>
      </c>
      <c r="AQ54" s="8">
        <v>35.75</v>
      </c>
      <c r="AR54" s="4"/>
      <c r="AS54" s="8"/>
      <c r="AT54" s="7"/>
      <c r="AU54" s="7"/>
      <c r="AV54" s="4">
        <v>3</v>
      </c>
      <c r="AW54" s="8">
        <v>230.88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0.1548</v>
      </c>
      <c r="BC54" s="4">
        <v>5</v>
      </c>
      <c r="BD54" s="8">
        <v>418.56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0.5516</v>
      </c>
      <c r="BJ54" s="4">
        <v>1</v>
      </c>
      <c r="BK54" s="8">
        <v>35.75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137</v>
      </c>
      <c r="BV54" s="2" t="s">
        <v>128</v>
      </c>
      <c r="BW54" s="2" t="s">
        <v>131</v>
      </c>
      <c r="BX54" s="2" t="s">
        <v>410</v>
      </c>
      <c r="BY54" s="2" t="s">
        <v>139</v>
      </c>
      <c r="BZ54" s="2" t="s">
        <v>131</v>
      </c>
      <c r="CA54" s="4">
        <v>1</v>
      </c>
      <c r="CB54" s="8">
        <v>35.75</v>
      </c>
      <c r="CC54" s="4"/>
      <c r="CD54" s="8"/>
      <c r="CE54" s="7"/>
      <c r="CF54" s="7"/>
      <c r="CG54" s="2" t="s">
        <v>137</v>
      </c>
      <c r="CH54" s="2" t="s">
        <v>128</v>
      </c>
      <c r="CI54" s="2" t="s">
        <v>140</v>
      </c>
      <c r="CJ54" s="2" t="s">
        <v>459</v>
      </c>
      <c r="CK54" s="2" t="s">
        <v>139</v>
      </c>
      <c r="CL54" s="2" t="s">
        <v>131</v>
      </c>
      <c r="CM54" s="4"/>
      <c r="CN54" s="8"/>
      <c r="CO54" s="4"/>
      <c r="CP54" s="8"/>
      <c r="CQ54" s="7"/>
      <c r="CR54" s="7"/>
      <c r="CS54" s="2" t="s">
        <v>137</v>
      </c>
      <c r="CT54" s="2" t="s">
        <v>128</v>
      </c>
      <c r="CU54" s="2" t="s">
        <v>412</v>
      </c>
      <c r="CV54" s="2" t="s">
        <v>509</v>
      </c>
      <c r="CW54" s="2" t="s">
        <v>139</v>
      </c>
      <c r="CX54" s="2" t="s">
        <v>131</v>
      </c>
      <c r="CY54" s="4"/>
      <c r="CZ54" s="8"/>
      <c r="DA54" s="4"/>
      <c r="DB54" s="8"/>
      <c r="DC54" s="7"/>
      <c r="DD54" s="7"/>
      <c r="DE54" s="2" t="s">
        <v>137</v>
      </c>
      <c r="DF54" s="2" t="s">
        <v>128</v>
      </c>
      <c r="DG54" s="2" t="s">
        <v>487</v>
      </c>
      <c r="DH54" s="2" t="s">
        <v>155</v>
      </c>
      <c r="DI54" s="2" t="s">
        <v>139</v>
      </c>
      <c r="DJ54" s="2" t="s">
        <v>131</v>
      </c>
      <c r="DK54" s="4"/>
      <c r="DL54" s="8"/>
      <c r="DM54" s="4"/>
      <c r="DN54" s="8"/>
      <c r="DO54" s="7"/>
      <c r="DP54" s="7"/>
      <c r="DQ54" s="2" t="s">
        <v>137</v>
      </c>
      <c r="DR54" s="2" t="s">
        <v>128</v>
      </c>
      <c r="DS54" s="2" t="s">
        <v>146</v>
      </c>
      <c r="DT54" s="2" t="s">
        <v>344</v>
      </c>
      <c r="DU54" s="2" t="s">
        <v>477</v>
      </c>
      <c r="DV54" s="2" t="s">
        <v>131</v>
      </c>
      <c r="DW54" s="4"/>
      <c r="DX54" s="8"/>
      <c r="DY54" s="4"/>
      <c r="DZ54" s="8"/>
      <c r="EA54" s="7"/>
      <c r="EB54" s="7"/>
      <c r="EC54" s="2" t="s">
        <v>137</v>
      </c>
      <c r="ED54" s="2" t="s">
        <v>128</v>
      </c>
      <c r="EE54" s="2" t="s">
        <v>148</v>
      </c>
      <c r="EF54" s="2" t="s">
        <v>262</v>
      </c>
      <c r="EG54" s="2" t="s">
        <v>139</v>
      </c>
      <c r="EH54" s="2" t="s">
        <v>131</v>
      </c>
      <c r="EI54" s="4"/>
      <c r="EJ54" s="8"/>
      <c r="EK54" s="4"/>
      <c r="EL54" s="8"/>
      <c r="EM54" s="7"/>
      <c r="EN54" s="7"/>
      <c r="EO54" s="2" t="s">
        <v>137</v>
      </c>
      <c r="EP54" s="2" t="s">
        <v>128</v>
      </c>
      <c r="EQ54" s="2" t="s">
        <v>487</v>
      </c>
      <c r="ER54" s="2" t="s">
        <v>187</v>
      </c>
      <c r="ES54" s="2" t="s">
        <v>139</v>
      </c>
      <c r="ET54" s="2" t="s">
        <v>131</v>
      </c>
      <c r="EU54" s="4"/>
      <c r="EV54" s="8"/>
      <c r="EW54" s="4"/>
      <c r="EX54" s="8"/>
      <c r="EY54" s="7"/>
      <c r="EZ54" s="7"/>
      <c r="FA54" s="2" t="s">
        <v>478</v>
      </c>
      <c r="FB54" s="2" t="s">
        <v>128</v>
      </c>
      <c r="FC54" s="2" t="s">
        <v>131</v>
      </c>
      <c r="FD54" s="2" t="s">
        <v>131</v>
      </c>
      <c r="FE54" s="2" t="s">
        <v>139</v>
      </c>
      <c r="FF54" s="2" t="s">
        <v>131</v>
      </c>
      <c r="FG54" s="4"/>
      <c r="FH54" s="8"/>
      <c r="FI54" s="4"/>
      <c r="FJ54" s="8"/>
      <c r="FK54" s="7"/>
      <c r="FL54" s="7"/>
      <c r="FM54" s="2" t="s">
        <v>153</v>
      </c>
      <c r="FN54" s="2" t="s">
        <v>128</v>
      </c>
      <c r="FO54" s="2" t="s">
        <v>131</v>
      </c>
      <c r="FP54" s="2" t="s">
        <v>131</v>
      </c>
      <c r="FQ54" s="2" t="s">
        <v>139</v>
      </c>
      <c r="FR54" s="2" t="s">
        <v>131</v>
      </c>
      <c r="FS54" s="4"/>
      <c r="FT54" s="8"/>
      <c r="FU54" s="4"/>
      <c r="FV54" s="8"/>
      <c r="FW54" s="7"/>
      <c r="FX54" s="7"/>
      <c r="FY54" s="2" t="s">
        <v>153</v>
      </c>
      <c r="FZ54" s="2" t="s">
        <v>128</v>
      </c>
      <c r="GA54" s="2" t="s">
        <v>131</v>
      </c>
      <c r="GB54" s="2" t="s">
        <v>131</v>
      </c>
      <c r="GC54" s="2" t="s">
        <v>139</v>
      </c>
      <c r="GD54" s="2" t="s">
        <v>131</v>
      </c>
      <c r="GE54" s="4"/>
      <c r="GF54" s="8"/>
      <c r="GG54" s="4"/>
      <c r="GH54" s="8"/>
      <c r="GI54" s="7"/>
      <c r="GJ54" s="7"/>
      <c r="GK54" s="2" t="s">
        <v>137</v>
      </c>
      <c r="GL54" s="2" t="s">
        <v>128</v>
      </c>
      <c r="GM54" s="2" t="s">
        <v>155</v>
      </c>
      <c r="GN54" s="2" t="s">
        <v>131</v>
      </c>
      <c r="GO54" s="2" t="s">
        <v>139</v>
      </c>
      <c r="GP54" s="2" t="s">
        <v>131</v>
      </c>
      <c r="GQ54" s="4"/>
      <c r="GR54" s="8"/>
      <c r="GS54" s="4"/>
      <c r="GT54" s="8"/>
      <c r="GU54" s="7"/>
      <c r="GV54" s="7"/>
      <c r="GW54" s="2" t="s">
        <v>137</v>
      </c>
      <c r="GX54" s="2" t="s">
        <v>128</v>
      </c>
      <c r="GY54" s="2" t="s">
        <v>156</v>
      </c>
      <c r="GZ54" s="2" t="s">
        <v>510</v>
      </c>
      <c r="HA54" s="2" t="s">
        <v>139</v>
      </c>
      <c r="HB54" s="2" t="s">
        <v>131</v>
      </c>
      <c r="HC54" s="4"/>
      <c r="HD54" s="8"/>
      <c r="HE54" s="4"/>
      <c r="HF54" s="8"/>
      <c r="HG54" s="7"/>
      <c r="HH54" s="7"/>
      <c r="HI54" s="2" t="s">
        <v>137</v>
      </c>
      <c r="HJ54" s="2" t="s">
        <v>158</v>
      </c>
      <c r="HK54" s="2" t="s">
        <v>159</v>
      </c>
      <c r="HL54" s="2" t="s">
        <v>131</v>
      </c>
      <c r="HM54" s="2" t="s">
        <v>139</v>
      </c>
      <c r="HN54" s="2" t="s">
        <v>131</v>
      </c>
      <c r="HO54" s="4"/>
      <c r="HP54" s="8"/>
      <c r="HQ54" s="4"/>
      <c r="HR54" s="8"/>
      <c r="HS54" s="7"/>
      <c r="HT54" s="7"/>
      <c r="HU54" s="2" t="s">
        <v>153</v>
      </c>
      <c r="HV54" s="2" t="s">
        <v>128</v>
      </c>
      <c r="HW54" s="2" t="s">
        <v>131</v>
      </c>
      <c r="HX54" s="2" t="s">
        <v>131</v>
      </c>
      <c r="HY54" s="2" t="s">
        <v>139</v>
      </c>
      <c r="HZ54" s="2" t="s">
        <v>131</v>
      </c>
      <c r="IA54" s="4">
        <v>51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511</v>
      </c>
      <c r="B55" s="2" t="s">
        <v>120</v>
      </c>
      <c r="C55" s="2" t="s">
        <v>461</v>
      </c>
      <c r="D55" s="2" t="s">
        <v>404</v>
      </c>
      <c r="E55" s="2" t="s">
        <v>405</v>
      </c>
      <c r="F55" s="2" t="s">
        <v>506</v>
      </c>
      <c r="G55" s="2" t="s">
        <v>506</v>
      </c>
      <c r="H55" s="2" t="s">
        <v>506</v>
      </c>
      <c r="I55" s="2" t="s">
        <v>507</v>
      </c>
      <c r="J55" s="2" t="s">
        <v>480</v>
      </c>
      <c r="K55" s="2" t="s">
        <v>508</v>
      </c>
      <c r="L55" s="3">
        <v>85.12</v>
      </c>
      <c r="M55" s="3">
        <v>89.38</v>
      </c>
      <c r="N55" s="3">
        <v>249.99</v>
      </c>
      <c r="O55" s="2" t="s">
        <v>128</v>
      </c>
      <c r="P55" s="2" t="s">
        <v>486</v>
      </c>
      <c r="Q55" s="2" t="s">
        <v>130</v>
      </c>
      <c r="R55" s="2" t="s">
        <v>131</v>
      </c>
      <c r="S55" s="2" t="s">
        <v>131</v>
      </c>
      <c r="T55" s="2" t="s">
        <v>468</v>
      </c>
      <c r="U55" s="2" t="s">
        <v>131</v>
      </c>
      <c r="V55" s="2" t="s">
        <v>358</v>
      </c>
      <c r="W55" s="2" t="s">
        <v>470</v>
      </c>
      <c r="X55" s="2" t="s">
        <v>131</v>
      </c>
      <c r="Y55" s="2" t="s">
        <v>487</v>
      </c>
      <c r="Z55" s="4">
        <v>38</v>
      </c>
      <c r="AA55" s="4">
        <f>=ROUNDDOWN(38,0)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2</v>
      </c>
      <c r="AQ55" s="8">
        <v>195.13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0.8452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2</v>
      </c>
      <c r="BK55" s="8">
        <v>195.13</v>
      </c>
      <c r="BL55" s="2" t="s">
        <v>512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137</v>
      </c>
      <c r="BV55" s="2" t="s">
        <v>128</v>
      </c>
      <c r="BW55" s="2" t="s">
        <v>131</v>
      </c>
      <c r="BX55" s="2" t="s">
        <v>513</v>
      </c>
      <c r="BY55" s="2" t="s">
        <v>139</v>
      </c>
      <c r="BZ55" s="2" t="s">
        <v>131</v>
      </c>
      <c r="CA55" s="4"/>
      <c r="CB55" s="8"/>
      <c r="CC55" s="4"/>
      <c r="CD55" s="8"/>
      <c r="CE55" s="7"/>
      <c r="CF55" s="7"/>
      <c r="CG55" s="2" t="s">
        <v>137</v>
      </c>
      <c r="CH55" s="2" t="s">
        <v>128</v>
      </c>
      <c r="CI55" s="2" t="s">
        <v>140</v>
      </c>
      <c r="CJ55" s="2" t="s">
        <v>456</v>
      </c>
      <c r="CK55" s="2" t="s">
        <v>139</v>
      </c>
      <c r="CL55" s="2" t="s">
        <v>131</v>
      </c>
      <c r="CM55" s="4"/>
      <c r="CN55" s="8"/>
      <c r="CO55" s="4"/>
      <c r="CP55" s="8"/>
      <c r="CQ55" s="7"/>
      <c r="CR55" s="7"/>
      <c r="CS55" s="2" t="s">
        <v>137</v>
      </c>
      <c r="CT55" s="2" t="s">
        <v>128</v>
      </c>
      <c r="CU55" s="2" t="s">
        <v>412</v>
      </c>
      <c r="CV55" s="2" t="s">
        <v>266</v>
      </c>
      <c r="CW55" s="2" t="s">
        <v>139</v>
      </c>
      <c r="CX55" s="2" t="s">
        <v>131</v>
      </c>
      <c r="CY55" s="4"/>
      <c r="CZ55" s="8"/>
      <c r="DA55" s="4"/>
      <c r="DB55" s="8"/>
      <c r="DC55" s="7"/>
      <c r="DD55" s="7"/>
      <c r="DE55" s="2" t="s">
        <v>137</v>
      </c>
      <c r="DF55" s="2" t="s">
        <v>128</v>
      </c>
      <c r="DG55" s="2" t="s">
        <v>487</v>
      </c>
      <c r="DH55" s="2" t="s">
        <v>131</v>
      </c>
      <c r="DI55" s="2" t="s">
        <v>139</v>
      </c>
      <c r="DJ55" s="2" t="s">
        <v>131</v>
      </c>
      <c r="DK55" s="4"/>
      <c r="DL55" s="8"/>
      <c r="DM55" s="4"/>
      <c r="DN55" s="8"/>
      <c r="DO55" s="7"/>
      <c r="DP55" s="7"/>
      <c r="DQ55" s="2" t="s">
        <v>137</v>
      </c>
      <c r="DR55" s="2" t="s">
        <v>128</v>
      </c>
      <c r="DS55" s="2" t="s">
        <v>146</v>
      </c>
      <c r="DT55" s="2" t="s">
        <v>340</v>
      </c>
      <c r="DU55" s="2" t="s">
        <v>477</v>
      </c>
      <c r="DV55" s="2" t="s">
        <v>131</v>
      </c>
      <c r="DW55" s="4">
        <v>1</v>
      </c>
      <c r="DX55" s="8">
        <v>93.84</v>
      </c>
      <c r="DY55" s="4"/>
      <c r="DZ55" s="8"/>
      <c r="EA55" s="7"/>
      <c r="EB55" s="7"/>
      <c r="EC55" s="2" t="s">
        <v>137</v>
      </c>
      <c r="ED55" s="2" t="s">
        <v>128</v>
      </c>
      <c r="EE55" s="2" t="s">
        <v>148</v>
      </c>
      <c r="EF55" s="2" t="s">
        <v>325</v>
      </c>
      <c r="EG55" s="2" t="s">
        <v>139</v>
      </c>
      <c r="EH55" s="2" t="s">
        <v>131</v>
      </c>
      <c r="EI55" s="4">
        <v>1</v>
      </c>
      <c r="EJ55" s="8">
        <v>101.29</v>
      </c>
      <c r="EK55" s="4"/>
      <c r="EL55" s="8"/>
      <c r="EM55" s="7"/>
      <c r="EN55" s="7"/>
      <c r="EO55" s="2" t="s">
        <v>137</v>
      </c>
      <c r="EP55" s="2" t="s">
        <v>128</v>
      </c>
      <c r="EQ55" s="2" t="s">
        <v>487</v>
      </c>
      <c r="ER55" s="2" t="s">
        <v>491</v>
      </c>
      <c r="ES55" s="2" t="s">
        <v>139</v>
      </c>
      <c r="ET55" s="2" t="s">
        <v>131</v>
      </c>
      <c r="EU55" s="4"/>
      <c r="EV55" s="8"/>
      <c r="EW55" s="4"/>
      <c r="EX55" s="8"/>
      <c r="EY55" s="7"/>
      <c r="EZ55" s="7"/>
      <c r="FA55" s="2" t="s">
        <v>478</v>
      </c>
      <c r="FB55" s="2" t="s">
        <v>128</v>
      </c>
      <c r="FC55" s="2" t="s">
        <v>131</v>
      </c>
      <c r="FD55" s="2" t="s">
        <v>131</v>
      </c>
      <c r="FE55" s="2" t="s">
        <v>139</v>
      </c>
      <c r="FF55" s="2" t="s">
        <v>131</v>
      </c>
      <c r="FG55" s="4"/>
      <c r="FH55" s="8"/>
      <c r="FI55" s="4"/>
      <c r="FJ55" s="8"/>
      <c r="FK55" s="7"/>
      <c r="FL55" s="7"/>
      <c r="FM55" s="2" t="s">
        <v>153</v>
      </c>
      <c r="FN55" s="2" t="s">
        <v>128</v>
      </c>
      <c r="FO55" s="2" t="s">
        <v>131</v>
      </c>
      <c r="FP55" s="2" t="s">
        <v>131</v>
      </c>
      <c r="FQ55" s="2" t="s">
        <v>139</v>
      </c>
      <c r="FR55" s="2" t="s">
        <v>131</v>
      </c>
      <c r="FS55" s="4"/>
      <c r="FT55" s="8"/>
      <c r="FU55" s="4"/>
      <c r="FV55" s="8"/>
      <c r="FW55" s="7"/>
      <c r="FX55" s="7"/>
      <c r="FY55" s="2" t="s">
        <v>153</v>
      </c>
      <c r="FZ55" s="2" t="s">
        <v>128</v>
      </c>
      <c r="GA55" s="2" t="s">
        <v>131</v>
      </c>
      <c r="GB55" s="2" t="s">
        <v>131</v>
      </c>
      <c r="GC55" s="2" t="s">
        <v>139</v>
      </c>
      <c r="GD55" s="2" t="s">
        <v>131</v>
      </c>
      <c r="GE55" s="4"/>
      <c r="GF55" s="8"/>
      <c r="GG55" s="4"/>
      <c r="GH55" s="8"/>
      <c r="GI55" s="7"/>
      <c r="GJ55" s="7"/>
      <c r="GK55" s="2" t="s">
        <v>137</v>
      </c>
      <c r="GL55" s="2" t="s">
        <v>128</v>
      </c>
      <c r="GM55" s="2" t="s">
        <v>155</v>
      </c>
      <c r="GN55" s="2" t="s">
        <v>131</v>
      </c>
      <c r="GO55" s="2" t="s">
        <v>139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128</v>
      </c>
      <c r="GY55" s="2" t="s">
        <v>156</v>
      </c>
      <c r="GZ55" s="2" t="s">
        <v>514</v>
      </c>
      <c r="HA55" s="2" t="s">
        <v>139</v>
      </c>
      <c r="HB55" s="2" t="s">
        <v>131</v>
      </c>
      <c r="HC55" s="4"/>
      <c r="HD55" s="8"/>
      <c r="HE55" s="4"/>
      <c r="HF55" s="8"/>
      <c r="HG55" s="7"/>
      <c r="HH55" s="7"/>
      <c r="HI55" s="2" t="s">
        <v>137</v>
      </c>
      <c r="HJ55" s="2" t="s">
        <v>158</v>
      </c>
      <c r="HK55" s="2" t="s">
        <v>159</v>
      </c>
      <c r="HL55" s="2" t="s">
        <v>474</v>
      </c>
      <c r="HM55" s="2" t="s">
        <v>139</v>
      </c>
      <c r="HN55" s="2" t="s">
        <v>131</v>
      </c>
      <c r="HO55" s="4"/>
      <c r="HP55" s="8"/>
      <c r="HQ55" s="4"/>
      <c r="HR55" s="8"/>
      <c r="HS55" s="7"/>
      <c r="HT55" s="7"/>
      <c r="HU55" s="2" t="s">
        <v>153</v>
      </c>
      <c r="HV55" s="2" t="s">
        <v>128</v>
      </c>
      <c r="HW55" s="2" t="s">
        <v>131</v>
      </c>
      <c r="HX55" s="2" t="s">
        <v>131</v>
      </c>
      <c r="HY55" s="2" t="s">
        <v>139</v>
      </c>
      <c r="HZ55" s="2" t="s">
        <v>131</v>
      </c>
      <c r="IA55" s="4">
        <v>38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515</v>
      </c>
      <c r="B56" s="2" t="s">
        <v>120</v>
      </c>
      <c r="C56" s="2" t="s">
        <v>461</v>
      </c>
      <c r="D56" s="2" t="s">
        <v>404</v>
      </c>
      <c r="E56" s="2" t="s">
        <v>405</v>
      </c>
      <c r="F56" s="2" t="s">
        <v>506</v>
      </c>
      <c r="G56" s="2" t="s">
        <v>506</v>
      </c>
      <c r="H56" s="2" t="s">
        <v>506</v>
      </c>
      <c r="I56" s="2" t="s">
        <v>516</v>
      </c>
      <c r="J56" s="2" t="s">
        <v>466</v>
      </c>
      <c r="K56" s="2" t="s">
        <v>517</v>
      </c>
      <c r="L56" s="3">
        <v>68.09</v>
      </c>
      <c r="M56" s="3">
        <v>71.49</v>
      </c>
      <c r="N56" s="3">
        <v>199.99</v>
      </c>
      <c r="O56" s="2" t="s">
        <v>128</v>
      </c>
      <c r="P56" s="2" t="s">
        <v>486</v>
      </c>
      <c r="Q56" s="2" t="s">
        <v>130</v>
      </c>
      <c r="R56" s="2" t="s">
        <v>131</v>
      </c>
      <c r="S56" s="2" t="s">
        <v>131</v>
      </c>
      <c r="T56" s="2" t="s">
        <v>468</v>
      </c>
      <c r="U56" s="2" t="s">
        <v>131</v>
      </c>
      <c r="V56" s="2" t="s">
        <v>358</v>
      </c>
      <c r="W56" s="2" t="s">
        <v>470</v>
      </c>
      <c r="X56" s="2" t="s">
        <v>131</v>
      </c>
      <c r="Y56" s="2" t="s">
        <v>487</v>
      </c>
      <c r="Z56" s="4">
        <v>57</v>
      </c>
      <c r="AA56" s="4">
        <f>=ROUNDDOWN(57,0)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>
        <v>2</v>
      </c>
      <c r="AW56" s="8">
        <v>187.68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/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0.4484</v>
      </c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137</v>
      </c>
      <c r="BV56" s="2" t="s">
        <v>128</v>
      </c>
      <c r="BW56" s="2" t="s">
        <v>131</v>
      </c>
      <c r="BX56" s="2" t="s">
        <v>419</v>
      </c>
      <c r="BY56" s="2" t="s">
        <v>139</v>
      </c>
      <c r="BZ56" s="2" t="s">
        <v>131</v>
      </c>
      <c r="CA56" s="4"/>
      <c r="CB56" s="8"/>
      <c r="CC56" s="4"/>
      <c r="CD56" s="8"/>
      <c r="CE56" s="7"/>
      <c r="CF56" s="7"/>
      <c r="CG56" s="2" t="s">
        <v>137</v>
      </c>
      <c r="CH56" s="2" t="s">
        <v>128</v>
      </c>
      <c r="CI56" s="2" t="s">
        <v>140</v>
      </c>
      <c r="CJ56" s="2" t="s">
        <v>518</v>
      </c>
      <c r="CK56" s="2" t="s">
        <v>139</v>
      </c>
      <c r="CL56" s="2" t="s">
        <v>131</v>
      </c>
      <c r="CM56" s="4"/>
      <c r="CN56" s="8"/>
      <c r="CO56" s="4"/>
      <c r="CP56" s="8"/>
      <c r="CQ56" s="7"/>
      <c r="CR56" s="7"/>
      <c r="CS56" s="2" t="s">
        <v>137</v>
      </c>
      <c r="CT56" s="2" t="s">
        <v>128</v>
      </c>
      <c r="CU56" s="2" t="s">
        <v>412</v>
      </c>
      <c r="CV56" s="2" t="s">
        <v>519</v>
      </c>
      <c r="CW56" s="2" t="s">
        <v>139</v>
      </c>
      <c r="CX56" s="2" t="s">
        <v>131</v>
      </c>
      <c r="CY56" s="4"/>
      <c r="CZ56" s="8"/>
      <c r="DA56" s="4"/>
      <c r="DB56" s="8"/>
      <c r="DC56" s="7"/>
      <c r="DD56" s="7"/>
      <c r="DE56" s="2" t="s">
        <v>137</v>
      </c>
      <c r="DF56" s="2" t="s">
        <v>128</v>
      </c>
      <c r="DG56" s="2" t="s">
        <v>487</v>
      </c>
      <c r="DH56" s="2" t="s">
        <v>491</v>
      </c>
      <c r="DI56" s="2" t="s">
        <v>139</v>
      </c>
      <c r="DJ56" s="2" t="s">
        <v>131</v>
      </c>
      <c r="DK56" s="4"/>
      <c r="DL56" s="8"/>
      <c r="DM56" s="4"/>
      <c r="DN56" s="8"/>
      <c r="DO56" s="7"/>
      <c r="DP56" s="7"/>
      <c r="DQ56" s="2" t="s">
        <v>137</v>
      </c>
      <c r="DR56" s="2" t="s">
        <v>128</v>
      </c>
      <c r="DS56" s="2" t="s">
        <v>146</v>
      </c>
      <c r="DT56" s="2" t="s">
        <v>284</v>
      </c>
      <c r="DU56" s="2" t="s">
        <v>477</v>
      </c>
      <c r="DV56" s="2" t="s">
        <v>131</v>
      </c>
      <c r="DW56" s="4"/>
      <c r="DX56" s="8"/>
      <c r="DY56" s="4"/>
      <c r="DZ56" s="8"/>
      <c r="EA56" s="7"/>
      <c r="EB56" s="7"/>
      <c r="EC56" s="2" t="s">
        <v>137</v>
      </c>
      <c r="ED56" s="2" t="s">
        <v>128</v>
      </c>
      <c r="EE56" s="2" t="s">
        <v>148</v>
      </c>
      <c r="EF56" s="2" t="s">
        <v>372</v>
      </c>
      <c r="EG56" s="2" t="s">
        <v>139</v>
      </c>
      <c r="EH56" s="2" t="s">
        <v>131</v>
      </c>
      <c r="EI56" s="4"/>
      <c r="EJ56" s="8"/>
      <c r="EK56" s="4"/>
      <c r="EL56" s="8"/>
      <c r="EM56" s="7"/>
      <c r="EN56" s="7"/>
      <c r="EO56" s="2" t="s">
        <v>137</v>
      </c>
      <c r="EP56" s="2" t="s">
        <v>128</v>
      </c>
      <c r="EQ56" s="2" t="s">
        <v>487</v>
      </c>
      <c r="ER56" s="2" t="s">
        <v>353</v>
      </c>
      <c r="ES56" s="2" t="s">
        <v>139</v>
      </c>
      <c r="ET56" s="2" t="s">
        <v>131</v>
      </c>
      <c r="EU56" s="4"/>
      <c r="EV56" s="8"/>
      <c r="EW56" s="4"/>
      <c r="EX56" s="8"/>
      <c r="EY56" s="7"/>
      <c r="EZ56" s="7"/>
      <c r="FA56" s="2" t="s">
        <v>478</v>
      </c>
      <c r="FB56" s="2" t="s">
        <v>128</v>
      </c>
      <c r="FC56" s="2" t="s">
        <v>131</v>
      </c>
      <c r="FD56" s="2" t="s">
        <v>131</v>
      </c>
      <c r="FE56" s="2" t="s">
        <v>139</v>
      </c>
      <c r="FF56" s="2" t="s">
        <v>131</v>
      </c>
      <c r="FG56" s="4"/>
      <c r="FH56" s="8"/>
      <c r="FI56" s="4"/>
      <c r="FJ56" s="8"/>
      <c r="FK56" s="7"/>
      <c r="FL56" s="7"/>
      <c r="FM56" s="2" t="s">
        <v>153</v>
      </c>
      <c r="FN56" s="2" t="s">
        <v>128</v>
      </c>
      <c r="FO56" s="2" t="s">
        <v>131</v>
      </c>
      <c r="FP56" s="2" t="s">
        <v>131</v>
      </c>
      <c r="FQ56" s="2" t="s">
        <v>139</v>
      </c>
      <c r="FR56" s="2" t="s">
        <v>131</v>
      </c>
      <c r="FS56" s="4"/>
      <c r="FT56" s="8"/>
      <c r="FU56" s="4"/>
      <c r="FV56" s="8"/>
      <c r="FW56" s="7"/>
      <c r="FX56" s="7"/>
      <c r="FY56" s="2" t="s">
        <v>153</v>
      </c>
      <c r="FZ56" s="2" t="s">
        <v>128</v>
      </c>
      <c r="GA56" s="2" t="s">
        <v>131</v>
      </c>
      <c r="GB56" s="2" t="s">
        <v>131</v>
      </c>
      <c r="GC56" s="2" t="s">
        <v>139</v>
      </c>
      <c r="GD56" s="2" t="s">
        <v>131</v>
      </c>
      <c r="GE56" s="4"/>
      <c r="GF56" s="8"/>
      <c r="GG56" s="4"/>
      <c r="GH56" s="8"/>
      <c r="GI56" s="7"/>
      <c r="GJ56" s="7"/>
      <c r="GK56" s="2" t="s">
        <v>137</v>
      </c>
      <c r="GL56" s="2" t="s">
        <v>128</v>
      </c>
      <c r="GM56" s="2" t="s">
        <v>155</v>
      </c>
      <c r="GN56" s="2" t="s">
        <v>131</v>
      </c>
      <c r="GO56" s="2" t="s">
        <v>139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128</v>
      </c>
      <c r="GY56" s="2" t="s">
        <v>156</v>
      </c>
      <c r="GZ56" s="2" t="s">
        <v>131</v>
      </c>
      <c r="HA56" s="2" t="s">
        <v>139</v>
      </c>
      <c r="HB56" s="2" t="s">
        <v>131</v>
      </c>
      <c r="HC56" s="4"/>
      <c r="HD56" s="8"/>
      <c r="HE56" s="4"/>
      <c r="HF56" s="8"/>
      <c r="HG56" s="7"/>
      <c r="HH56" s="7"/>
      <c r="HI56" s="2" t="s">
        <v>137</v>
      </c>
      <c r="HJ56" s="2" t="s">
        <v>158</v>
      </c>
      <c r="HK56" s="2" t="s">
        <v>159</v>
      </c>
      <c r="HL56" s="2" t="s">
        <v>131</v>
      </c>
      <c r="HM56" s="2" t="s">
        <v>139</v>
      </c>
      <c r="HN56" s="2" t="s">
        <v>131</v>
      </c>
      <c r="HO56" s="4"/>
      <c r="HP56" s="8"/>
      <c r="HQ56" s="4"/>
      <c r="HR56" s="8"/>
      <c r="HS56" s="7"/>
      <c r="HT56" s="7"/>
      <c r="HU56" s="2" t="s">
        <v>153</v>
      </c>
      <c r="HV56" s="2" t="s">
        <v>128</v>
      </c>
      <c r="HW56" s="2" t="s">
        <v>131</v>
      </c>
      <c r="HX56" s="2" t="s">
        <v>131</v>
      </c>
      <c r="HY56" s="2" t="s">
        <v>139</v>
      </c>
      <c r="HZ56" s="2" t="s">
        <v>131</v>
      </c>
      <c r="IA56" s="4">
        <v>57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520</v>
      </c>
      <c r="B57" s="2" t="s">
        <v>120</v>
      </c>
      <c r="C57" s="2" t="s">
        <v>461</v>
      </c>
      <c r="D57" s="2" t="s">
        <v>404</v>
      </c>
      <c r="E57" s="2" t="s">
        <v>405</v>
      </c>
      <c r="F57" s="2" t="s">
        <v>506</v>
      </c>
      <c r="G57" s="2" t="s">
        <v>506</v>
      </c>
      <c r="H57" s="2" t="s">
        <v>506</v>
      </c>
      <c r="I57" s="2" t="s">
        <v>516</v>
      </c>
      <c r="J57" s="2" t="s">
        <v>480</v>
      </c>
      <c r="K57" s="2" t="s">
        <v>517</v>
      </c>
      <c r="L57" s="3">
        <v>85.12</v>
      </c>
      <c r="M57" s="3">
        <v>89.38</v>
      </c>
      <c r="N57" s="3">
        <v>249.99</v>
      </c>
      <c r="O57" s="2" t="s">
        <v>128</v>
      </c>
      <c r="P57" s="2" t="s">
        <v>486</v>
      </c>
      <c r="Q57" s="2" t="s">
        <v>130</v>
      </c>
      <c r="R57" s="2" t="s">
        <v>131</v>
      </c>
      <c r="S57" s="2" t="s">
        <v>131</v>
      </c>
      <c r="T57" s="2" t="s">
        <v>468</v>
      </c>
      <c r="U57" s="2" t="s">
        <v>131</v>
      </c>
      <c r="V57" s="2" t="s">
        <v>358</v>
      </c>
      <c r="W57" s="2" t="s">
        <v>470</v>
      </c>
      <c r="X57" s="2" t="s">
        <v>131</v>
      </c>
      <c r="Y57" s="2" t="s">
        <v>487</v>
      </c>
      <c r="Z57" s="4">
        <v>4</v>
      </c>
      <c r="AA57" s="4">
        <f>=ROUNDDOWN(2,0)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</v>
      </c>
      <c r="AQ57" s="8">
        <v>187.68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</v>
      </c>
      <c r="BK57" s="8">
        <v>187.68</v>
      </c>
      <c r="BL57" s="2" t="s">
        <v>21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137</v>
      </c>
      <c r="BV57" s="2" t="s">
        <v>128</v>
      </c>
      <c r="BW57" s="2" t="s">
        <v>131</v>
      </c>
      <c r="BX57" s="2" t="s">
        <v>521</v>
      </c>
      <c r="BY57" s="2" t="s">
        <v>139</v>
      </c>
      <c r="BZ57" s="2" t="s">
        <v>131</v>
      </c>
      <c r="CA57" s="4"/>
      <c r="CB57" s="8"/>
      <c r="CC57" s="4"/>
      <c r="CD57" s="8"/>
      <c r="CE57" s="7"/>
      <c r="CF57" s="7"/>
      <c r="CG57" s="2" t="s">
        <v>137</v>
      </c>
      <c r="CH57" s="2" t="s">
        <v>128</v>
      </c>
      <c r="CI57" s="2" t="s">
        <v>140</v>
      </c>
      <c r="CJ57" s="2" t="s">
        <v>221</v>
      </c>
      <c r="CK57" s="2" t="s">
        <v>139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412</v>
      </c>
      <c r="CV57" s="2" t="s">
        <v>340</v>
      </c>
      <c r="CW57" s="2" t="s">
        <v>139</v>
      </c>
      <c r="CX57" s="2" t="s">
        <v>131</v>
      </c>
      <c r="CY57" s="4"/>
      <c r="CZ57" s="8"/>
      <c r="DA57" s="4"/>
      <c r="DB57" s="8"/>
      <c r="DC57" s="7"/>
      <c r="DD57" s="7"/>
      <c r="DE57" s="2" t="s">
        <v>137</v>
      </c>
      <c r="DF57" s="2" t="s">
        <v>128</v>
      </c>
      <c r="DG57" s="2" t="s">
        <v>487</v>
      </c>
      <c r="DH57" s="2" t="s">
        <v>169</v>
      </c>
      <c r="DI57" s="2" t="s">
        <v>139</v>
      </c>
      <c r="DJ57" s="2" t="s">
        <v>131</v>
      </c>
      <c r="DK57" s="4"/>
      <c r="DL57" s="8"/>
      <c r="DM57" s="4"/>
      <c r="DN57" s="8"/>
      <c r="DO57" s="7"/>
      <c r="DP57" s="7"/>
      <c r="DQ57" s="2" t="s">
        <v>137</v>
      </c>
      <c r="DR57" s="2" t="s">
        <v>128</v>
      </c>
      <c r="DS57" s="2" t="s">
        <v>146</v>
      </c>
      <c r="DT57" s="2" t="s">
        <v>284</v>
      </c>
      <c r="DU57" s="2" t="s">
        <v>477</v>
      </c>
      <c r="DV57" s="2" t="s">
        <v>131</v>
      </c>
      <c r="DW57" s="4">
        <v>2</v>
      </c>
      <c r="DX57" s="8">
        <v>187.68</v>
      </c>
      <c r="DY57" s="4"/>
      <c r="DZ57" s="8"/>
      <c r="EA57" s="7"/>
      <c r="EB57" s="7"/>
      <c r="EC57" s="2" t="s">
        <v>137</v>
      </c>
      <c r="ED57" s="2" t="s">
        <v>128</v>
      </c>
      <c r="EE57" s="2" t="s">
        <v>148</v>
      </c>
      <c r="EF57" s="2" t="s">
        <v>204</v>
      </c>
      <c r="EG57" s="2" t="s">
        <v>139</v>
      </c>
      <c r="EH57" s="2" t="s">
        <v>131</v>
      </c>
      <c r="EI57" s="4"/>
      <c r="EJ57" s="8"/>
      <c r="EK57" s="4"/>
      <c r="EL57" s="8"/>
      <c r="EM57" s="7"/>
      <c r="EN57" s="7"/>
      <c r="EO57" s="2" t="s">
        <v>137</v>
      </c>
      <c r="EP57" s="2" t="s">
        <v>128</v>
      </c>
      <c r="EQ57" s="2" t="s">
        <v>487</v>
      </c>
      <c r="ER57" s="2" t="s">
        <v>491</v>
      </c>
      <c r="ES57" s="2" t="s">
        <v>139</v>
      </c>
      <c r="ET57" s="2" t="s">
        <v>131</v>
      </c>
      <c r="EU57" s="4"/>
      <c r="EV57" s="8"/>
      <c r="EW57" s="4"/>
      <c r="EX57" s="8"/>
      <c r="EY57" s="7"/>
      <c r="EZ57" s="7"/>
      <c r="FA57" s="2" t="s">
        <v>478</v>
      </c>
      <c r="FB57" s="2" t="s">
        <v>128</v>
      </c>
      <c r="FC57" s="2" t="s">
        <v>131</v>
      </c>
      <c r="FD57" s="2" t="s">
        <v>131</v>
      </c>
      <c r="FE57" s="2" t="s">
        <v>139</v>
      </c>
      <c r="FF57" s="2" t="s">
        <v>131</v>
      </c>
      <c r="FG57" s="4"/>
      <c r="FH57" s="8"/>
      <c r="FI57" s="4"/>
      <c r="FJ57" s="8"/>
      <c r="FK57" s="7"/>
      <c r="FL57" s="7"/>
      <c r="FM57" s="2" t="s">
        <v>153</v>
      </c>
      <c r="FN57" s="2" t="s">
        <v>128</v>
      </c>
      <c r="FO57" s="2" t="s">
        <v>131</v>
      </c>
      <c r="FP57" s="2" t="s">
        <v>131</v>
      </c>
      <c r="FQ57" s="2" t="s">
        <v>139</v>
      </c>
      <c r="FR57" s="2" t="s">
        <v>131</v>
      </c>
      <c r="FS57" s="4"/>
      <c r="FT57" s="8"/>
      <c r="FU57" s="4"/>
      <c r="FV57" s="8"/>
      <c r="FW57" s="7"/>
      <c r="FX57" s="7"/>
      <c r="FY57" s="2" t="s">
        <v>153</v>
      </c>
      <c r="FZ57" s="2" t="s">
        <v>128</v>
      </c>
      <c r="GA57" s="2" t="s">
        <v>131</v>
      </c>
      <c r="GB57" s="2" t="s">
        <v>131</v>
      </c>
      <c r="GC57" s="2" t="s">
        <v>139</v>
      </c>
      <c r="GD57" s="2" t="s">
        <v>131</v>
      </c>
      <c r="GE57" s="4"/>
      <c r="GF57" s="8"/>
      <c r="GG57" s="4"/>
      <c r="GH57" s="8"/>
      <c r="GI57" s="7"/>
      <c r="GJ57" s="7"/>
      <c r="GK57" s="2" t="s">
        <v>137</v>
      </c>
      <c r="GL57" s="2" t="s">
        <v>128</v>
      </c>
      <c r="GM57" s="2" t="s">
        <v>155</v>
      </c>
      <c r="GN57" s="2" t="s">
        <v>131</v>
      </c>
      <c r="GO57" s="2" t="s">
        <v>139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156</v>
      </c>
      <c r="GZ57" s="2" t="s">
        <v>131</v>
      </c>
      <c r="HA57" s="2" t="s">
        <v>139</v>
      </c>
      <c r="HB57" s="2" t="s">
        <v>131</v>
      </c>
      <c r="HC57" s="4"/>
      <c r="HD57" s="8"/>
      <c r="HE57" s="4"/>
      <c r="HF57" s="8"/>
      <c r="HG57" s="7"/>
      <c r="HH57" s="7"/>
      <c r="HI57" s="2" t="s">
        <v>137</v>
      </c>
      <c r="HJ57" s="2" t="s">
        <v>158</v>
      </c>
      <c r="HK57" s="2" t="s">
        <v>159</v>
      </c>
      <c r="HL57" s="2" t="s">
        <v>131</v>
      </c>
      <c r="HM57" s="2" t="s">
        <v>139</v>
      </c>
      <c r="HN57" s="2" t="s">
        <v>131</v>
      </c>
      <c r="HO57" s="4"/>
      <c r="HP57" s="8"/>
      <c r="HQ57" s="4"/>
      <c r="HR57" s="8"/>
      <c r="HS57" s="7"/>
      <c r="HT57" s="7"/>
      <c r="HU57" s="2" t="s">
        <v>153</v>
      </c>
      <c r="HV57" s="2" t="s">
        <v>128</v>
      </c>
      <c r="HW57" s="2" t="s">
        <v>131</v>
      </c>
      <c r="HX57" s="2" t="s">
        <v>131</v>
      </c>
      <c r="HY57" s="2" t="s">
        <v>139</v>
      </c>
      <c r="HZ57" s="2" t="s">
        <v>131</v>
      </c>
      <c r="IA57" s="4">
        <v>4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522</v>
      </c>
      <c r="B58" s="2" t="s">
        <v>120</v>
      </c>
      <c r="C58" s="2" t="s">
        <v>461</v>
      </c>
      <c r="D58" s="2" t="s">
        <v>314</v>
      </c>
      <c r="E58" s="2" t="s">
        <v>315</v>
      </c>
      <c r="F58" s="2" t="s">
        <v>523</v>
      </c>
      <c r="G58" s="2" t="s">
        <v>523</v>
      </c>
      <c r="H58" s="2" t="s">
        <v>523</v>
      </c>
      <c r="I58" s="2" t="s">
        <v>524</v>
      </c>
      <c r="J58" s="2" t="s">
        <v>525</v>
      </c>
      <c r="K58" s="2" t="s">
        <v>526</v>
      </c>
      <c r="L58" s="3">
        <v>18.57</v>
      </c>
      <c r="M58" s="3">
        <v>19.5</v>
      </c>
      <c r="N58" s="3">
        <v>59.99</v>
      </c>
      <c r="O58" s="2" t="s">
        <v>128</v>
      </c>
      <c r="P58" s="2" t="s">
        <v>486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131</v>
      </c>
      <c r="V58" s="2" t="s">
        <v>358</v>
      </c>
      <c r="W58" s="2" t="s">
        <v>470</v>
      </c>
      <c r="X58" s="2" t="s">
        <v>131</v>
      </c>
      <c r="Y58" s="2" t="s">
        <v>471</v>
      </c>
      <c r="Z58" s="4">
        <v>40</v>
      </c>
      <c r="AA58" s="4">
        <f>=ROUNDDOWN(10,0)</f>
      </c>
      <c r="AB58" s="5">
        <v>4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7</v>
      </c>
      <c r="AQ58" s="8">
        <v>139.6</v>
      </c>
      <c r="AR58" s="4">
        <v>3</v>
      </c>
      <c r="AS58" s="8">
        <v>55.82</v>
      </c>
      <c r="AT58" s="7">
        <v>1.3333</v>
      </c>
      <c r="AU58" s="7">
        <v>1.5009</v>
      </c>
      <c r="AV58" s="4">
        <v>7</v>
      </c>
      <c r="AW58" s="8">
        <v>139.6</v>
      </c>
      <c r="AX58" s="4">
        <v>3</v>
      </c>
      <c r="AY58" s="8">
        <v>55.82</v>
      </c>
      <c r="AZ58" s="7">
        <v>1.3333</v>
      </c>
      <c r="BA58" s="7">
        <v>1.5009</v>
      </c>
      <c r="BB58" s="7">
        <v>1</v>
      </c>
      <c r="BC58" s="4">
        <v>7</v>
      </c>
      <c r="BD58" s="8">
        <v>139.6</v>
      </c>
      <c r="BE58" s="4">
        <v>3</v>
      </c>
      <c r="BF58" s="8">
        <v>55.82</v>
      </c>
      <c r="BG58" s="7">
        <v>1.3333</v>
      </c>
      <c r="BH58" s="7">
        <v>1.5009</v>
      </c>
      <c r="BI58" s="7">
        <v>1</v>
      </c>
      <c r="BJ58" s="4">
        <v>7</v>
      </c>
      <c r="BK58" s="8">
        <v>139.6</v>
      </c>
      <c r="BL58" s="2" t="s">
        <v>162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153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2" t="s">
        <v>131</v>
      </c>
      <c r="CA58" s="4">
        <v>1</v>
      </c>
      <c r="CB58" s="8">
        <v>15.6</v>
      </c>
      <c r="CC58" s="4">
        <v>1</v>
      </c>
      <c r="CD58" s="8">
        <v>19.5</v>
      </c>
      <c r="CE58" s="7"/>
      <c r="CF58" s="7">
        <v>-0.2</v>
      </c>
      <c r="CG58" s="2" t="s">
        <v>137</v>
      </c>
      <c r="CH58" s="2" t="s">
        <v>128</v>
      </c>
      <c r="CI58" s="2" t="s">
        <v>140</v>
      </c>
      <c r="CJ58" s="2" t="s">
        <v>302</v>
      </c>
      <c r="CK58" s="2" t="s">
        <v>139</v>
      </c>
      <c r="CL58" s="2" t="s">
        <v>131</v>
      </c>
      <c r="CM58" s="4">
        <v>2</v>
      </c>
      <c r="CN58" s="8">
        <v>42.12</v>
      </c>
      <c r="CO58" s="4"/>
      <c r="CP58" s="8"/>
      <c r="CQ58" s="7"/>
      <c r="CR58" s="7"/>
      <c r="CS58" s="2" t="s">
        <v>137</v>
      </c>
      <c r="CT58" s="2" t="s">
        <v>128</v>
      </c>
      <c r="CU58" s="2" t="s">
        <v>325</v>
      </c>
      <c r="CV58" s="2" t="s">
        <v>263</v>
      </c>
      <c r="CW58" s="2" t="s">
        <v>139</v>
      </c>
      <c r="CX58" s="2" t="s">
        <v>131</v>
      </c>
      <c r="CY58" s="4"/>
      <c r="CZ58" s="8"/>
      <c r="DA58" s="4"/>
      <c r="DB58" s="8"/>
      <c r="DC58" s="7"/>
      <c r="DD58" s="7"/>
      <c r="DE58" s="2" t="s">
        <v>137</v>
      </c>
      <c r="DF58" s="2" t="s">
        <v>128</v>
      </c>
      <c r="DG58" s="2" t="s">
        <v>471</v>
      </c>
      <c r="DH58" s="2" t="s">
        <v>145</v>
      </c>
      <c r="DI58" s="2" t="s">
        <v>139</v>
      </c>
      <c r="DJ58" s="2" t="s">
        <v>131</v>
      </c>
      <c r="DK58" s="4"/>
      <c r="DL58" s="8"/>
      <c r="DM58" s="4"/>
      <c r="DN58" s="8"/>
      <c r="DO58" s="7"/>
      <c r="DP58" s="7"/>
      <c r="DQ58" s="2" t="s">
        <v>137</v>
      </c>
      <c r="DR58" s="2" t="s">
        <v>128</v>
      </c>
      <c r="DS58" s="2" t="s">
        <v>146</v>
      </c>
      <c r="DT58" s="2" t="s">
        <v>284</v>
      </c>
      <c r="DU58" s="2" t="s">
        <v>477</v>
      </c>
      <c r="DV58" s="2" t="s">
        <v>131</v>
      </c>
      <c r="DW58" s="4">
        <v>4</v>
      </c>
      <c r="DX58" s="8">
        <v>81.88</v>
      </c>
      <c r="DY58" s="4"/>
      <c r="DZ58" s="8"/>
      <c r="EA58" s="7"/>
      <c r="EB58" s="7"/>
      <c r="EC58" s="2" t="s">
        <v>137</v>
      </c>
      <c r="ED58" s="2" t="s">
        <v>128</v>
      </c>
      <c r="EE58" s="2" t="s">
        <v>329</v>
      </c>
      <c r="EF58" s="2" t="s">
        <v>413</v>
      </c>
      <c r="EG58" s="2" t="s">
        <v>139</v>
      </c>
      <c r="EH58" s="2" t="s">
        <v>131</v>
      </c>
      <c r="EI58" s="4"/>
      <c r="EJ58" s="8"/>
      <c r="EK58" s="4">
        <v>2</v>
      </c>
      <c r="EL58" s="8">
        <v>36.32</v>
      </c>
      <c r="EM58" s="7">
        <v>-1</v>
      </c>
      <c r="EN58" s="7">
        <v>-1</v>
      </c>
      <c r="EO58" s="2" t="s">
        <v>137</v>
      </c>
      <c r="EP58" s="2" t="s">
        <v>128</v>
      </c>
      <c r="EQ58" s="2" t="s">
        <v>471</v>
      </c>
      <c r="ER58" s="2" t="s">
        <v>169</v>
      </c>
      <c r="ES58" s="2" t="s">
        <v>139</v>
      </c>
      <c r="ET58" s="2" t="s">
        <v>131</v>
      </c>
      <c r="EU58" s="4"/>
      <c r="EV58" s="8"/>
      <c r="EW58" s="4"/>
      <c r="EX58" s="8"/>
      <c r="EY58" s="7"/>
      <c r="EZ58" s="7"/>
      <c r="FA58" s="2" t="s">
        <v>478</v>
      </c>
      <c r="FB58" s="2" t="s">
        <v>128</v>
      </c>
      <c r="FC58" s="2" t="s">
        <v>131</v>
      </c>
      <c r="FD58" s="2" t="s">
        <v>131</v>
      </c>
      <c r="FE58" s="2" t="s">
        <v>139</v>
      </c>
      <c r="FF58" s="2" t="s">
        <v>131</v>
      </c>
      <c r="FG58" s="4"/>
      <c r="FH58" s="8"/>
      <c r="FI58" s="4"/>
      <c r="FJ58" s="8"/>
      <c r="FK58" s="7"/>
      <c r="FL58" s="7"/>
      <c r="FM58" s="2" t="s">
        <v>153</v>
      </c>
      <c r="FN58" s="2" t="s">
        <v>128</v>
      </c>
      <c r="FO58" s="2" t="s">
        <v>131</v>
      </c>
      <c r="FP58" s="2" t="s">
        <v>131</v>
      </c>
      <c r="FQ58" s="2" t="s">
        <v>139</v>
      </c>
      <c r="FR58" s="2" t="s">
        <v>131</v>
      </c>
      <c r="FS58" s="4"/>
      <c r="FT58" s="8"/>
      <c r="FU58" s="4"/>
      <c r="FV58" s="8"/>
      <c r="FW58" s="7"/>
      <c r="FX58" s="7"/>
      <c r="FY58" s="2" t="s">
        <v>153</v>
      </c>
      <c r="FZ58" s="2" t="s">
        <v>128</v>
      </c>
      <c r="GA58" s="2" t="s">
        <v>131</v>
      </c>
      <c r="GB58" s="2" t="s">
        <v>131</v>
      </c>
      <c r="GC58" s="2" t="s">
        <v>139</v>
      </c>
      <c r="GD58" s="2" t="s">
        <v>131</v>
      </c>
      <c r="GE58" s="4"/>
      <c r="GF58" s="8"/>
      <c r="GG58" s="4"/>
      <c r="GH58" s="8"/>
      <c r="GI58" s="7"/>
      <c r="GJ58" s="7"/>
      <c r="GK58" s="2" t="s">
        <v>137</v>
      </c>
      <c r="GL58" s="2" t="s">
        <v>128</v>
      </c>
      <c r="GM58" s="2" t="s">
        <v>183</v>
      </c>
      <c r="GN58" s="2" t="s">
        <v>131</v>
      </c>
      <c r="GO58" s="2" t="s">
        <v>139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527</v>
      </c>
      <c r="GZ58" s="2" t="s">
        <v>131</v>
      </c>
      <c r="HA58" s="2" t="s">
        <v>139</v>
      </c>
      <c r="HB58" s="2" t="s">
        <v>131</v>
      </c>
      <c r="HC58" s="4"/>
      <c r="HD58" s="8"/>
      <c r="HE58" s="4"/>
      <c r="HF58" s="8"/>
      <c r="HG58" s="7"/>
      <c r="HH58" s="7"/>
      <c r="HI58" s="2" t="s">
        <v>137</v>
      </c>
      <c r="HJ58" s="2" t="s">
        <v>158</v>
      </c>
      <c r="HK58" s="2" t="s">
        <v>159</v>
      </c>
      <c r="HL58" s="2" t="s">
        <v>131</v>
      </c>
      <c r="HM58" s="2" t="s">
        <v>139</v>
      </c>
      <c r="HN58" s="2" t="s">
        <v>131</v>
      </c>
      <c r="HO58" s="4"/>
      <c r="HP58" s="8"/>
      <c r="HQ58" s="4"/>
      <c r="HR58" s="8"/>
      <c r="HS58" s="7"/>
      <c r="HT58" s="7"/>
      <c r="HU58" s="2" t="s">
        <v>153</v>
      </c>
      <c r="HV58" s="2" t="s">
        <v>128</v>
      </c>
      <c r="HW58" s="2" t="s">
        <v>131</v>
      </c>
      <c r="HX58" s="2" t="s">
        <v>131</v>
      </c>
      <c r="HY58" s="2" t="s">
        <v>139</v>
      </c>
      <c r="HZ58" s="2" t="s">
        <v>131</v>
      </c>
      <c r="IA58" s="4">
        <v>40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528</v>
      </c>
      <c r="B59" s="2" t="s">
        <v>120</v>
      </c>
      <c r="C59" s="2" t="s">
        <v>461</v>
      </c>
      <c r="D59" s="2" t="s">
        <v>436</v>
      </c>
      <c r="E59" s="2" t="s">
        <v>437</v>
      </c>
      <c r="F59" s="2" t="s">
        <v>506</v>
      </c>
      <c r="G59" s="2" t="s">
        <v>506</v>
      </c>
      <c r="H59" s="2" t="s">
        <v>506</v>
      </c>
      <c r="I59" s="2" t="s">
        <v>439</v>
      </c>
      <c r="J59" s="2" t="s">
        <v>440</v>
      </c>
      <c r="K59" s="2" t="s">
        <v>508</v>
      </c>
      <c r="L59" s="3">
        <v>15.48</v>
      </c>
      <c r="M59" s="3">
        <v>16.25</v>
      </c>
      <c r="N59" s="3">
        <v>49.99</v>
      </c>
      <c r="O59" s="2" t="s">
        <v>128</v>
      </c>
      <c r="P59" s="2" t="s">
        <v>486</v>
      </c>
      <c r="Q59" s="2" t="s">
        <v>130</v>
      </c>
      <c r="R59" s="2" t="s">
        <v>131</v>
      </c>
      <c r="S59" s="2" t="s">
        <v>131</v>
      </c>
      <c r="T59" s="2" t="s">
        <v>468</v>
      </c>
      <c r="U59" s="2" t="s">
        <v>131</v>
      </c>
      <c r="V59" s="2" t="s">
        <v>358</v>
      </c>
      <c r="W59" s="2" t="s">
        <v>470</v>
      </c>
      <c r="X59" s="2" t="s">
        <v>131</v>
      </c>
      <c r="Y59" s="2" t="s">
        <v>487</v>
      </c>
      <c r="Z59" s="4">
        <v>50</v>
      </c>
      <c r="AA59" s="4">
        <f>=ROUNDDOWN(50,0)</f>
      </c>
      <c r="AB59" s="5">
        <v>1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</v>
      </c>
      <c r="AQ59" s="8">
        <v>16.26</v>
      </c>
      <c r="AR59" s="4">
        <v>2</v>
      </c>
      <c r="AS59" s="8">
        <v>31.88</v>
      </c>
      <c r="AT59" s="7"/>
      <c r="AU59" s="7">
        <v>-0.49</v>
      </c>
      <c r="AV59" s="4">
        <v>2</v>
      </c>
      <c r="AW59" s="8">
        <v>16.26</v>
      </c>
      <c r="AX59" s="4">
        <v>2</v>
      </c>
      <c r="AY59" s="8">
        <v>31.88</v>
      </c>
      <c r="AZ59" s="7"/>
      <c r="BA59" s="7">
        <v>-0.49</v>
      </c>
      <c r="BB59" s="7">
        <v>1</v>
      </c>
      <c r="BC59" s="4">
        <v>2</v>
      </c>
      <c r="BD59" s="8">
        <v>16.26</v>
      </c>
      <c r="BE59" s="4">
        <v>2</v>
      </c>
      <c r="BF59" s="8">
        <v>31.88</v>
      </c>
      <c r="BG59" s="7" t="s">
        <v>131</v>
      </c>
      <c r="BH59" s="7">
        <v>-0.49</v>
      </c>
      <c r="BI59" s="7">
        <v>1</v>
      </c>
      <c r="BJ59" s="4">
        <v>2</v>
      </c>
      <c r="BK59" s="8">
        <v>16.26</v>
      </c>
      <c r="BL59" s="2" t="s">
        <v>529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153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2" t="s">
        <v>131</v>
      </c>
      <c r="CA59" s="4">
        <v>2</v>
      </c>
      <c r="CB59" s="8">
        <v>16.26</v>
      </c>
      <c r="CC59" s="4"/>
      <c r="CD59" s="8"/>
      <c r="CE59" s="7"/>
      <c r="CF59" s="7"/>
      <c r="CG59" s="2" t="s">
        <v>137</v>
      </c>
      <c r="CH59" s="2" t="s">
        <v>128</v>
      </c>
      <c r="CI59" s="2" t="s">
        <v>530</v>
      </c>
      <c r="CJ59" s="2" t="s">
        <v>531</v>
      </c>
      <c r="CK59" s="2" t="s">
        <v>139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325</v>
      </c>
      <c r="CV59" s="2" t="s">
        <v>131</v>
      </c>
      <c r="CW59" s="2" t="s">
        <v>139</v>
      </c>
      <c r="CX59" s="2" t="s">
        <v>131</v>
      </c>
      <c r="CY59" s="4"/>
      <c r="CZ59" s="8"/>
      <c r="DA59" s="4"/>
      <c r="DB59" s="8"/>
      <c r="DC59" s="7"/>
      <c r="DD59" s="7"/>
      <c r="DE59" s="2" t="s">
        <v>137</v>
      </c>
      <c r="DF59" s="2" t="s">
        <v>128</v>
      </c>
      <c r="DG59" s="2" t="s">
        <v>487</v>
      </c>
      <c r="DH59" s="2" t="s">
        <v>155</v>
      </c>
      <c r="DI59" s="2" t="s">
        <v>139</v>
      </c>
      <c r="DJ59" s="2" t="s">
        <v>131</v>
      </c>
      <c r="DK59" s="4"/>
      <c r="DL59" s="8"/>
      <c r="DM59" s="4"/>
      <c r="DN59" s="8"/>
      <c r="DO59" s="7"/>
      <c r="DP59" s="7"/>
      <c r="DQ59" s="2" t="s">
        <v>137</v>
      </c>
      <c r="DR59" s="2" t="s">
        <v>128</v>
      </c>
      <c r="DS59" s="2" t="s">
        <v>146</v>
      </c>
      <c r="DT59" s="2" t="s">
        <v>371</v>
      </c>
      <c r="DU59" s="2" t="s">
        <v>477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148</v>
      </c>
      <c r="EF59" s="2" t="s">
        <v>532</v>
      </c>
      <c r="EG59" s="2" t="s">
        <v>139</v>
      </c>
      <c r="EH59" s="2" t="s">
        <v>131</v>
      </c>
      <c r="EI59" s="4"/>
      <c r="EJ59" s="8"/>
      <c r="EK59" s="4">
        <v>2</v>
      </c>
      <c r="EL59" s="8">
        <v>31.88</v>
      </c>
      <c r="EM59" s="7">
        <v>-1</v>
      </c>
      <c r="EN59" s="7">
        <v>-1</v>
      </c>
      <c r="EO59" s="2" t="s">
        <v>137</v>
      </c>
      <c r="EP59" s="2" t="s">
        <v>128</v>
      </c>
      <c r="EQ59" s="2" t="s">
        <v>487</v>
      </c>
      <c r="ER59" s="2" t="s">
        <v>533</v>
      </c>
      <c r="ES59" s="2" t="s">
        <v>139</v>
      </c>
      <c r="ET59" s="2" t="s">
        <v>131</v>
      </c>
      <c r="EU59" s="4"/>
      <c r="EV59" s="8"/>
      <c r="EW59" s="4"/>
      <c r="EX59" s="8"/>
      <c r="EY59" s="7"/>
      <c r="EZ59" s="7"/>
      <c r="FA59" s="2" t="s">
        <v>478</v>
      </c>
      <c r="FB59" s="2" t="s">
        <v>128</v>
      </c>
      <c r="FC59" s="2" t="s">
        <v>131</v>
      </c>
      <c r="FD59" s="2" t="s">
        <v>131</v>
      </c>
      <c r="FE59" s="2" t="s">
        <v>139</v>
      </c>
      <c r="FF59" s="2" t="s">
        <v>131</v>
      </c>
      <c r="FG59" s="4"/>
      <c r="FH59" s="8"/>
      <c r="FI59" s="4"/>
      <c r="FJ59" s="8"/>
      <c r="FK59" s="7"/>
      <c r="FL59" s="7"/>
      <c r="FM59" s="2" t="s">
        <v>153</v>
      </c>
      <c r="FN59" s="2" t="s">
        <v>128</v>
      </c>
      <c r="FO59" s="2" t="s">
        <v>131</v>
      </c>
      <c r="FP59" s="2" t="s">
        <v>131</v>
      </c>
      <c r="FQ59" s="2" t="s">
        <v>139</v>
      </c>
      <c r="FR59" s="2" t="s">
        <v>131</v>
      </c>
      <c r="FS59" s="4"/>
      <c r="FT59" s="8"/>
      <c r="FU59" s="4"/>
      <c r="FV59" s="8"/>
      <c r="FW59" s="7"/>
      <c r="FX59" s="7"/>
      <c r="FY59" s="2" t="s">
        <v>153</v>
      </c>
      <c r="FZ59" s="2" t="s">
        <v>128</v>
      </c>
      <c r="GA59" s="2" t="s">
        <v>131</v>
      </c>
      <c r="GB59" s="2" t="s">
        <v>131</v>
      </c>
      <c r="GC59" s="2" t="s">
        <v>139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183</v>
      </c>
      <c r="GN59" s="2" t="s">
        <v>131</v>
      </c>
      <c r="GO59" s="2" t="s">
        <v>139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333</v>
      </c>
      <c r="GZ59" s="2" t="s">
        <v>131</v>
      </c>
      <c r="HA59" s="2" t="s">
        <v>139</v>
      </c>
      <c r="HB59" s="2" t="s">
        <v>131</v>
      </c>
      <c r="HC59" s="4"/>
      <c r="HD59" s="8"/>
      <c r="HE59" s="4"/>
      <c r="HF59" s="8"/>
      <c r="HG59" s="7"/>
      <c r="HH59" s="7"/>
      <c r="HI59" s="2" t="s">
        <v>137</v>
      </c>
      <c r="HJ59" s="2" t="s">
        <v>158</v>
      </c>
      <c r="HK59" s="2" t="s">
        <v>159</v>
      </c>
      <c r="HL59" s="2" t="s">
        <v>131</v>
      </c>
      <c r="HM59" s="2" t="s">
        <v>139</v>
      </c>
      <c r="HN59" s="2" t="s">
        <v>131</v>
      </c>
      <c r="HO59" s="4"/>
      <c r="HP59" s="8"/>
      <c r="HQ59" s="4"/>
      <c r="HR59" s="8"/>
      <c r="HS59" s="7"/>
      <c r="HT59" s="7"/>
      <c r="HU59" s="2" t="s">
        <v>153</v>
      </c>
      <c r="HV59" s="2" t="s">
        <v>128</v>
      </c>
      <c r="HW59" s="2" t="s">
        <v>131</v>
      </c>
      <c r="HX59" s="2" t="s">
        <v>131</v>
      </c>
      <c r="HY59" s="2" t="s">
        <v>139</v>
      </c>
      <c r="HZ59" s="2" t="s">
        <v>131</v>
      </c>
      <c r="IA59" s="4">
        <v>50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534</v>
      </c>
      <c r="B60" s="2" t="s">
        <v>120</v>
      </c>
      <c r="C60" s="2" t="s">
        <v>461</v>
      </c>
      <c r="D60" s="2" t="s">
        <v>436</v>
      </c>
      <c r="E60" s="2" t="s">
        <v>437</v>
      </c>
      <c r="F60" s="2" t="s">
        <v>506</v>
      </c>
      <c r="G60" s="2" t="s">
        <v>506</v>
      </c>
      <c r="H60" s="2" t="s">
        <v>506</v>
      </c>
      <c r="I60" s="2" t="s">
        <v>439</v>
      </c>
      <c r="J60" s="2" t="s">
        <v>440</v>
      </c>
      <c r="K60" s="2" t="s">
        <v>408</v>
      </c>
      <c r="L60" s="3">
        <v>15.48</v>
      </c>
      <c r="M60" s="3">
        <v>16.25</v>
      </c>
      <c r="N60" s="3">
        <v>49.99</v>
      </c>
      <c r="O60" s="2" t="s">
        <v>128</v>
      </c>
      <c r="P60" s="2" t="s">
        <v>486</v>
      </c>
      <c r="Q60" s="2" t="s">
        <v>130</v>
      </c>
      <c r="R60" s="2" t="s">
        <v>131</v>
      </c>
      <c r="S60" s="2" t="s">
        <v>131</v>
      </c>
      <c r="T60" s="2" t="s">
        <v>468</v>
      </c>
      <c r="U60" s="2" t="s">
        <v>131</v>
      </c>
      <c r="V60" s="2" t="s">
        <v>358</v>
      </c>
      <c r="W60" s="2" t="s">
        <v>470</v>
      </c>
      <c r="X60" s="2" t="s">
        <v>131</v>
      </c>
      <c r="Y60" s="2" t="s">
        <v>487</v>
      </c>
      <c r="Z60" s="4">
        <v>35</v>
      </c>
      <c r="AA60" s="4">
        <f>=ROUNDDOWN(17.5,0)</f>
      </c>
      <c r="AB60" s="5">
        <v>2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128</v>
      </c>
      <c r="BW60" s="2" t="s">
        <v>131</v>
      </c>
      <c r="BX60" s="2" t="s">
        <v>131</v>
      </c>
      <c r="BY60" s="2" t="s">
        <v>139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530</v>
      </c>
      <c r="CJ60" s="2" t="s">
        <v>535</v>
      </c>
      <c r="CK60" s="2" t="s">
        <v>139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325</v>
      </c>
      <c r="CV60" s="2" t="s">
        <v>536</v>
      </c>
      <c r="CW60" s="2" t="s">
        <v>139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487</v>
      </c>
      <c r="DH60" s="2" t="s">
        <v>145</v>
      </c>
      <c r="DI60" s="2" t="s">
        <v>139</v>
      </c>
      <c r="DJ60" s="2" t="s">
        <v>131</v>
      </c>
      <c r="DK60" s="4"/>
      <c r="DL60" s="8"/>
      <c r="DM60" s="4"/>
      <c r="DN60" s="8"/>
      <c r="DO60" s="7"/>
      <c r="DP60" s="7"/>
      <c r="DQ60" s="2" t="s">
        <v>137</v>
      </c>
      <c r="DR60" s="2" t="s">
        <v>128</v>
      </c>
      <c r="DS60" s="2" t="s">
        <v>146</v>
      </c>
      <c r="DT60" s="2" t="s">
        <v>340</v>
      </c>
      <c r="DU60" s="2" t="s">
        <v>477</v>
      </c>
      <c r="DV60" s="2" t="s">
        <v>131</v>
      </c>
      <c r="DW60" s="4"/>
      <c r="DX60" s="8"/>
      <c r="DY60" s="4"/>
      <c r="DZ60" s="8"/>
      <c r="EA60" s="7"/>
      <c r="EB60" s="7"/>
      <c r="EC60" s="2" t="s">
        <v>137</v>
      </c>
      <c r="ED60" s="2" t="s">
        <v>128</v>
      </c>
      <c r="EE60" s="2" t="s">
        <v>148</v>
      </c>
      <c r="EF60" s="2" t="s">
        <v>264</v>
      </c>
      <c r="EG60" s="2" t="s">
        <v>139</v>
      </c>
      <c r="EH60" s="2" t="s">
        <v>131</v>
      </c>
      <c r="EI60" s="4"/>
      <c r="EJ60" s="8"/>
      <c r="EK60" s="4"/>
      <c r="EL60" s="8"/>
      <c r="EM60" s="7"/>
      <c r="EN60" s="7"/>
      <c r="EO60" s="2" t="s">
        <v>137</v>
      </c>
      <c r="EP60" s="2" t="s">
        <v>128</v>
      </c>
      <c r="EQ60" s="2" t="s">
        <v>487</v>
      </c>
      <c r="ER60" s="2" t="s">
        <v>135</v>
      </c>
      <c r="ES60" s="2" t="s">
        <v>139</v>
      </c>
      <c r="ET60" s="2" t="s">
        <v>131</v>
      </c>
      <c r="EU60" s="4"/>
      <c r="EV60" s="8"/>
      <c r="EW60" s="4"/>
      <c r="EX60" s="8"/>
      <c r="EY60" s="7"/>
      <c r="EZ60" s="7"/>
      <c r="FA60" s="2" t="s">
        <v>478</v>
      </c>
      <c r="FB60" s="2" t="s">
        <v>128</v>
      </c>
      <c r="FC60" s="2" t="s">
        <v>131</v>
      </c>
      <c r="FD60" s="2" t="s">
        <v>131</v>
      </c>
      <c r="FE60" s="2" t="s">
        <v>139</v>
      </c>
      <c r="FF60" s="2" t="s">
        <v>131</v>
      </c>
      <c r="FG60" s="4"/>
      <c r="FH60" s="8"/>
      <c r="FI60" s="4"/>
      <c r="FJ60" s="8"/>
      <c r="FK60" s="7"/>
      <c r="FL60" s="7"/>
      <c r="FM60" s="2" t="s">
        <v>153</v>
      </c>
      <c r="FN60" s="2" t="s">
        <v>128</v>
      </c>
      <c r="FO60" s="2" t="s">
        <v>131</v>
      </c>
      <c r="FP60" s="2" t="s">
        <v>131</v>
      </c>
      <c r="FQ60" s="2" t="s">
        <v>139</v>
      </c>
      <c r="FR60" s="2" t="s">
        <v>131</v>
      </c>
      <c r="FS60" s="4"/>
      <c r="FT60" s="8"/>
      <c r="FU60" s="4"/>
      <c r="FV60" s="8"/>
      <c r="FW60" s="7"/>
      <c r="FX60" s="7"/>
      <c r="FY60" s="2" t="s">
        <v>153</v>
      </c>
      <c r="FZ60" s="2" t="s">
        <v>128</v>
      </c>
      <c r="GA60" s="2" t="s">
        <v>131</v>
      </c>
      <c r="GB60" s="2" t="s">
        <v>131</v>
      </c>
      <c r="GC60" s="2" t="s">
        <v>139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183</v>
      </c>
      <c r="GN60" s="2" t="s">
        <v>131</v>
      </c>
      <c r="GO60" s="2" t="s">
        <v>139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333</v>
      </c>
      <c r="GZ60" s="2" t="s">
        <v>131</v>
      </c>
      <c r="HA60" s="2" t="s">
        <v>139</v>
      </c>
      <c r="HB60" s="2" t="s">
        <v>131</v>
      </c>
      <c r="HC60" s="4"/>
      <c r="HD60" s="8"/>
      <c r="HE60" s="4"/>
      <c r="HF60" s="8"/>
      <c r="HG60" s="7"/>
      <c r="HH60" s="7"/>
      <c r="HI60" s="2" t="s">
        <v>137</v>
      </c>
      <c r="HJ60" s="2" t="s">
        <v>158</v>
      </c>
      <c r="HK60" s="2" t="s">
        <v>159</v>
      </c>
      <c r="HL60" s="2" t="s">
        <v>131</v>
      </c>
      <c r="HM60" s="2" t="s">
        <v>139</v>
      </c>
      <c r="HN60" s="2" t="s">
        <v>131</v>
      </c>
      <c r="HO60" s="4"/>
      <c r="HP60" s="8"/>
      <c r="HQ60" s="4"/>
      <c r="HR60" s="8"/>
      <c r="HS60" s="7"/>
      <c r="HT60" s="7"/>
      <c r="HU60" s="2" t="s">
        <v>153</v>
      </c>
      <c r="HV60" s="2" t="s">
        <v>128</v>
      </c>
      <c r="HW60" s="2" t="s">
        <v>131</v>
      </c>
      <c r="HX60" s="2" t="s">
        <v>131</v>
      </c>
      <c r="HY60" s="2" t="s">
        <v>139</v>
      </c>
      <c r="HZ60" s="2" t="s">
        <v>131</v>
      </c>
      <c r="IA60" s="4">
        <v>35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537</v>
      </c>
      <c r="B61" s="2" t="s">
        <v>120</v>
      </c>
      <c r="C61" s="2" t="s">
        <v>538</v>
      </c>
      <c r="D61" s="2" t="s">
        <v>404</v>
      </c>
      <c r="E61" s="2" t="s">
        <v>405</v>
      </c>
      <c r="F61" s="2" t="s">
        <v>539</v>
      </c>
      <c r="G61" s="2" t="s">
        <v>539</v>
      </c>
      <c r="H61" s="2" t="s">
        <v>539</v>
      </c>
      <c r="I61" s="2" t="s">
        <v>540</v>
      </c>
      <c r="J61" s="2" t="s">
        <v>466</v>
      </c>
      <c r="K61" s="2" t="s">
        <v>541</v>
      </c>
      <c r="L61" s="3">
        <v>102.14</v>
      </c>
      <c r="M61" s="3">
        <v>107.25</v>
      </c>
      <c r="N61" s="3">
        <v>299.99</v>
      </c>
      <c r="O61" s="2" t="s">
        <v>128</v>
      </c>
      <c r="P61" s="2" t="s">
        <v>486</v>
      </c>
      <c r="Q61" s="2" t="s">
        <v>130</v>
      </c>
      <c r="R61" s="2" t="s">
        <v>131</v>
      </c>
      <c r="S61" s="2" t="s">
        <v>131</v>
      </c>
      <c r="T61" s="2" t="s">
        <v>468</v>
      </c>
      <c r="U61" s="2" t="s">
        <v>131</v>
      </c>
      <c r="V61" s="2" t="s">
        <v>358</v>
      </c>
      <c r="W61" s="2" t="s">
        <v>542</v>
      </c>
      <c r="X61" s="2" t="s">
        <v>131</v>
      </c>
      <c r="Y61" s="2" t="s">
        <v>543</v>
      </c>
      <c r="Z61" s="4">
        <v>43</v>
      </c>
      <c r="AA61" s="4">
        <f>=ROUNDDOWN(23.8888888888889,0)</f>
      </c>
      <c r="AB61" s="5">
        <v>1.8</v>
      </c>
      <c r="AC61" s="2" t="s">
        <v>544</v>
      </c>
      <c r="AD61" s="4">
        <v>63</v>
      </c>
      <c r="AE61" s="4">
        <v>63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</v>
      </c>
      <c r="AQ61" s="8">
        <v>216.64</v>
      </c>
      <c r="AR61" s="4"/>
      <c r="AS61" s="8"/>
      <c r="AT61" s="7"/>
      <c r="AU61" s="7"/>
      <c r="AV61" s="4">
        <v>5</v>
      </c>
      <c r="AW61" s="8">
        <v>681.39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0.3179</v>
      </c>
      <c r="BC61" s="4">
        <v>5</v>
      </c>
      <c r="BD61" s="8">
        <v>681.39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1</v>
      </c>
      <c r="BJ61" s="4">
        <v>2</v>
      </c>
      <c r="BK61" s="8">
        <v>216.64</v>
      </c>
      <c r="BL61" s="2" t="s">
        <v>472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137</v>
      </c>
      <c r="BV61" s="2" t="s">
        <v>545</v>
      </c>
      <c r="BW61" s="2" t="s">
        <v>131</v>
      </c>
      <c r="BX61" s="2" t="s">
        <v>131</v>
      </c>
      <c r="BY61" s="2" t="s">
        <v>139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128</v>
      </c>
      <c r="CI61" s="2" t="s">
        <v>140</v>
      </c>
      <c r="CJ61" s="2" t="s">
        <v>347</v>
      </c>
      <c r="CK61" s="2" t="s">
        <v>139</v>
      </c>
      <c r="CL61" s="2" t="s">
        <v>131</v>
      </c>
      <c r="CM61" s="4"/>
      <c r="CN61" s="8"/>
      <c r="CO61" s="4"/>
      <c r="CP61" s="8"/>
      <c r="CQ61" s="7"/>
      <c r="CR61" s="7"/>
      <c r="CS61" s="2" t="s">
        <v>137</v>
      </c>
      <c r="CT61" s="2" t="s">
        <v>128</v>
      </c>
      <c r="CU61" s="2" t="s">
        <v>412</v>
      </c>
      <c r="CV61" s="2" t="s">
        <v>264</v>
      </c>
      <c r="CW61" s="2" t="s">
        <v>139</v>
      </c>
      <c r="CX61" s="2" t="s">
        <v>131</v>
      </c>
      <c r="CY61" s="4"/>
      <c r="CZ61" s="8"/>
      <c r="DA61" s="4"/>
      <c r="DB61" s="8"/>
      <c r="DC61" s="7"/>
      <c r="DD61" s="7"/>
      <c r="DE61" s="2" t="s">
        <v>137</v>
      </c>
      <c r="DF61" s="2" t="s">
        <v>128</v>
      </c>
      <c r="DG61" s="2" t="s">
        <v>543</v>
      </c>
      <c r="DH61" s="2" t="s">
        <v>155</v>
      </c>
      <c r="DI61" s="2" t="s">
        <v>139</v>
      </c>
      <c r="DJ61" s="2" t="s">
        <v>131</v>
      </c>
      <c r="DK61" s="4">
        <v>1</v>
      </c>
      <c r="DL61" s="8">
        <v>120.12</v>
      </c>
      <c r="DM61" s="4"/>
      <c r="DN61" s="8"/>
      <c r="DO61" s="7"/>
      <c r="DP61" s="7"/>
      <c r="DQ61" s="2" t="s">
        <v>137</v>
      </c>
      <c r="DR61" s="2" t="s">
        <v>128</v>
      </c>
      <c r="DS61" s="2" t="s">
        <v>146</v>
      </c>
      <c r="DT61" s="2" t="s">
        <v>546</v>
      </c>
      <c r="DU61" s="2" t="s">
        <v>139</v>
      </c>
      <c r="DV61" s="2" t="s">
        <v>131</v>
      </c>
      <c r="DW61" s="4"/>
      <c r="DX61" s="8"/>
      <c r="DY61" s="4"/>
      <c r="DZ61" s="8"/>
      <c r="EA61" s="7"/>
      <c r="EB61" s="7"/>
      <c r="EC61" s="2" t="s">
        <v>137</v>
      </c>
      <c r="ED61" s="2" t="s">
        <v>128</v>
      </c>
      <c r="EE61" s="2" t="s">
        <v>148</v>
      </c>
      <c r="EF61" s="2" t="s">
        <v>233</v>
      </c>
      <c r="EG61" s="2" t="s">
        <v>139</v>
      </c>
      <c r="EH61" s="2" t="s">
        <v>131</v>
      </c>
      <c r="EI61" s="4">
        <v>1</v>
      </c>
      <c r="EJ61" s="8">
        <v>96.52</v>
      </c>
      <c r="EK61" s="4"/>
      <c r="EL61" s="8"/>
      <c r="EM61" s="7"/>
      <c r="EN61" s="7"/>
      <c r="EO61" s="2" t="s">
        <v>137</v>
      </c>
      <c r="EP61" s="2" t="s">
        <v>128</v>
      </c>
      <c r="EQ61" s="2" t="s">
        <v>543</v>
      </c>
      <c r="ER61" s="2" t="s">
        <v>353</v>
      </c>
      <c r="ES61" s="2" t="s">
        <v>139</v>
      </c>
      <c r="ET61" s="2" t="s">
        <v>131</v>
      </c>
      <c r="EU61" s="4"/>
      <c r="EV61" s="8"/>
      <c r="EW61" s="4"/>
      <c r="EX61" s="8"/>
      <c r="EY61" s="7"/>
      <c r="EZ61" s="7"/>
      <c r="FA61" s="2" t="s">
        <v>478</v>
      </c>
      <c r="FB61" s="2" t="s">
        <v>128</v>
      </c>
      <c r="FC61" s="2" t="s">
        <v>131</v>
      </c>
      <c r="FD61" s="2" t="s">
        <v>131</v>
      </c>
      <c r="FE61" s="2" t="s">
        <v>139</v>
      </c>
      <c r="FF61" s="2" t="s">
        <v>131</v>
      </c>
      <c r="FG61" s="4"/>
      <c r="FH61" s="8"/>
      <c r="FI61" s="4"/>
      <c r="FJ61" s="8"/>
      <c r="FK61" s="7"/>
      <c r="FL61" s="7"/>
      <c r="FM61" s="2" t="s">
        <v>153</v>
      </c>
      <c r="FN61" s="2" t="s">
        <v>128</v>
      </c>
      <c r="FO61" s="2" t="s">
        <v>131</v>
      </c>
      <c r="FP61" s="2" t="s">
        <v>131</v>
      </c>
      <c r="FQ61" s="2" t="s">
        <v>139</v>
      </c>
      <c r="FR61" s="2" t="s">
        <v>131</v>
      </c>
      <c r="FS61" s="4"/>
      <c r="FT61" s="8"/>
      <c r="FU61" s="4"/>
      <c r="FV61" s="8"/>
      <c r="FW61" s="7"/>
      <c r="FX61" s="7"/>
      <c r="FY61" s="2" t="s">
        <v>153</v>
      </c>
      <c r="FZ61" s="2" t="s">
        <v>128</v>
      </c>
      <c r="GA61" s="2" t="s">
        <v>131</v>
      </c>
      <c r="GB61" s="2" t="s">
        <v>131</v>
      </c>
      <c r="GC61" s="2" t="s">
        <v>139</v>
      </c>
      <c r="GD61" s="2" t="s">
        <v>131</v>
      </c>
      <c r="GE61" s="4"/>
      <c r="GF61" s="8"/>
      <c r="GG61" s="4"/>
      <c r="GH61" s="8"/>
      <c r="GI61" s="7"/>
      <c r="GJ61" s="7"/>
      <c r="GK61" s="2" t="s">
        <v>137</v>
      </c>
      <c r="GL61" s="2" t="s">
        <v>128</v>
      </c>
      <c r="GM61" s="2" t="s">
        <v>183</v>
      </c>
      <c r="GN61" s="2" t="s">
        <v>131</v>
      </c>
      <c r="GO61" s="2" t="s">
        <v>139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128</v>
      </c>
      <c r="GY61" s="2" t="s">
        <v>156</v>
      </c>
      <c r="GZ61" s="2" t="s">
        <v>131</v>
      </c>
      <c r="HA61" s="2" t="s">
        <v>139</v>
      </c>
      <c r="HB61" s="2" t="s">
        <v>131</v>
      </c>
      <c r="HC61" s="4"/>
      <c r="HD61" s="8"/>
      <c r="HE61" s="4"/>
      <c r="HF61" s="8"/>
      <c r="HG61" s="7"/>
      <c r="HH61" s="7"/>
      <c r="HI61" s="2" t="s">
        <v>153</v>
      </c>
      <c r="HJ61" s="2" t="s">
        <v>128</v>
      </c>
      <c r="HK61" s="2" t="s">
        <v>131</v>
      </c>
      <c r="HL61" s="2" t="s">
        <v>131</v>
      </c>
      <c r="HM61" s="2" t="s">
        <v>139</v>
      </c>
      <c r="HN61" s="2" t="s">
        <v>131</v>
      </c>
      <c r="HO61" s="4"/>
      <c r="HP61" s="8"/>
      <c r="HQ61" s="4"/>
      <c r="HR61" s="8"/>
      <c r="HS61" s="7"/>
      <c r="HT61" s="7"/>
      <c r="HU61" s="2" t="s">
        <v>153</v>
      </c>
      <c r="HV61" s="2" t="s">
        <v>128</v>
      </c>
      <c r="HW61" s="2" t="s">
        <v>131</v>
      </c>
      <c r="HX61" s="2" t="s">
        <v>131</v>
      </c>
      <c r="HY61" s="2" t="s">
        <v>139</v>
      </c>
      <c r="HZ61" s="2" t="s">
        <v>131</v>
      </c>
      <c r="IA61" s="4">
        <v>43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>
        <v>63</v>
      </c>
      <c r="IP61" s="4"/>
      <c r="IQ61" s="4"/>
      <c r="IR61" s="4"/>
    </row>
    <row r="62">
      <c r="A62" s="2" t="s">
        <v>547</v>
      </c>
      <c r="B62" s="2" t="s">
        <v>120</v>
      </c>
      <c r="C62" s="2" t="s">
        <v>538</v>
      </c>
      <c r="D62" s="2" t="s">
        <v>404</v>
      </c>
      <c r="E62" s="2" t="s">
        <v>405</v>
      </c>
      <c r="F62" s="2" t="s">
        <v>539</v>
      </c>
      <c r="G62" s="2" t="s">
        <v>539</v>
      </c>
      <c r="H62" s="2" t="s">
        <v>539</v>
      </c>
      <c r="I62" s="2" t="s">
        <v>540</v>
      </c>
      <c r="J62" s="2" t="s">
        <v>480</v>
      </c>
      <c r="K62" s="2" t="s">
        <v>541</v>
      </c>
      <c r="L62" s="3">
        <v>136.19</v>
      </c>
      <c r="M62" s="3">
        <v>143</v>
      </c>
      <c r="N62" s="3">
        <v>399.99</v>
      </c>
      <c r="O62" s="2" t="s">
        <v>128</v>
      </c>
      <c r="P62" s="2" t="s">
        <v>486</v>
      </c>
      <c r="Q62" s="2" t="s">
        <v>130</v>
      </c>
      <c r="R62" s="2" t="s">
        <v>131</v>
      </c>
      <c r="S62" s="2" t="s">
        <v>131</v>
      </c>
      <c r="T62" s="2" t="s">
        <v>468</v>
      </c>
      <c r="U62" s="2" t="s">
        <v>131</v>
      </c>
      <c r="V62" s="2" t="s">
        <v>358</v>
      </c>
      <c r="W62" s="2" t="s">
        <v>542</v>
      </c>
      <c r="X62" s="2" t="s">
        <v>131</v>
      </c>
      <c r="Y62" s="2" t="s">
        <v>543</v>
      </c>
      <c r="Z62" s="4">
        <v>48</v>
      </c>
      <c r="AA62" s="4">
        <f>=ROUNDDOWN(18.4615384615385,0)</f>
      </c>
      <c r="AB62" s="5">
        <v>2.6</v>
      </c>
      <c r="AC62" s="2" t="s">
        <v>544</v>
      </c>
      <c r="AD62" s="4">
        <v>110</v>
      </c>
      <c r="AE62" s="4">
        <v>110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3</v>
      </c>
      <c r="AQ62" s="8">
        <v>464.75</v>
      </c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0.6821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3</v>
      </c>
      <c r="BK62" s="8">
        <v>464.75</v>
      </c>
      <c r="BL62" s="2" t="s">
        <v>548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137</v>
      </c>
      <c r="BV62" s="2" t="s">
        <v>545</v>
      </c>
      <c r="BW62" s="2" t="s">
        <v>131</v>
      </c>
      <c r="BX62" s="2" t="s">
        <v>131</v>
      </c>
      <c r="BY62" s="2" t="s">
        <v>139</v>
      </c>
      <c r="BZ62" s="2" t="s">
        <v>131</v>
      </c>
      <c r="CA62" s="4"/>
      <c r="CB62" s="8"/>
      <c r="CC62" s="4"/>
      <c r="CD62" s="8"/>
      <c r="CE62" s="7"/>
      <c r="CF62" s="7"/>
      <c r="CG62" s="2" t="s">
        <v>137</v>
      </c>
      <c r="CH62" s="2" t="s">
        <v>128</v>
      </c>
      <c r="CI62" s="2" t="s">
        <v>140</v>
      </c>
      <c r="CJ62" s="2" t="s">
        <v>196</v>
      </c>
      <c r="CK62" s="2" t="s">
        <v>139</v>
      </c>
      <c r="CL62" s="2" t="s">
        <v>131</v>
      </c>
      <c r="CM62" s="4">
        <v>1</v>
      </c>
      <c r="CN62" s="8">
        <v>154.44</v>
      </c>
      <c r="CO62" s="4"/>
      <c r="CP62" s="8"/>
      <c r="CQ62" s="7"/>
      <c r="CR62" s="7"/>
      <c r="CS62" s="2" t="s">
        <v>137</v>
      </c>
      <c r="CT62" s="2" t="s">
        <v>128</v>
      </c>
      <c r="CU62" s="2" t="s">
        <v>412</v>
      </c>
      <c r="CV62" s="2" t="s">
        <v>252</v>
      </c>
      <c r="CW62" s="2" t="s">
        <v>139</v>
      </c>
      <c r="CX62" s="2" t="s">
        <v>131</v>
      </c>
      <c r="CY62" s="4"/>
      <c r="CZ62" s="8"/>
      <c r="DA62" s="4"/>
      <c r="DB62" s="8"/>
      <c r="DC62" s="7"/>
      <c r="DD62" s="7"/>
      <c r="DE62" s="2" t="s">
        <v>137</v>
      </c>
      <c r="DF62" s="2" t="s">
        <v>128</v>
      </c>
      <c r="DG62" s="2" t="s">
        <v>543</v>
      </c>
      <c r="DH62" s="2" t="s">
        <v>549</v>
      </c>
      <c r="DI62" s="2" t="s">
        <v>139</v>
      </c>
      <c r="DJ62" s="2" t="s">
        <v>131</v>
      </c>
      <c r="DK62" s="4">
        <v>1</v>
      </c>
      <c r="DL62" s="8">
        <v>160.16</v>
      </c>
      <c r="DM62" s="4"/>
      <c r="DN62" s="8"/>
      <c r="DO62" s="7"/>
      <c r="DP62" s="7"/>
      <c r="DQ62" s="2" t="s">
        <v>137</v>
      </c>
      <c r="DR62" s="2" t="s">
        <v>128</v>
      </c>
      <c r="DS62" s="2" t="s">
        <v>146</v>
      </c>
      <c r="DT62" s="2" t="s">
        <v>421</v>
      </c>
      <c r="DU62" s="2" t="s">
        <v>139</v>
      </c>
      <c r="DV62" s="2" t="s">
        <v>131</v>
      </c>
      <c r="DW62" s="4">
        <v>1</v>
      </c>
      <c r="DX62" s="8">
        <v>150.15</v>
      </c>
      <c r="DY62" s="4"/>
      <c r="DZ62" s="8"/>
      <c r="EA62" s="7"/>
      <c r="EB62" s="7"/>
      <c r="EC62" s="2" t="s">
        <v>137</v>
      </c>
      <c r="ED62" s="2" t="s">
        <v>128</v>
      </c>
      <c r="EE62" s="2" t="s">
        <v>148</v>
      </c>
      <c r="EF62" s="2" t="s">
        <v>550</v>
      </c>
      <c r="EG62" s="2" t="s">
        <v>139</v>
      </c>
      <c r="EH62" s="2" t="s">
        <v>131</v>
      </c>
      <c r="EI62" s="4"/>
      <c r="EJ62" s="8"/>
      <c r="EK62" s="4"/>
      <c r="EL62" s="8"/>
      <c r="EM62" s="7"/>
      <c r="EN62" s="7"/>
      <c r="EO62" s="2" t="s">
        <v>137</v>
      </c>
      <c r="EP62" s="2" t="s">
        <v>128</v>
      </c>
      <c r="EQ62" s="2" t="s">
        <v>543</v>
      </c>
      <c r="ER62" s="2" t="s">
        <v>491</v>
      </c>
      <c r="ES62" s="2" t="s">
        <v>139</v>
      </c>
      <c r="ET62" s="2" t="s">
        <v>131</v>
      </c>
      <c r="EU62" s="4"/>
      <c r="EV62" s="8"/>
      <c r="EW62" s="4"/>
      <c r="EX62" s="8"/>
      <c r="EY62" s="7"/>
      <c r="EZ62" s="7"/>
      <c r="FA62" s="2" t="s">
        <v>478</v>
      </c>
      <c r="FB62" s="2" t="s">
        <v>128</v>
      </c>
      <c r="FC62" s="2" t="s">
        <v>131</v>
      </c>
      <c r="FD62" s="2" t="s">
        <v>131</v>
      </c>
      <c r="FE62" s="2" t="s">
        <v>139</v>
      </c>
      <c r="FF62" s="2" t="s">
        <v>131</v>
      </c>
      <c r="FG62" s="4"/>
      <c r="FH62" s="8"/>
      <c r="FI62" s="4"/>
      <c r="FJ62" s="8"/>
      <c r="FK62" s="7"/>
      <c r="FL62" s="7"/>
      <c r="FM62" s="2" t="s">
        <v>153</v>
      </c>
      <c r="FN62" s="2" t="s">
        <v>128</v>
      </c>
      <c r="FO62" s="2" t="s">
        <v>131</v>
      </c>
      <c r="FP62" s="2" t="s">
        <v>131</v>
      </c>
      <c r="FQ62" s="2" t="s">
        <v>139</v>
      </c>
      <c r="FR62" s="2" t="s">
        <v>131</v>
      </c>
      <c r="FS62" s="4"/>
      <c r="FT62" s="8"/>
      <c r="FU62" s="4"/>
      <c r="FV62" s="8"/>
      <c r="FW62" s="7"/>
      <c r="FX62" s="7"/>
      <c r="FY62" s="2" t="s">
        <v>153</v>
      </c>
      <c r="FZ62" s="2" t="s">
        <v>128</v>
      </c>
      <c r="GA62" s="2" t="s">
        <v>131</v>
      </c>
      <c r="GB62" s="2" t="s">
        <v>131</v>
      </c>
      <c r="GC62" s="2" t="s">
        <v>139</v>
      </c>
      <c r="GD62" s="2" t="s">
        <v>131</v>
      </c>
      <c r="GE62" s="4"/>
      <c r="GF62" s="8"/>
      <c r="GG62" s="4"/>
      <c r="GH62" s="8"/>
      <c r="GI62" s="7"/>
      <c r="GJ62" s="7"/>
      <c r="GK62" s="2" t="s">
        <v>137</v>
      </c>
      <c r="GL62" s="2" t="s">
        <v>128</v>
      </c>
      <c r="GM62" s="2" t="s">
        <v>183</v>
      </c>
      <c r="GN62" s="2" t="s">
        <v>131</v>
      </c>
      <c r="GO62" s="2" t="s">
        <v>139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156</v>
      </c>
      <c r="GZ62" s="2" t="s">
        <v>131</v>
      </c>
      <c r="HA62" s="2" t="s">
        <v>139</v>
      </c>
      <c r="HB62" s="2" t="s">
        <v>131</v>
      </c>
      <c r="HC62" s="4"/>
      <c r="HD62" s="8"/>
      <c r="HE62" s="4"/>
      <c r="HF62" s="8"/>
      <c r="HG62" s="7"/>
      <c r="HH62" s="7"/>
      <c r="HI62" s="2" t="s">
        <v>137</v>
      </c>
      <c r="HJ62" s="2" t="s">
        <v>158</v>
      </c>
      <c r="HK62" s="2" t="s">
        <v>159</v>
      </c>
      <c r="HL62" s="2" t="s">
        <v>131</v>
      </c>
      <c r="HM62" s="2" t="s">
        <v>139</v>
      </c>
      <c r="HN62" s="2" t="s">
        <v>131</v>
      </c>
      <c r="HO62" s="4"/>
      <c r="HP62" s="8"/>
      <c r="HQ62" s="4"/>
      <c r="HR62" s="8"/>
      <c r="HS62" s="7"/>
      <c r="HT62" s="7"/>
      <c r="HU62" s="2" t="s">
        <v>153</v>
      </c>
      <c r="HV62" s="2" t="s">
        <v>128</v>
      </c>
      <c r="HW62" s="2" t="s">
        <v>131</v>
      </c>
      <c r="HX62" s="2" t="s">
        <v>131</v>
      </c>
      <c r="HY62" s="2" t="s">
        <v>139</v>
      </c>
      <c r="HZ62" s="2" t="s">
        <v>131</v>
      </c>
      <c r="IA62" s="4">
        <v>48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>
        <v>110</v>
      </c>
      <c r="IP62" s="4"/>
      <c r="IQ62" s="4"/>
      <c r="IR62" s="4"/>
    </row>
    <row r="63">
      <c r="A63" s="2" t="s">
        <v>551</v>
      </c>
      <c r="B63" s="2" t="s">
        <v>120</v>
      </c>
      <c r="C63" s="2" t="s">
        <v>538</v>
      </c>
      <c r="D63" s="2" t="s">
        <v>462</v>
      </c>
      <c r="E63" s="2" t="s">
        <v>463</v>
      </c>
      <c r="F63" s="2" t="s">
        <v>552</v>
      </c>
      <c r="G63" s="2" t="s">
        <v>552</v>
      </c>
      <c r="H63" s="2" t="s">
        <v>552</v>
      </c>
      <c r="I63" s="2" t="s">
        <v>465</v>
      </c>
      <c r="J63" s="2" t="s">
        <v>466</v>
      </c>
      <c r="K63" s="2" t="s">
        <v>517</v>
      </c>
      <c r="L63" s="3">
        <v>102.14</v>
      </c>
      <c r="M63" s="3">
        <v>107.25</v>
      </c>
      <c r="N63" s="3">
        <v>299.99</v>
      </c>
      <c r="O63" s="2" t="s">
        <v>128</v>
      </c>
      <c r="P63" s="2" t="s">
        <v>274</v>
      </c>
      <c r="Q63" s="2" t="s">
        <v>130</v>
      </c>
      <c r="R63" s="2" t="s">
        <v>131</v>
      </c>
      <c r="S63" s="2" t="s">
        <v>131</v>
      </c>
      <c r="T63" s="2" t="s">
        <v>468</v>
      </c>
      <c r="U63" s="2" t="s">
        <v>131</v>
      </c>
      <c r="V63" s="2" t="s">
        <v>553</v>
      </c>
      <c r="W63" s="2" t="s">
        <v>542</v>
      </c>
      <c r="X63" s="2" t="s">
        <v>131</v>
      </c>
      <c r="Y63" s="2" t="s">
        <v>135</v>
      </c>
      <c r="Z63" s="4">
        <v>5</v>
      </c>
      <c r="AA63" s="4">
        <f>=ROUNDDOWN(5,0)</f>
      </c>
      <c r="AB63" s="5">
        <v>1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1</v>
      </c>
      <c r="AQ63" s="8">
        <v>112.61</v>
      </c>
      <c r="AR63" s="4">
        <v>1</v>
      </c>
      <c r="AS63" s="8">
        <v>107.25</v>
      </c>
      <c r="AT63" s="7"/>
      <c r="AU63" s="7">
        <v>0.05</v>
      </c>
      <c r="AV63" s="4">
        <v>5</v>
      </c>
      <c r="AW63" s="8">
        <v>415.77</v>
      </c>
      <c r="AX63" s="4">
        <v>1</v>
      </c>
      <c r="AY63" s="8">
        <v>107.25</v>
      </c>
      <c r="AZ63" s="7">
        <v>4</v>
      </c>
      <c r="BA63" s="7">
        <v>2.8766</v>
      </c>
      <c r="BB63" s="7">
        <v>0.2708</v>
      </c>
      <c r="BC63" s="4">
        <v>5</v>
      </c>
      <c r="BD63" s="8">
        <v>415.77</v>
      </c>
      <c r="BE63" s="4">
        <v>1</v>
      </c>
      <c r="BF63" s="8">
        <v>107.25</v>
      </c>
      <c r="BG63" s="7">
        <v>4</v>
      </c>
      <c r="BH63" s="7">
        <v>2.8766</v>
      </c>
      <c r="BI63" s="7">
        <v>1</v>
      </c>
      <c r="BJ63" s="4">
        <v>1</v>
      </c>
      <c r="BK63" s="8">
        <v>112.61</v>
      </c>
      <c r="BL63" s="2" t="s">
        <v>335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153</v>
      </c>
      <c r="BV63" s="2" t="s">
        <v>128</v>
      </c>
      <c r="BW63" s="2" t="s">
        <v>131</v>
      </c>
      <c r="BX63" s="2" t="s">
        <v>131</v>
      </c>
      <c r="BY63" s="2" t="s">
        <v>139</v>
      </c>
      <c r="BZ63" s="2" t="s">
        <v>131</v>
      </c>
      <c r="CA63" s="4"/>
      <c r="CB63" s="8"/>
      <c r="CC63" s="4">
        <v>1</v>
      </c>
      <c r="CD63" s="8">
        <v>107.25</v>
      </c>
      <c r="CE63" s="7">
        <v>-1</v>
      </c>
      <c r="CF63" s="7">
        <v>-1</v>
      </c>
      <c r="CG63" s="2" t="s">
        <v>137</v>
      </c>
      <c r="CH63" s="2" t="s">
        <v>128</v>
      </c>
      <c r="CI63" s="2" t="s">
        <v>140</v>
      </c>
      <c r="CJ63" s="2" t="s">
        <v>262</v>
      </c>
      <c r="CK63" s="2" t="s">
        <v>139</v>
      </c>
      <c r="CL63" s="2" t="s">
        <v>131</v>
      </c>
      <c r="CM63" s="4"/>
      <c r="CN63" s="8"/>
      <c r="CO63" s="4"/>
      <c r="CP63" s="8"/>
      <c r="CQ63" s="7"/>
      <c r="CR63" s="7"/>
      <c r="CS63" s="2" t="s">
        <v>137</v>
      </c>
      <c r="CT63" s="2" t="s">
        <v>128</v>
      </c>
      <c r="CU63" s="2" t="s">
        <v>325</v>
      </c>
      <c r="CV63" s="2" t="s">
        <v>554</v>
      </c>
      <c r="CW63" s="2" t="s">
        <v>139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135</v>
      </c>
      <c r="DH63" s="2" t="s">
        <v>282</v>
      </c>
      <c r="DI63" s="2" t="s">
        <v>139</v>
      </c>
      <c r="DJ63" s="2" t="s">
        <v>131</v>
      </c>
      <c r="DK63" s="4"/>
      <c r="DL63" s="8"/>
      <c r="DM63" s="4"/>
      <c r="DN63" s="8"/>
      <c r="DO63" s="7"/>
      <c r="DP63" s="7"/>
      <c r="DQ63" s="2" t="s">
        <v>137</v>
      </c>
      <c r="DR63" s="2" t="s">
        <v>128</v>
      </c>
      <c r="DS63" s="2" t="s">
        <v>146</v>
      </c>
      <c r="DT63" s="2" t="s">
        <v>308</v>
      </c>
      <c r="DU63" s="2" t="s">
        <v>477</v>
      </c>
      <c r="DV63" s="2" t="s">
        <v>131</v>
      </c>
      <c r="DW63" s="4">
        <v>1</v>
      </c>
      <c r="DX63" s="8">
        <v>112.61</v>
      </c>
      <c r="DY63" s="4"/>
      <c r="DZ63" s="8"/>
      <c r="EA63" s="7"/>
      <c r="EB63" s="7"/>
      <c r="EC63" s="2" t="s">
        <v>137</v>
      </c>
      <c r="ED63" s="2" t="s">
        <v>128</v>
      </c>
      <c r="EE63" s="2" t="s">
        <v>148</v>
      </c>
      <c r="EF63" s="2" t="s">
        <v>514</v>
      </c>
      <c r="EG63" s="2" t="s">
        <v>139</v>
      </c>
      <c r="EH63" s="2" t="s">
        <v>131</v>
      </c>
      <c r="EI63" s="4"/>
      <c r="EJ63" s="8"/>
      <c r="EK63" s="4"/>
      <c r="EL63" s="8"/>
      <c r="EM63" s="7"/>
      <c r="EN63" s="7"/>
      <c r="EO63" s="2" t="s">
        <v>137</v>
      </c>
      <c r="EP63" s="2" t="s">
        <v>128</v>
      </c>
      <c r="EQ63" s="2" t="s">
        <v>135</v>
      </c>
      <c r="ER63" s="2" t="s">
        <v>370</v>
      </c>
      <c r="ES63" s="2" t="s">
        <v>139</v>
      </c>
      <c r="ET63" s="2" t="s">
        <v>131</v>
      </c>
      <c r="EU63" s="4"/>
      <c r="EV63" s="8"/>
      <c r="EW63" s="4"/>
      <c r="EX63" s="8"/>
      <c r="EY63" s="7"/>
      <c r="EZ63" s="7"/>
      <c r="FA63" s="2" t="s">
        <v>478</v>
      </c>
      <c r="FB63" s="2" t="s">
        <v>128</v>
      </c>
      <c r="FC63" s="2" t="s">
        <v>131</v>
      </c>
      <c r="FD63" s="2" t="s">
        <v>131</v>
      </c>
      <c r="FE63" s="2" t="s">
        <v>139</v>
      </c>
      <c r="FF63" s="2" t="s">
        <v>131</v>
      </c>
      <c r="FG63" s="4"/>
      <c r="FH63" s="8"/>
      <c r="FI63" s="4"/>
      <c r="FJ63" s="8"/>
      <c r="FK63" s="7"/>
      <c r="FL63" s="7"/>
      <c r="FM63" s="2" t="s">
        <v>153</v>
      </c>
      <c r="FN63" s="2" t="s">
        <v>128</v>
      </c>
      <c r="FO63" s="2" t="s">
        <v>131</v>
      </c>
      <c r="FP63" s="2" t="s">
        <v>131</v>
      </c>
      <c r="FQ63" s="2" t="s">
        <v>139</v>
      </c>
      <c r="FR63" s="2" t="s">
        <v>131</v>
      </c>
      <c r="FS63" s="4"/>
      <c r="FT63" s="8"/>
      <c r="FU63" s="4"/>
      <c r="FV63" s="8"/>
      <c r="FW63" s="7"/>
      <c r="FX63" s="7"/>
      <c r="FY63" s="2" t="s">
        <v>153</v>
      </c>
      <c r="FZ63" s="2" t="s">
        <v>128</v>
      </c>
      <c r="GA63" s="2" t="s">
        <v>131</v>
      </c>
      <c r="GB63" s="2" t="s">
        <v>131</v>
      </c>
      <c r="GC63" s="2" t="s">
        <v>139</v>
      </c>
      <c r="GD63" s="2" t="s">
        <v>131</v>
      </c>
      <c r="GE63" s="4"/>
      <c r="GF63" s="8"/>
      <c r="GG63" s="4"/>
      <c r="GH63" s="8"/>
      <c r="GI63" s="7"/>
      <c r="GJ63" s="7"/>
      <c r="GK63" s="2" t="s">
        <v>137</v>
      </c>
      <c r="GL63" s="2" t="s">
        <v>128</v>
      </c>
      <c r="GM63" s="2" t="s">
        <v>183</v>
      </c>
      <c r="GN63" s="2" t="s">
        <v>131</v>
      </c>
      <c r="GO63" s="2" t="s">
        <v>139</v>
      </c>
      <c r="GP63" s="2" t="s">
        <v>131</v>
      </c>
      <c r="GQ63" s="4"/>
      <c r="GR63" s="8"/>
      <c r="GS63" s="4"/>
      <c r="GT63" s="8"/>
      <c r="GU63" s="7"/>
      <c r="GV63" s="7"/>
      <c r="GW63" s="2" t="s">
        <v>137</v>
      </c>
      <c r="GX63" s="2" t="s">
        <v>128</v>
      </c>
      <c r="GY63" s="2" t="s">
        <v>156</v>
      </c>
      <c r="GZ63" s="2" t="s">
        <v>131</v>
      </c>
      <c r="HA63" s="2" t="s">
        <v>139</v>
      </c>
      <c r="HB63" s="2" t="s">
        <v>131</v>
      </c>
      <c r="HC63" s="4"/>
      <c r="HD63" s="8"/>
      <c r="HE63" s="4"/>
      <c r="HF63" s="8"/>
      <c r="HG63" s="7"/>
      <c r="HH63" s="7"/>
      <c r="HI63" s="2" t="s">
        <v>478</v>
      </c>
      <c r="HJ63" s="2" t="s">
        <v>128</v>
      </c>
      <c r="HK63" s="2" t="s">
        <v>131</v>
      </c>
      <c r="HL63" s="2" t="s">
        <v>131</v>
      </c>
      <c r="HM63" s="2" t="s">
        <v>139</v>
      </c>
      <c r="HN63" s="2" t="s">
        <v>131</v>
      </c>
      <c r="HO63" s="4"/>
      <c r="HP63" s="8"/>
      <c r="HQ63" s="4"/>
      <c r="HR63" s="8"/>
      <c r="HS63" s="7"/>
      <c r="HT63" s="7"/>
      <c r="HU63" s="2" t="s">
        <v>153</v>
      </c>
      <c r="HV63" s="2" t="s">
        <v>128</v>
      </c>
      <c r="HW63" s="2" t="s">
        <v>131</v>
      </c>
      <c r="HX63" s="2" t="s">
        <v>131</v>
      </c>
      <c r="HY63" s="2" t="s">
        <v>139</v>
      </c>
      <c r="HZ63" s="2" t="s">
        <v>131</v>
      </c>
      <c r="IA63" s="4">
        <v>5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555</v>
      </c>
      <c r="B64" s="2" t="s">
        <v>120</v>
      </c>
      <c r="C64" s="2" t="s">
        <v>538</v>
      </c>
      <c r="D64" s="2" t="s">
        <v>462</v>
      </c>
      <c r="E64" s="2" t="s">
        <v>463</v>
      </c>
      <c r="F64" s="2" t="s">
        <v>552</v>
      </c>
      <c r="G64" s="2" t="s">
        <v>552</v>
      </c>
      <c r="H64" s="2" t="s">
        <v>552</v>
      </c>
      <c r="I64" s="2" t="s">
        <v>465</v>
      </c>
      <c r="J64" s="2" t="s">
        <v>480</v>
      </c>
      <c r="K64" s="2" t="s">
        <v>517</v>
      </c>
      <c r="L64" s="3">
        <v>136.19</v>
      </c>
      <c r="M64" s="3">
        <v>143</v>
      </c>
      <c r="N64" s="3">
        <v>399.99</v>
      </c>
      <c r="O64" s="2" t="s">
        <v>128</v>
      </c>
      <c r="P64" s="2" t="s">
        <v>274</v>
      </c>
      <c r="Q64" s="2" t="s">
        <v>130</v>
      </c>
      <c r="R64" s="2" t="s">
        <v>131</v>
      </c>
      <c r="S64" s="2" t="s">
        <v>131</v>
      </c>
      <c r="T64" s="2" t="s">
        <v>468</v>
      </c>
      <c r="U64" s="2" t="s">
        <v>131</v>
      </c>
      <c r="V64" s="2" t="s">
        <v>553</v>
      </c>
      <c r="W64" s="2" t="s">
        <v>542</v>
      </c>
      <c r="X64" s="2" t="s">
        <v>131</v>
      </c>
      <c r="Y64" s="2" t="s">
        <v>135</v>
      </c>
      <c r="Z64" s="4">
        <v>13</v>
      </c>
      <c r="AA64" s="4">
        <f>=ROUNDDOWN(6.5,0)</f>
      </c>
      <c r="AB64" s="5">
        <v>2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</v>
      </c>
      <c r="AQ64" s="8">
        <v>303.16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0.7292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4</v>
      </c>
      <c r="BK64" s="8">
        <v>303.16</v>
      </c>
      <c r="BL64" s="2" t="s">
        <v>556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153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2" t="s">
        <v>131</v>
      </c>
      <c r="CA64" s="4">
        <v>2</v>
      </c>
      <c r="CB64" s="8">
        <v>143</v>
      </c>
      <c r="CC64" s="4"/>
      <c r="CD64" s="8"/>
      <c r="CE64" s="7"/>
      <c r="CF64" s="7"/>
      <c r="CG64" s="2" t="s">
        <v>137</v>
      </c>
      <c r="CH64" s="2" t="s">
        <v>128</v>
      </c>
      <c r="CI64" s="2" t="s">
        <v>140</v>
      </c>
      <c r="CJ64" s="2" t="s">
        <v>343</v>
      </c>
      <c r="CK64" s="2" t="s">
        <v>139</v>
      </c>
      <c r="CL64" s="2" t="s">
        <v>131</v>
      </c>
      <c r="CM64" s="4"/>
      <c r="CN64" s="8"/>
      <c r="CO64" s="4"/>
      <c r="CP64" s="8"/>
      <c r="CQ64" s="7"/>
      <c r="CR64" s="7"/>
      <c r="CS64" s="2" t="s">
        <v>137</v>
      </c>
      <c r="CT64" s="2" t="s">
        <v>128</v>
      </c>
      <c r="CU64" s="2" t="s">
        <v>325</v>
      </c>
      <c r="CV64" s="2" t="s">
        <v>395</v>
      </c>
      <c r="CW64" s="2" t="s">
        <v>139</v>
      </c>
      <c r="CX64" s="2" t="s">
        <v>131</v>
      </c>
      <c r="CY64" s="4"/>
      <c r="CZ64" s="8"/>
      <c r="DA64" s="4"/>
      <c r="DB64" s="8"/>
      <c r="DC64" s="7"/>
      <c r="DD64" s="7"/>
      <c r="DE64" s="2" t="s">
        <v>137</v>
      </c>
      <c r="DF64" s="2" t="s">
        <v>128</v>
      </c>
      <c r="DG64" s="2" t="s">
        <v>135</v>
      </c>
      <c r="DH64" s="2" t="s">
        <v>145</v>
      </c>
      <c r="DI64" s="2" t="s">
        <v>139</v>
      </c>
      <c r="DJ64" s="2" t="s">
        <v>131</v>
      </c>
      <c r="DK64" s="4">
        <v>2</v>
      </c>
      <c r="DL64" s="8">
        <v>160.16</v>
      </c>
      <c r="DM64" s="4"/>
      <c r="DN64" s="8"/>
      <c r="DO64" s="7"/>
      <c r="DP64" s="7"/>
      <c r="DQ64" s="2" t="s">
        <v>137</v>
      </c>
      <c r="DR64" s="2" t="s">
        <v>128</v>
      </c>
      <c r="DS64" s="2" t="s">
        <v>146</v>
      </c>
      <c r="DT64" s="2" t="s">
        <v>167</v>
      </c>
      <c r="DU64" s="2" t="s">
        <v>477</v>
      </c>
      <c r="DV64" s="2" t="s">
        <v>131</v>
      </c>
      <c r="DW64" s="4"/>
      <c r="DX64" s="8"/>
      <c r="DY64" s="4"/>
      <c r="DZ64" s="8"/>
      <c r="EA64" s="7"/>
      <c r="EB64" s="7"/>
      <c r="EC64" s="2" t="s">
        <v>137</v>
      </c>
      <c r="ED64" s="2" t="s">
        <v>128</v>
      </c>
      <c r="EE64" s="2" t="s">
        <v>148</v>
      </c>
      <c r="EF64" s="2" t="s">
        <v>509</v>
      </c>
      <c r="EG64" s="2" t="s">
        <v>139</v>
      </c>
      <c r="EH64" s="2" t="s">
        <v>131</v>
      </c>
      <c r="EI64" s="4"/>
      <c r="EJ64" s="8"/>
      <c r="EK64" s="4"/>
      <c r="EL64" s="8"/>
      <c r="EM64" s="7"/>
      <c r="EN64" s="7"/>
      <c r="EO64" s="2" t="s">
        <v>137</v>
      </c>
      <c r="EP64" s="2" t="s">
        <v>128</v>
      </c>
      <c r="EQ64" s="2" t="s">
        <v>135</v>
      </c>
      <c r="ER64" s="2" t="s">
        <v>353</v>
      </c>
      <c r="ES64" s="2" t="s">
        <v>139</v>
      </c>
      <c r="ET64" s="2" t="s">
        <v>131</v>
      </c>
      <c r="EU64" s="4"/>
      <c r="EV64" s="8"/>
      <c r="EW64" s="4"/>
      <c r="EX64" s="8"/>
      <c r="EY64" s="7"/>
      <c r="EZ64" s="7"/>
      <c r="FA64" s="2" t="s">
        <v>478</v>
      </c>
      <c r="FB64" s="2" t="s">
        <v>128</v>
      </c>
      <c r="FC64" s="2" t="s">
        <v>131</v>
      </c>
      <c r="FD64" s="2" t="s">
        <v>131</v>
      </c>
      <c r="FE64" s="2" t="s">
        <v>139</v>
      </c>
      <c r="FF64" s="2" t="s">
        <v>131</v>
      </c>
      <c r="FG64" s="4"/>
      <c r="FH64" s="8"/>
      <c r="FI64" s="4"/>
      <c r="FJ64" s="8"/>
      <c r="FK64" s="7"/>
      <c r="FL64" s="7"/>
      <c r="FM64" s="2" t="s">
        <v>153</v>
      </c>
      <c r="FN64" s="2" t="s">
        <v>128</v>
      </c>
      <c r="FO64" s="2" t="s">
        <v>131</v>
      </c>
      <c r="FP64" s="2" t="s">
        <v>131</v>
      </c>
      <c r="FQ64" s="2" t="s">
        <v>139</v>
      </c>
      <c r="FR64" s="2" t="s">
        <v>131</v>
      </c>
      <c r="FS64" s="4"/>
      <c r="FT64" s="8"/>
      <c r="FU64" s="4"/>
      <c r="FV64" s="8"/>
      <c r="FW64" s="7"/>
      <c r="FX64" s="7"/>
      <c r="FY64" s="2" t="s">
        <v>153</v>
      </c>
      <c r="FZ64" s="2" t="s">
        <v>128</v>
      </c>
      <c r="GA64" s="2" t="s">
        <v>131</v>
      </c>
      <c r="GB64" s="2" t="s">
        <v>131</v>
      </c>
      <c r="GC64" s="2" t="s">
        <v>139</v>
      </c>
      <c r="GD64" s="2" t="s">
        <v>131</v>
      </c>
      <c r="GE64" s="4"/>
      <c r="GF64" s="8"/>
      <c r="GG64" s="4"/>
      <c r="GH64" s="8"/>
      <c r="GI64" s="7"/>
      <c r="GJ64" s="7"/>
      <c r="GK64" s="2" t="s">
        <v>137</v>
      </c>
      <c r="GL64" s="2" t="s">
        <v>128</v>
      </c>
      <c r="GM64" s="2" t="s">
        <v>183</v>
      </c>
      <c r="GN64" s="2" t="s">
        <v>131</v>
      </c>
      <c r="GO64" s="2" t="s">
        <v>139</v>
      </c>
      <c r="GP64" s="2" t="s">
        <v>131</v>
      </c>
      <c r="GQ64" s="4"/>
      <c r="GR64" s="8"/>
      <c r="GS64" s="4"/>
      <c r="GT64" s="8"/>
      <c r="GU64" s="7"/>
      <c r="GV64" s="7"/>
      <c r="GW64" s="2" t="s">
        <v>137</v>
      </c>
      <c r="GX64" s="2" t="s">
        <v>128</v>
      </c>
      <c r="GY64" s="2" t="s">
        <v>156</v>
      </c>
      <c r="GZ64" s="2" t="s">
        <v>131</v>
      </c>
      <c r="HA64" s="2" t="s">
        <v>139</v>
      </c>
      <c r="HB64" s="2" t="s">
        <v>131</v>
      </c>
      <c r="HC64" s="4"/>
      <c r="HD64" s="8"/>
      <c r="HE64" s="4"/>
      <c r="HF64" s="8"/>
      <c r="HG64" s="7"/>
      <c r="HH64" s="7"/>
      <c r="HI64" s="2" t="s">
        <v>478</v>
      </c>
      <c r="HJ64" s="2" t="s">
        <v>128</v>
      </c>
      <c r="HK64" s="2" t="s">
        <v>131</v>
      </c>
      <c r="HL64" s="2" t="s">
        <v>131</v>
      </c>
      <c r="HM64" s="2" t="s">
        <v>139</v>
      </c>
      <c r="HN64" s="2" t="s">
        <v>131</v>
      </c>
      <c r="HO64" s="4"/>
      <c r="HP64" s="8"/>
      <c r="HQ64" s="4"/>
      <c r="HR64" s="8"/>
      <c r="HS64" s="7"/>
      <c r="HT64" s="7"/>
      <c r="HU64" s="2" t="s">
        <v>153</v>
      </c>
      <c r="HV64" s="2" t="s">
        <v>128</v>
      </c>
      <c r="HW64" s="2" t="s">
        <v>131</v>
      </c>
      <c r="HX64" s="2" t="s">
        <v>131</v>
      </c>
      <c r="HY64" s="2" t="s">
        <v>139</v>
      </c>
      <c r="HZ64" s="2" t="s">
        <v>131</v>
      </c>
      <c r="IA64" s="4">
        <v>13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557</v>
      </c>
      <c r="B65" s="2" t="s">
        <v>120</v>
      </c>
      <c r="C65" s="2" t="s">
        <v>538</v>
      </c>
      <c r="D65" s="2" t="s">
        <v>462</v>
      </c>
      <c r="E65" s="2" t="s">
        <v>463</v>
      </c>
      <c r="F65" s="2" t="s">
        <v>558</v>
      </c>
      <c r="G65" s="2" t="s">
        <v>558</v>
      </c>
      <c r="H65" s="2" t="s">
        <v>558</v>
      </c>
      <c r="I65" s="2" t="s">
        <v>559</v>
      </c>
      <c r="J65" s="2" t="s">
        <v>466</v>
      </c>
      <c r="K65" s="2" t="s">
        <v>560</v>
      </c>
      <c r="L65" s="3">
        <v>102.14</v>
      </c>
      <c r="M65" s="3">
        <v>107.25</v>
      </c>
      <c r="N65" s="3">
        <v>299.99</v>
      </c>
      <c r="O65" s="2" t="s">
        <v>128</v>
      </c>
      <c r="P65" s="2" t="s">
        <v>486</v>
      </c>
      <c r="Q65" s="2" t="s">
        <v>130</v>
      </c>
      <c r="R65" s="2" t="s">
        <v>131</v>
      </c>
      <c r="S65" s="2" t="s">
        <v>131</v>
      </c>
      <c r="T65" s="2" t="s">
        <v>561</v>
      </c>
      <c r="U65" s="2" t="s">
        <v>131</v>
      </c>
      <c r="V65" s="2" t="s">
        <v>358</v>
      </c>
      <c r="W65" s="2" t="s">
        <v>562</v>
      </c>
      <c r="X65" s="2" t="s">
        <v>131</v>
      </c>
      <c r="Y65" s="2" t="s">
        <v>471</v>
      </c>
      <c r="Z65" s="4">
        <v>49</v>
      </c>
      <c r="AA65" s="4">
        <f>=ROUNDDOWN(49,0)</f>
      </c>
      <c r="AB65" s="5">
        <v>1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</v>
      </c>
      <c r="AQ65" s="8">
        <v>60.06</v>
      </c>
      <c r="AR65" s="4">
        <v>1</v>
      </c>
      <c r="AS65" s="8">
        <v>91.16</v>
      </c>
      <c r="AT65" s="7"/>
      <c r="AU65" s="7">
        <v>-0.3412</v>
      </c>
      <c r="AV65" s="4">
        <v>1</v>
      </c>
      <c r="AW65" s="8">
        <v>60.06</v>
      </c>
      <c r="AX65" s="4">
        <v>1</v>
      </c>
      <c r="AY65" s="8">
        <v>91.16</v>
      </c>
      <c r="AZ65" s="7" t="s">
        <v>131</v>
      </c>
      <c r="BA65" s="7">
        <v>-0.3412</v>
      </c>
      <c r="BB65" s="7">
        <v>1</v>
      </c>
      <c r="BC65" s="4">
        <v>1</v>
      </c>
      <c r="BD65" s="8">
        <v>60.06</v>
      </c>
      <c r="BE65" s="4">
        <v>2</v>
      </c>
      <c r="BF65" s="8">
        <v>212.71</v>
      </c>
      <c r="BG65" s="7">
        <v>-0.5</v>
      </c>
      <c r="BH65" s="7">
        <v>-0.7176</v>
      </c>
      <c r="BI65" s="7">
        <v>1</v>
      </c>
      <c r="BJ65" s="4">
        <v>1</v>
      </c>
      <c r="BK65" s="8">
        <v>60.06</v>
      </c>
      <c r="BL65" s="2" t="s">
        <v>556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153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2" t="s">
        <v>131</v>
      </c>
      <c r="CA65" s="4"/>
      <c r="CB65" s="8"/>
      <c r="CC65" s="4">
        <v>1</v>
      </c>
      <c r="CD65" s="8">
        <v>91.16</v>
      </c>
      <c r="CE65" s="7">
        <v>-1</v>
      </c>
      <c r="CF65" s="7">
        <v>-1</v>
      </c>
      <c r="CG65" s="2" t="s">
        <v>137</v>
      </c>
      <c r="CH65" s="2" t="s">
        <v>128</v>
      </c>
      <c r="CI65" s="2" t="s">
        <v>530</v>
      </c>
      <c r="CJ65" s="2" t="s">
        <v>204</v>
      </c>
      <c r="CK65" s="2" t="s">
        <v>139</v>
      </c>
      <c r="CL65" s="2" t="s">
        <v>131</v>
      </c>
      <c r="CM65" s="4"/>
      <c r="CN65" s="8"/>
      <c r="CO65" s="4"/>
      <c r="CP65" s="8"/>
      <c r="CQ65" s="7"/>
      <c r="CR65" s="7"/>
      <c r="CS65" s="2" t="s">
        <v>137</v>
      </c>
      <c r="CT65" s="2" t="s">
        <v>128</v>
      </c>
      <c r="CU65" s="2" t="s">
        <v>325</v>
      </c>
      <c r="CV65" s="2" t="s">
        <v>563</v>
      </c>
      <c r="CW65" s="2" t="s">
        <v>139</v>
      </c>
      <c r="CX65" s="2" t="s">
        <v>131</v>
      </c>
      <c r="CY65" s="4"/>
      <c r="CZ65" s="8"/>
      <c r="DA65" s="4"/>
      <c r="DB65" s="8"/>
      <c r="DC65" s="7"/>
      <c r="DD65" s="7"/>
      <c r="DE65" s="2" t="s">
        <v>137</v>
      </c>
      <c r="DF65" s="2" t="s">
        <v>128</v>
      </c>
      <c r="DG65" s="2" t="s">
        <v>471</v>
      </c>
      <c r="DH65" s="2" t="s">
        <v>304</v>
      </c>
      <c r="DI65" s="2" t="s">
        <v>139</v>
      </c>
      <c r="DJ65" s="2" t="s">
        <v>131</v>
      </c>
      <c r="DK65" s="4">
        <v>1</v>
      </c>
      <c r="DL65" s="8">
        <v>60.06</v>
      </c>
      <c r="DM65" s="4"/>
      <c r="DN65" s="8"/>
      <c r="DO65" s="7"/>
      <c r="DP65" s="7"/>
      <c r="DQ65" s="2" t="s">
        <v>137</v>
      </c>
      <c r="DR65" s="2" t="s">
        <v>128</v>
      </c>
      <c r="DS65" s="2" t="s">
        <v>146</v>
      </c>
      <c r="DT65" s="2" t="s">
        <v>340</v>
      </c>
      <c r="DU65" s="2" t="s">
        <v>477</v>
      </c>
      <c r="DV65" s="2" t="s">
        <v>131</v>
      </c>
      <c r="DW65" s="4"/>
      <c r="DX65" s="8"/>
      <c r="DY65" s="4"/>
      <c r="DZ65" s="8"/>
      <c r="EA65" s="7"/>
      <c r="EB65" s="7"/>
      <c r="EC65" s="2" t="s">
        <v>137</v>
      </c>
      <c r="ED65" s="2" t="s">
        <v>128</v>
      </c>
      <c r="EE65" s="2" t="s">
        <v>148</v>
      </c>
      <c r="EF65" s="2" t="s">
        <v>513</v>
      </c>
      <c r="EG65" s="2" t="s">
        <v>139</v>
      </c>
      <c r="EH65" s="2" t="s">
        <v>131</v>
      </c>
      <c r="EI65" s="4"/>
      <c r="EJ65" s="8"/>
      <c r="EK65" s="4"/>
      <c r="EL65" s="8"/>
      <c r="EM65" s="7"/>
      <c r="EN65" s="7"/>
      <c r="EO65" s="2" t="s">
        <v>137</v>
      </c>
      <c r="EP65" s="2" t="s">
        <v>128</v>
      </c>
      <c r="EQ65" s="2" t="s">
        <v>471</v>
      </c>
      <c r="ER65" s="2" t="s">
        <v>299</v>
      </c>
      <c r="ES65" s="2" t="s">
        <v>139</v>
      </c>
      <c r="ET65" s="2" t="s">
        <v>131</v>
      </c>
      <c r="EU65" s="4"/>
      <c r="EV65" s="8"/>
      <c r="EW65" s="4"/>
      <c r="EX65" s="8"/>
      <c r="EY65" s="7"/>
      <c r="EZ65" s="7"/>
      <c r="FA65" s="2" t="s">
        <v>478</v>
      </c>
      <c r="FB65" s="2" t="s">
        <v>128</v>
      </c>
      <c r="FC65" s="2" t="s">
        <v>131</v>
      </c>
      <c r="FD65" s="2" t="s">
        <v>131</v>
      </c>
      <c r="FE65" s="2" t="s">
        <v>139</v>
      </c>
      <c r="FF65" s="2" t="s">
        <v>131</v>
      </c>
      <c r="FG65" s="4"/>
      <c r="FH65" s="8"/>
      <c r="FI65" s="4"/>
      <c r="FJ65" s="8"/>
      <c r="FK65" s="7"/>
      <c r="FL65" s="7"/>
      <c r="FM65" s="2" t="s">
        <v>153</v>
      </c>
      <c r="FN65" s="2" t="s">
        <v>128</v>
      </c>
      <c r="FO65" s="2" t="s">
        <v>131</v>
      </c>
      <c r="FP65" s="2" t="s">
        <v>131</v>
      </c>
      <c r="FQ65" s="2" t="s">
        <v>139</v>
      </c>
      <c r="FR65" s="2" t="s">
        <v>131</v>
      </c>
      <c r="FS65" s="4"/>
      <c r="FT65" s="8"/>
      <c r="FU65" s="4"/>
      <c r="FV65" s="8"/>
      <c r="FW65" s="7"/>
      <c r="FX65" s="7"/>
      <c r="FY65" s="2" t="s">
        <v>153</v>
      </c>
      <c r="FZ65" s="2" t="s">
        <v>128</v>
      </c>
      <c r="GA65" s="2" t="s">
        <v>131</v>
      </c>
      <c r="GB65" s="2" t="s">
        <v>131</v>
      </c>
      <c r="GC65" s="2" t="s">
        <v>139</v>
      </c>
      <c r="GD65" s="2" t="s">
        <v>131</v>
      </c>
      <c r="GE65" s="4"/>
      <c r="GF65" s="8"/>
      <c r="GG65" s="4"/>
      <c r="GH65" s="8"/>
      <c r="GI65" s="7"/>
      <c r="GJ65" s="7"/>
      <c r="GK65" s="2" t="s">
        <v>137</v>
      </c>
      <c r="GL65" s="2" t="s">
        <v>128</v>
      </c>
      <c r="GM65" s="2" t="s">
        <v>183</v>
      </c>
      <c r="GN65" s="2" t="s">
        <v>131</v>
      </c>
      <c r="GO65" s="2" t="s">
        <v>139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128</v>
      </c>
      <c r="GY65" s="2" t="s">
        <v>156</v>
      </c>
      <c r="GZ65" s="2" t="s">
        <v>131</v>
      </c>
      <c r="HA65" s="2" t="s">
        <v>139</v>
      </c>
      <c r="HB65" s="2" t="s">
        <v>131</v>
      </c>
      <c r="HC65" s="4"/>
      <c r="HD65" s="8"/>
      <c r="HE65" s="4"/>
      <c r="HF65" s="8"/>
      <c r="HG65" s="7"/>
      <c r="HH65" s="7"/>
      <c r="HI65" s="2" t="s">
        <v>137</v>
      </c>
      <c r="HJ65" s="2" t="s">
        <v>158</v>
      </c>
      <c r="HK65" s="2" t="s">
        <v>159</v>
      </c>
      <c r="HL65" s="2" t="s">
        <v>131</v>
      </c>
      <c r="HM65" s="2" t="s">
        <v>139</v>
      </c>
      <c r="HN65" s="2" t="s">
        <v>131</v>
      </c>
      <c r="HO65" s="4"/>
      <c r="HP65" s="8"/>
      <c r="HQ65" s="4"/>
      <c r="HR65" s="8"/>
      <c r="HS65" s="7"/>
      <c r="HT65" s="7"/>
      <c r="HU65" s="2" t="s">
        <v>153</v>
      </c>
      <c r="HV65" s="2" t="s">
        <v>128</v>
      </c>
      <c r="HW65" s="2" t="s">
        <v>131</v>
      </c>
      <c r="HX65" s="2" t="s">
        <v>131</v>
      </c>
      <c r="HY65" s="2" t="s">
        <v>139</v>
      </c>
      <c r="HZ65" s="2" t="s">
        <v>131</v>
      </c>
      <c r="IA65" s="4">
        <v>49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564</v>
      </c>
      <c r="B66" s="2" t="s">
        <v>120</v>
      </c>
      <c r="C66" s="2" t="s">
        <v>538</v>
      </c>
      <c r="D66" s="2" t="s">
        <v>462</v>
      </c>
      <c r="E66" s="2" t="s">
        <v>463</v>
      </c>
      <c r="F66" s="2" t="s">
        <v>558</v>
      </c>
      <c r="G66" s="2" t="s">
        <v>558</v>
      </c>
      <c r="H66" s="2" t="s">
        <v>558</v>
      </c>
      <c r="I66" s="2" t="s">
        <v>559</v>
      </c>
      <c r="J66" s="2" t="s">
        <v>480</v>
      </c>
      <c r="K66" s="2" t="s">
        <v>560</v>
      </c>
      <c r="L66" s="3">
        <v>136.19</v>
      </c>
      <c r="M66" s="3">
        <v>143</v>
      </c>
      <c r="N66" s="3">
        <v>399.99</v>
      </c>
      <c r="O66" s="2" t="s">
        <v>128</v>
      </c>
      <c r="P66" s="2" t="s">
        <v>486</v>
      </c>
      <c r="Q66" s="2" t="s">
        <v>130</v>
      </c>
      <c r="R66" s="2" t="s">
        <v>131</v>
      </c>
      <c r="S66" s="2" t="s">
        <v>131</v>
      </c>
      <c r="T66" s="2" t="s">
        <v>561</v>
      </c>
      <c r="U66" s="2" t="s">
        <v>131</v>
      </c>
      <c r="V66" s="2" t="s">
        <v>358</v>
      </c>
      <c r="W66" s="2" t="s">
        <v>562</v>
      </c>
      <c r="X66" s="2" t="s">
        <v>131</v>
      </c>
      <c r="Y66" s="2" t="s">
        <v>471</v>
      </c>
      <c r="Z66" s="4">
        <v>89</v>
      </c>
      <c r="AA66" s="4">
        <f>=ROUNDDOWN(89,0)</f>
      </c>
      <c r="AB66" s="5">
        <v>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153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2" t="s">
        <v>131</v>
      </c>
      <c r="CA66" s="4"/>
      <c r="CB66" s="8"/>
      <c r="CC66" s="4"/>
      <c r="CD66" s="8"/>
      <c r="CE66" s="7"/>
      <c r="CF66" s="7"/>
      <c r="CG66" s="2" t="s">
        <v>137</v>
      </c>
      <c r="CH66" s="2" t="s">
        <v>128</v>
      </c>
      <c r="CI66" s="2" t="s">
        <v>530</v>
      </c>
      <c r="CJ66" s="2" t="s">
        <v>370</v>
      </c>
      <c r="CK66" s="2" t="s">
        <v>139</v>
      </c>
      <c r="CL66" s="2" t="s">
        <v>131</v>
      </c>
      <c r="CM66" s="4"/>
      <c r="CN66" s="8"/>
      <c r="CO66" s="4"/>
      <c r="CP66" s="8"/>
      <c r="CQ66" s="7"/>
      <c r="CR66" s="7"/>
      <c r="CS66" s="2" t="s">
        <v>137</v>
      </c>
      <c r="CT66" s="2" t="s">
        <v>128</v>
      </c>
      <c r="CU66" s="2" t="s">
        <v>325</v>
      </c>
      <c r="CV66" s="2" t="s">
        <v>395</v>
      </c>
      <c r="CW66" s="2" t="s">
        <v>139</v>
      </c>
      <c r="CX66" s="2" t="s">
        <v>131</v>
      </c>
      <c r="CY66" s="4"/>
      <c r="CZ66" s="8"/>
      <c r="DA66" s="4"/>
      <c r="DB66" s="8"/>
      <c r="DC66" s="7"/>
      <c r="DD66" s="7"/>
      <c r="DE66" s="2" t="s">
        <v>137</v>
      </c>
      <c r="DF66" s="2" t="s">
        <v>128</v>
      </c>
      <c r="DG66" s="2" t="s">
        <v>471</v>
      </c>
      <c r="DH66" s="2" t="s">
        <v>565</v>
      </c>
      <c r="DI66" s="2" t="s">
        <v>139</v>
      </c>
      <c r="DJ66" s="2" t="s">
        <v>131</v>
      </c>
      <c r="DK66" s="4"/>
      <c r="DL66" s="8"/>
      <c r="DM66" s="4"/>
      <c r="DN66" s="8"/>
      <c r="DO66" s="7"/>
      <c r="DP66" s="7"/>
      <c r="DQ66" s="2" t="s">
        <v>137</v>
      </c>
      <c r="DR66" s="2" t="s">
        <v>128</v>
      </c>
      <c r="DS66" s="2" t="s">
        <v>146</v>
      </c>
      <c r="DT66" s="2" t="s">
        <v>253</v>
      </c>
      <c r="DU66" s="2" t="s">
        <v>477</v>
      </c>
      <c r="DV66" s="2" t="s">
        <v>131</v>
      </c>
      <c r="DW66" s="4"/>
      <c r="DX66" s="8"/>
      <c r="DY66" s="4"/>
      <c r="DZ66" s="8"/>
      <c r="EA66" s="7"/>
      <c r="EB66" s="7"/>
      <c r="EC66" s="2" t="s">
        <v>137</v>
      </c>
      <c r="ED66" s="2" t="s">
        <v>128</v>
      </c>
      <c r="EE66" s="2" t="s">
        <v>148</v>
      </c>
      <c r="EF66" s="2" t="s">
        <v>222</v>
      </c>
      <c r="EG66" s="2" t="s">
        <v>139</v>
      </c>
      <c r="EH66" s="2" t="s">
        <v>131</v>
      </c>
      <c r="EI66" s="4"/>
      <c r="EJ66" s="8"/>
      <c r="EK66" s="4"/>
      <c r="EL66" s="8"/>
      <c r="EM66" s="7"/>
      <c r="EN66" s="7"/>
      <c r="EO66" s="2" t="s">
        <v>137</v>
      </c>
      <c r="EP66" s="2" t="s">
        <v>128</v>
      </c>
      <c r="EQ66" s="2" t="s">
        <v>471</v>
      </c>
      <c r="ER66" s="2" t="s">
        <v>353</v>
      </c>
      <c r="ES66" s="2" t="s">
        <v>139</v>
      </c>
      <c r="ET66" s="2" t="s">
        <v>131</v>
      </c>
      <c r="EU66" s="4"/>
      <c r="EV66" s="8"/>
      <c r="EW66" s="4"/>
      <c r="EX66" s="8"/>
      <c r="EY66" s="7"/>
      <c r="EZ66" s="7"/>
      <c r="FA66" s="2" t="s">
        <v>478</v>
      </c>
      <c r="FB66" s="2" t="s">
        <v>128</v>
      </c>
      <c r="FC66" s="2" t="s">
        <v>131</v>
      </c>
      <c r="FD66" s="2" t="s">
        <v>131</v>
      </c>
      <c r="FE66" s="2" t="s">
        <v>139</v>
      </c>
      <c r="FF66" s="2" t="s">
        <v>131</v>
      </c>
      <c r="FG66" s="4"/>
      <c r="FH66" s="8"/>
      <c r="FI66" s="4"/>
      <c r="FJ66" s="8"/>
      <c r="FK66" s="7"/>
      <c r="FL66" s="7"/>
      <c r="FM66" s="2" t="s">
        <v>153</v>
      </c>
      <c r="FN66" s="2" t="s">
        <v>128</v>
      </c>
      <c r="FO66" s="2" t="s">
        <v>131</v>
      </c>
      <c r="FP66" s="2" t="s">
        <v>131</v>
      </c>
      <c r="FQ66" s="2" t="s">
        <v>139</v>
      </c>
      <c r="FR66" s="2" t="s">
        <v>131</v>
      </c>
      <c r="FS66" s="4"/>
      <c r="FT66" s="8"/>
      <c r="FU66" s="4"/>
      <c r="FV66" s="8"/>
      <c r="FW66" s="7"/>
      <c r="FX66" s="7"/>
      <c r="FY66" s="2" t="s">
        <v>153</v>
      </c>
      <c r="FZ66" s="2" t="s">
        <v>128</v>
      </c>
      <c r="GA66" s="2" t="s">
        <v>131</v>
      </c>
      <c r="GB66" s="2" t="s">
        <v>131</v>
      </c>
      <c r="GC66" s="2" t="s">
        <v>139</v>
      </c>
      <c r="GD66" s="2" t="s">
        <v>131</v>
      </c>
      <c r="GE66" s="4"/>
      <c r="GF66" s="8"/>
      <c r="GG66" s="4"/>
      <c r="GH66" s="8"/>
      <c r="GI66" s="7"/>
      <c r="GJ66" s="7"/>
      <c r="GK66" s="2" t="s">
        <v>137</v>
      </c>
      <c r="GL66" s="2" t="s">
        <v>128</v>
      </c>
      <c r="GM66" s="2" t="s">
        <v>183</v>
      </c>
      <c r="GN66" s="2" t="s">
        <v>131</v>
      </c>
      <c r="GO66" s="2" t="s">
        <v>139</v>
      </c>
      <c r="GP66" s="2" t="s">
        <v>131</v>
      </c>
      <c r="GQ66" s="4"/>
      <c r="GR66" s="8"/>
      <c r="GS66" s="4"/>
      <c r="GT66" s="8"/>
      <c r="GU66" s="7"/>
      <c r="GV66" s="7"/>
      <c r="GW66" s="2" t="s">
        <v>137</v>
      </c>
      <c r="GX66" s="2" t="s">
        <v>128</v>
      </c>
      <c r="GY66" s="2" t="s">
        <v>156</v>
      </c>
      <c r="GZ66" s="2" t="s">
        <v>131</v>
      </c>
      <c r="HA66" s="2" t="s">
        <v>139</v>
      </c>
      <c r="HB66" s="2" t="s">
        <v>131</v>
      </c>
      <c r="HC66" s="4"/>
      <c r="HD66" s="8"/>
      <c r="HE66" s="4"/>
      <c r="HF66" s="8"/>
      <c r="HG66" s="7"/>
      <c r="HH66" s="7"/>
      <c r="HI66" s="2" t="s">
        <v>137</v>
      </c>
      <c r="HJ66" s="2" t="s">
        <v>158</v>
      </c>
      <c r="HK66" s="2" t="s">
        <v>159</v>
      </c>
      <c r="HL66" s="2" t="s">
        <v>131</v>
      </c>
      <c r="HM66" s="2" t="s">
        <v>139</v>
      </c>
      <c r="HN66" s="2" t="s">
        <v>131</v>
      </c>
      <c r="HO66" s="4"/>
      <c r="HP66" s="8"/>
      <c r="HQ66" s="4"/>
      <c r="HR66" s="8"/>
      <c r="HS66" s="7"/>
      <c r="HT66" s="7"/>
      <c r="HU66" s="2" t="s">
        <v>153</v>
      </c>
      <c r="HV66" s="2" t="s">
        <v>128</v>
      </c>
      <c r="HW66" s="2" t="s">
        <v>131</v>
      </c>
      <c r="HX66" s="2" t="s">
        <v>131</v>
      </c>
      <c r="HY66" s="2" t="s">
        <v>139</v>
      </c>
      <c r="HZ66" s="2" t="s">
        <v>131</v>
      </c>
      <c r="IA66" s="4">
        <v>89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566</v>
      </c>
      <c r="B67" s="2" t="s">
        <v>120</v>
      </c>
      <c r="C67" s="2" t="s">
        <v>538</v>
      </c>
      <c r="D67" s="2" t="s">
        <v>462</v>
      </c>
      <c r="E67" s="2" t="s">
        <v>463</v>
      </c>
      <c r="F67" s="2" t="s">
        <v>558</v>
      </c>
      <c r="G67" s="2" t="s">
        <v>558</v>
      </c>
      <c r="H67" s="2" t="s">
        <v>558</v>
      </c>
      <c r="I67" s="2" t="s">
        <v>567</v>
      </c>
      <c r="J67" s="2" t="s">
        <v>480</v>
      </c>
      <c r="K67" s="2" t="s">
        <v>568</v>
      </c>
      <c r="L67" s="3">
        <v>136.19</v>
      </c>
      <c r="M67" s="3">
        <v>143</v>
      </c>
      <c r="N67" s="3">
        <v>399.99</v>
      </c>
      <c r="O67" s="2" t="s">
        <v>569</v>
      </c>
      <c r="P67" s="2" t="s">
        <v>486</v>
      </c>
      <c r="Q67" s="2" t="s">
        <v>130</v>
      </c>
      <c r="R67" s="2" t="s">
        <v>131</v>
      </c>
      <c r="S67" s="2" t="s">
        <v>131</v>
      </c>
      <c r="T67" s="2" t="s">
        <v>561</v>
      </c>
      <c r="U67" s="2" t="s">
        <v>131</v>
      </c>
      <c r="V67" s="2" t="s">
        <v>358</v>
      </c>
      <c r="W67" s="2" t="s">
        <v>562</v>
      </c>
      <c r="X67" s="2" t="s">
        <v>131</v>
      </c>
      <c r="Y67" s="2" t="s">
        <v>471</v>
      </c>
      <c r="Z67" s="4"/>
      <c r="AA67" s="4">
        <f>=ROUNDDOWN({0},0)</f>
      </c>
      <c r="AB67" s="5">
        <v>2</v>
      </c>
      <c r="AC67" s="2" t="s">
        <v>131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>
        <v>1</v>
      </c>
      <c r="AS67" s="8">
        <v>121.55</v>
      </c>
      <c r="AT67" s="7">
        <v>-1</v>
      </c>
      <c r="AU67" s="7">
        <v>-1</v>
      </c>
      <c r="AV67" s="4"/>
      <c r="AW67" s="8"/>
      <c r="AX67" s="4">
        <v>1</v>
      </c>
      <c r="AY67" s="8">
        <v>121.55</v>
      </c>
      <c r="AZ67" s="7">
        <v>-1</v>
      </c>
      <c r="BA67" s="7">
        <v>-1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153</v>
      </c>
      <c r="BV67" s="2" t="s">
        <v>158</v>
      </c>
      <c r="BW67" s="2" t="s">
        <v>131</v>
      </c>
      <c r="BX67" s="2" t="s">
        <v>131</v>
      </c>
      <c r="BY67" s="2" t="s">
        <v>139</v>
      </c>
      <c r="BZ67" s="2" t="s">
        <v>131</v>
      </c>
      <c r="CA67" s="4"/>
      <c r="CB67" s="8"/>
      <c r="CC67" s="4">
        <v>1</v>
      </c>
      <c r="CD67" s="8">
        <v>121.55</v>
      </c>
      <c r="CE67" s="7">
        <v>-1</v>
      </c>
      <c r="CF67" s="7">
        <v>-1</v>
      </c>
      <c r="CG67" s="2" t="s">
        <v>137</v>
      </c>
      <c r="CH67" s="2" t="s">
        <v>158</v>
      </c>
      <c r="CI67" s="2" t="s">
        <v>530</v>
      </c>
      <c r="CJ67" s="2" t="s">
        <v>570</v>
      </c>
      <c r="CK67" s="2" t="s">
        <v>139</v>
      </c>
      <c r="CL67" s="2" t="s">
        <v>131</v>
      </c>
      <c r="CM67" s="4"/>
      <c r="CN67" s="8"/>
      <c r="CO67" s="4"/>
      <c r="CP67" s="8"/>
      <c r="CQ67" s="7"/>
      <c r="CR67" s="7"/>
      <c r="CS67" s="2" t="s">
        <v>137</v>
      </c>
      <c r="CT67" s="2" t="s">
        <v>158</v>
      </c>
      <c r="CU67" s="2" t="s">
        <v>325</v>
      </c>
      <c r="CV67" s="2" t="s">
        <v>509</v>
      </c>
      <c r="CW67" s="2" t="s">
        <v>139</v>
      </c>
      <c r="CX67" s="2" t="s">
        <v>131</v>
      </c>
      <c r="CY67" s="4"/>
      <c r="CZ67" s="8"/>
      <c r="DA67" s="4"/>
      <c r="DB67" s="8"/>
      <c r="DC67" s="7"/>
      <c r="DD67" s="7"/>
      <c r="DE67" s="2" t="s">
        <v>137</v>
      </c>
      <c r="DF67" s="2" t="s">
        <v>158</v>
      </c>
      <c r="DG67" s="2" t="s">
        <v>471</v>
      </c>
      <c r="DH67" s="2" t="s">
        <v>145</v>
      </c>
      <c r="DI67" s="2" t="s">
        <v>139</v>
      </c>
      <c r="DJ67" s="2" t="s">
        <v>131</v>
      </c>
      <c r="DK67" s="4"/>
      <c r="DL67" s="8"/>
      <c r="DM67" s="4"/>
      <c r="DN67" s="8"/>
      <c r="DO67" s="7"/>
      <c r="DP67" s="7"/>
      <c r="DQ67" s="2" t="s">
        <v>137</v>
      </c>
      <c r="DR67" s="2" t="s">
        <v>158</v>
      </c>
      <c r="DS67" s="2" t="s">
        <v>146</v>
      </c>
      <c r="DT67" s="2" t="s">
        <v>571</v>
      </c>
      <c r="DU67" s="2" t="s">
        <v>477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158</v>
      </c>
      <c r="EE67" s="2" t="s">
        <v>148</v>
      </c>
      <c r="EF67" s="2" t="s">
        <v>372</v>
      </c>
      <c r="EG67" s="2" t="s">
        <v>139</v>
      </c>
      <c r="EH67" s="2" t="s">
        <v>131</v>
      </c>
      <c r="EI67" s="4"/>
      <c r="EJ67" s="8"/>
      <c r="EK67" s="4"/>
      <c r="EL67" s="8"/>
      <c r="EM67" s="7"/>
      <c r="EN67" s="7"/>
      <c r="EO67" s="2" t="s">
        <v>137</v>
      </c>
      <c r="EP67" s="2" t="s">
        <v>158</v>
      </c>
      <c r="EQ67" s="2" t="s">
        <v>471</v>
      </c>
      <c r="ER67" s="2" t="s">
        <v>572</v>
      </c>
      <c r="ES67" s="2" t="s">
        <v>139</v>
      </c>
      <c r="ET67" s="2" t="s">
        <v>131</v>
      </c>
      <c r="EU67" s="4"/>
      <c r="EV67" s="8"/>
      <c r="EW67" s="4"/>
      <c r="EX67" s="8"/>
      <c r="EY67" s="7"/>
      <c r="EZ67" s="7"/>
      <c r="FA67" s="2" t="s">
        <v>478</v>
      </c>
      <c r="FB67" s="2" t="s">
        <v>158</v>
      </c>
      <c r="FC67" s="2" t="s">
        <v>131</v>
      </c>
      <c r="FD67" s="2" t="s">
        <v>131</v>
      </c>
      <c r="FE67" s="2" t="s">
        <v>139</v>
      </c>
      <c r="FF67" s="2" t="s">
        <v>131</v>
      </c>
      <c r="FG67" s="4"/>
      <c r="FH67" s="8"/>
      <c r="FI67" s="4"/>
      <c r="FJ67" s="8"/>
      <c r="FK67" s="7"/>
      <c r="FL67" s="7"/>
      <c r="FM67" s="2" t="s">
        <v>153</v>
      </c>
      <c r="FN67" s="2" t="s">
        <v>158</v>
      </c>
      <c r="FO67" s="2" t="s">
        <v>131</v>
      </c>
      <c r="FP67" s="2" t="s">
        <v>131</v>
      </c>
      <c r="FQ67" s="2" t="s">
        <v>139</v>
      </c>
      <c r="FR67" s="2" t="s">
        <v>131</v>
      </c>
      <c r="FS67" s="4"/>
      <c r="FT67" s="8"/>
      <c r="FU67" s="4"/>
      <c r="FV67" s="8"/>
      <c r="FW67" s="7"/>
      <c r="FX67" s="7"/>
      <c r="FY67" s="2" t="s">
        <v>153</v>
      </c>
      <c r="FZ67" s="2" t="s">
        <v>158</v>
      </c>
      <c r="GA67" s="2" t="s">
        <v>131</v>
      </c>
      <c r="GB67" s="2" t="s">
        <v>131</v>
      </c>
      <c r="GC67" s="2" t="s">
        <v>139</v>
      </c>
      <c r="GD67" s="2" t="s">
        <v>131</v>
      </c>
      <c r="GE67" s="4"/>
      <c r="GF67" s="8"/>
      <c r="GG67" s="4"/>
      <c r="GH67" s="8"/>
      <c r="GI67" s="7"/>
      <c r="GJ67" s="7"/>
      <c r="GK67" s="2" t="s">
        <v>137</v>
      </c>
      <c r="GL67" s="2" t="s">
        <v>158</v>
      </c>
      <c r="GM67" s="2" t="s">
        <v>183</v>
      </c>
      <c r="GN67" s="2" t="s">
        <v>131</v>
      </c>
      <c r="GO67" s="2" t="s">
        <v>139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158</v>
      </c>
      <c r="GY67" s="2" t="s">
        <v>156</v>
      </c>
      <c r="GZ67" s="2" t="s">
        <v>131</v>
      </c>
      <c r="HA67" s="2" t="s">
        <v>139</v>
      </c>
      <c r="HB67" s="2" t="s">
        <v>131</v>
      </c>
      <c r="HC67" s="4"/>
      <c r="HD67" s="8"/>
      <c r="HE67" s="4"/>
      <c r="HF67" s="8"/>
      <c r="HG67" s="7"/>
      <c r="HH67" s="7"/>
      <c r="HI67" s="2" t="s">
        <v>137</v>
      </c>
      <c r="HJ67" s="2" t="s">
        <v>158</v>
      </c>
      <c r="HK67" s="2" t="s">
        <v>159</v>
      </c>
      <c r="HL67" s="2" t="s">
        <v>131</v>
      </c>
      <c r="HM67" s="2" t="s">
        <v>139</v>
      </c>
      <c r="HN67" s="2" t="s">
        <v>131</v>
      </c>
      <c r="HO67" s="4"/>
      <c r="HP67" s="8"/>
      <c r="HQ67" s="4"/>
      <c r="HR67" s="8"/>
      <c r="HS67" s="7"/>
      <c r="HT67" s="7"/>
      <c r="HU67" s="2" t="s">
        <v>153</v>
      </c>
      <c r="HV67" s="2" t="s">
        <v>158</v>
      </c>
      <c r="HW67" s="2" t="s">
        <v>131</v>
      </c>
      <c r="HX67" s="2" t="s">
        <v>131</v>
      </c>
      <c r="HY67" s="2" t="s">
        <v>139</v>
      </c>
      <c r="HZ67" s="2" t="s">
        <v>131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573</v>
      </c>
      <c r="B68" s="2" t="s">
        <v>120</v>
      </c>
      <c r="C68" s="2" t="s">
        <v>538</v>
      </c>
      <c r="D68" s="2" t="s">
        <v>436</v>
      </c>
      <c r="E68" s="2" t="s">
        <v>437</v>
      </c>
      <c r="F68" s="2" t="s">
        <v>574</v>
      </c>
      <c r="G68" s="2" t="s">
        <v>574</v>
      </c>
      <c r="H68" s="2" t="s">
        <v>574</v>
      </c>
      <c r="I68" s="2" t="s">
        <v>439</v>
      </c>
      <c r="J68" s="2" t="s">
        <v>440</v>
      </c>
      <c r="K68" s="2" t="s">
        <v>408</v>
      </c>
      <c r="L68" s="3">
        <v>21.66</v>
      </c>
      <c r="M68" s="3">
        <v>22.74</v>
      </c>
      <c r="N68" s="3">
        <v>69.99</v>
      </c>
      <c r="O68" s="2" t="s">
        <v>128</v>
      </c>
      <c r="P68" s="2" t="s">
        <v>486</v>
      </c>
      <c r="Q68" s="2" t="s">
        <v>130</v>
      </c>
      <c r="R68" s="2" t="s">
        <v>131</v>
      </c>
      <c r="S68" s="2" t="s">
        <v>131</v>
      </c>
      <c r="T68" s="2" t="s">
        <v>575</v>
      </c>
      <c r="U68" s="2" t="s">
        <v>131</v>
      </c>
      <c r="V68" s="2" t="s">
        <v>576</v>
      </c>
      <c r="W68" s="2" t="s">
        <v>562</v>
      </c>
      <c r="X68" s="2" t="s">
        <v>131</v>
      </c>
      <c r="Y68" s="2" t="s">
        <v>471</v>
      </c>
      <c r="Z68" s="4">
        <v>170</v>
      </c>
      <c r="AA68" s="4">
        <f>=ROUNDDOWN(170,0)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6</v>
      </c>
      <c r="AQ68" s="8">
        <v>98.72</v>
      </c>
      <c r="AR68" s="4"/>
      <c r="AS68" s="8"/>
      <c r="AT68" s="7"/>
      <c r="AU68" s="7"/>
      <c r="AV68" s="4">
        <v>6</v>
      </c>
      <c r="AW68" s="8">
        <v>98.72</v>
      </c>
      <c r="AX68" s="4"/>
      <c r="AY68" s="8"/>
      <c r="AZ68" s="7"/>
      <c r="BA68" s="7"/>
      <c r="BB68" s="7">
        <v>1</v>
      </c>
      <c r="BC68" s="4">
        <v>6</v>
      </c>
      <c r="BD68" s="8">
        <v>98.72</v>
      </c>
      <c r="BE68" s="4">
        <v>2</v>
      </c>
      <c r="BF68" s="8">
        <v>38.66</v>
      </c>
      <c r="BG68" s="7">
        <v>2</v>
      </c>
      <c r="BH68" s="7">
        <v>1.5535</v>
      </c>
      <c r="BI68" s="7">
        <v>1</v>
      </c>
      <c r="BJ68" s="4">
        <v>6</v>
      </c>
      <c r="BK68" s="8">
        <v>98.72</v>
      </c>
      <c r="BL68" s="2" t="s">
        <v>493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153</v>
      </c>
      <c r="BV68" s="2" t="s">
        <v>128</v>
      </c>
      <c r="BW68" s="2" t="s">
        <v>131</v>
      </c>
      <c r="BX68" s="2" t="s">
        <v>131</v>
      </c>
      <c r="BY68" s="2" t="s">
        <v>139</v>
      </c>
      <c r="BZ68" s="2" t="s">
        <v>131</v>
      </c>
      <c r="CA68" s="4"/>
      <c r="CB68" s="8"/>
      <c r="CC68" s="4"/>
      <c r="CD68" s="8"/>
      <c r="CE68" s="7"/>
      <c r="CF68" s="7"/>
      <c r="CG68" s="2" t="s">
        <v>137</v>
      </c>
      <c r="CH68" s="2" t="s">
        <v>128</v>
      </c>
      <c r="CI68" s="2" t="s">
        <v>140</v>
      </c>
      <c r="CJ68" s="2" t="s">
        <v>570</v>
      </c>
      <c r="CK68" s="2" t="s">
        <v>139</v>
      </c>
      <c r="CL68" s="2" t="s">
        <v>131</v>
      </c>
      <c r="CM68" s="4"/>
      <c r="CN68" s="8"/>
      <c r="CO68" s="4"/>
      <c r="CP68" s="8"/>
      <c r="CQ68" s="7"/>
      <c r="CR68" s="7"/>
      <c r="CS68" s="2" t="s">
        <v>137</v>
      </c>
      <c r="CT68" s="2" t="s">
        <v>128</v>
      </c>
      <c r="CU68" s="2" t="s">
        <v>325</v>
      </c>
      <c r="CV68" s="2" t="s">
        <v>563</v>
      </c>
      <c r="CW68" s="2" t="s">
        <v>139</v>
      </c>
      <c r="CX68" s="2" t="s">
        <v>131</v>
      </c>
      <c r="CY68" s="4"/>
      <c r="CZ68" s="8"/>
      <c r="DA68" s="4"/>
      <c r="DB68" s="8"/>
      <c r="DC68" s="7"/>
      <c r="DD68" s="7"/>
      <c r="DE68" s="2" t="s">
        <v>137</v>
      </c>
      <c r="DF68" s="2" t="s">
        <v>128</v>
      </c>
      <c r="DG68" s="2" t="s">
        <v>471</v>
      </c>
      <c r="DH68" s="2" t="s">
        <v>577</v>
      </c>
      <c r="DI68" s="2" t="s">
        <v>139</v>
      </c>
      <c r="DJ68" s="2" t="s">
        <v>131</v>
      </c>
      <c r="DK68" s="4">
        <v>4</v>
      </c>
      <c r="DL68" s="8">
        <v>50.96</v>
      </c>
      <c r="DM68" s="4"/>
      <c r="DN68" s="8"/>
      <c r="DO68" s="7"/>
      <c r="DP68" s="7"/>
      <c r="DQ68" s="2" t="s">
        <v>137</v>
      </c>
      <c r="DR68" s="2" t="s">
        <v>128</v>
      </c>
      <c r="DS68" s="2" t="s">
        <v>146</v>
      </c>
      <c r="DT68" s="2" t="s">
        <v>340</v>
      </c>
      <c r="DU68" s="2" t="s">
        <v>477</v>
      </c>
      <c r="DV68" s="2" t="s">
        <v>131</v>
      </c>
      <c r="DW68" s="4">
        <v>2</v>
      </c>
      <c r="DX68" s="8">
        <v>47.76</v>
      </c>
      <c r="DY68" s="4"/>
      <c r="DZ68" s="8"/>
      <c r="EA68" s="7"/>
      <c r="EB68" s="7"/>
      <c r="EC68" s="2" t="s">
        <v>137</v>
      </c>
      <c r="ED68" s="2" t="s">
        <v>128</v>
      </c>
      <c r="EE68" s="2" t="s">
        <v>148</v>
      </c>
      <c r="EF68" s="2" t="s">
        <v>578</v>
      </c>
      <c r="EG68" s="2" t="s">
        <v>139</v>
      </c>
      <c r="EH68" s="2" t="s">
        <v>131</v>
      </c>
      <c r="EI68" s="4"/>
      <c r="EJ68" s="8"/>
      <c r="EK68" s="4"/>
      <c r="EL68" s="8"/>
      <c r="EM68" s="7"/>
      <c r="EN68" s="7"/>
      <c r="EO68" s="2" t="s">
        <v>137</v>
      </c>
      <c r="EP68" s="2" t="s">
        <v>128</v>
      </c>
      <c r="EQ68" s="2" t="s">
        <v>471</v>
      </c>
      <c r="ER68" s="2" t="s">
        <v>565</v>
      </c>
      <c r="ES68" s="2" t="s">
        <v>139</v>
      </c>
      <c r="ET68" s="2" t="s">
        <v>131</v>
      </c>
      <c r="EU68" s="4"/>
      <c r="EV68" s="8"/>
      <c r="EW68" s="4"/>
      <c r="EX68" s="8"/>
      <c r="EY68" s="7"/>
      <c r="EZ68" s="7"/>
      <c r="FA68" s="2" t="s">
        <v>478</v>
      </c>
      <c r="FB68" s="2" t="s">
        <v>128</v>
      </c>
      <c r="FC68" s="2" t="s">
        <v>131</v>
      </c>
      <c r="FD68" s="2" t="s">
        <v>131</v>
      </c>
      <c r="FE68" s="2" t="s">
        <v>139</v>
      </c>
      <c r="FF68" s="2" t="s">
        <v>131</v>
      </c>
      <c r="FG68" s="4"/>
      <c r="FH68" s="8"/>
      <c r="FI68" s="4"/>
      <c r="FJ68" s="8"/>
      <c r="FK68" s="7"/>
      <c r="FL68" s="7"/>
      <c r="FM68" s="2" t="s">
        <v>153</v>
      </c>
      <c r="FN68" s="2" t="s">
        <v>128</v>
      </c>
      <c r="FO68" s="2" t="s">
        <v>131</v>
      </c>
      <c r="FP68" s="2" t="s">
        <v>131</v>
      </c>
      <c r="FQ68" s="2" t="s">
        <v>139</v>
      </c>
      <c r="FR68" s="2" t="s">
        <v>131</v>
      </c>
      <c r="FS68" s="4"/>
      <c r="FT68" s="8"/>
      <c r="FU68" s="4"/>
      <c r="FV68" s="8"/>
      <c r="FW68" s="7"/>
      <c r="FX68" s="7"/>
      <c r="FY68" s="2" t="s">
        <v>153</v>
      </c>
      <c r="FZ68" s="2" t="s">
        <v>128</v>
      </c>
      <c r="GA68" s="2" t="s">
        <v>131</v>
      </c>
      <c r="GB68" s="2" t="s">
        <v>131</v>
      </c>
      <c r="GC68" s="2" t="s">
        <v>139</v>
      </c>
      <c r="GD68" s="2" t="s">
        <v>131</v>
      </c>
      <c r="GE68" s="4"/>
      <c r="GF68" s="8"/>
      <c r="GG68" s="4"/>
      <c r="GH68" s="8"/>
      <c r="GI68" s="7"/>
      <c r="GJ68" s="7"/>
      <c r="GK68" s="2" t="s">
        <v>137</v>
      </c>
      <c r="GL68" s="2" t="s">
        <v>128</v>
      </c>
      <c r="GM68" s="2" t="s">
        <v>183</v>
      </c>
      <c r="GN68" s="2" t="s">
        <v>131</v>
      </c>
      <c r="GO68" s="2" t="s">
        <v>139</v>
      </c>
      <c r="GP68" s="2" t="s">
        <v>131</v>
      </c>
      <c r="GQ68" s="4"/>
      <c r="GR68" s="8"/>
      <c r="GS68" s="4"/>
      <c r="GT68" s="8"/>
      <c r="GU68" s="7"/>
      <c r="GV68" s="7"/>
      <c r="GW68" s="2" t="s">
        <v>137</v>
      </c>
      <c r="GX68" s="2" t="s">
        <v>128</v>
      </c>
      <c r="GY68" s="2" t="s">
        <v>333</v>
      </c>
      <c r="GZ68" s="2" t="s">
        <v>131</v>
      </c>
      <c r="HA68" s="2" t="s">
        <v>139</v>
      </c>
      <c r="HB68" s="2" t="s">
        <v>131</v>
      </c>
      <c r="HC68" s="4"/>
      <c r="HD68" s="8"/>
      <c r="HE68" s="4"/>
      <c r="HF68" s="8"/>
      <c r="HG68" s="7"/>
      <c r="HH68" s="7"/>
      <c r="HI68" s="2" t="s">
        <v>137</v>
      </c>
      <c r="HJ68" s="2" t="s">
        <v>158</v>
      </c>
      <c r="HK68" s="2" t="s">
        <v>159</v>
      </c>
      <c r="HL68" s="2" t="s">
        <v>131</v>
      </c>
      <c r="HM68" s="2" t="s">
        <v>139</v>
      </c>
      <c r="HN68" s="2" t="s">
        <v>131</v>
      </c>
      <c r="HO68" s="4"/>
      <c r="HP68" s="8"/>
      <c r="HQ68" s="4"/>
      <c r="HR68" s="8"/>
      <c r="HS68" s="7"/>
      <c r="HT68" s="7"/>
      <c r="HU68" s="2" t="s">
        <v>153</v>
      </c>
      <c r="HV68" s="2" t="s">
        <v>128</v>
      </c>
      <c r="HW68" s="2" t="s">
        <v>131</v>
      </c>
      <c r="HX68" s="2" t="s">
        <v>131</v>
      </c>
      <c r="HY68" s="2" t="s">
        <v>139</v>
      </c>
      <c r="HZ68" s="2" t="s">
        <v>131</v>
      </c>
      <c r="IA68" s="4">
        <v>170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579</v>
      </c>
      <c r="B69" s="2" t="s">
        <v>120</v>
      </c>
      <c r="C69" s="2" t="s">
        <v>538</v>
      </c>
      <c r="D69" s="2" t="s">
        <v>436</v>
      </c>
      <c r="E69" s="2" t="s">
        <v>437</v>
      </c>
      <c r="F69" s="2" t="s">
        <v>574</v>
      </c>
      <c r="G69" s="2" t="s">
        <v>574</v>
      </c>
      <c r="H69" s="2" t="s">
        <v>574</v>
      </c>
      <c r="I69" s="2" t="s">
        <v>439</v>
      </c>
      <c r="J69" s="2" t="s">
        <v>440</v>
      </c>
      <c r="K69" s="2" t="s">
        <v>568</v>
      </c>
      <c r="L69" s="3">
        <v>21.66</v>
      </c>
      <c r="M69" s="3">
        <v>22.74</v>
      </c>
      <c r="N69" s="3">
        <v>69.99</v>
      </c>
      <c r="O69" s="2" t="s">
        <v>569</v>
      </c>
      <c r="P69" s="2" t="s">
        <v>486</v>
      </c>
      <c r="Q69" s="2" t="s">
        <v>130</v>
      </c>
      <c r="R69" s="2" t="s">
        <v>131</v>
      </c>
      <c r="S69" s="2" t="s">
        <v>131</v>
      </c>
      <c r="T69" s="2" t="s">
        <v>575</v>
      </c>
      <c r="U69" s="2" t="s">
        <v>131</v>
      </c>
      <c r="V69" s="2" t="s">
        <v>576</v>
      </c>
      <c r="W69" s="2" t="s">
        <v>562</v>
      </c>
      <c r="X69" s="2" t="s">
        <v>131</v>
      </c>
      <c r="Y69" s="2" t="s">
        <v>471</v>
      </c>
      <c r="Z69" s="4"/>
      <c r="AA69" s="4">
        <f>=ROUNDDOWN({0},0)</f>
      </c>
      <c r="AB69" s="5">
        <v>3</v>
      </c>
      <c r="AC69" s="2" t="s">
        <v>131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>
        <v>2</v>
      </c>
      <c r="AS69" s="8">
        <v>38.66</v>
      </c>
      <c r="AT69" s="7">
        <v>-1</v>
      </c>
      <c r="AU69" s="7">
        <v>-1</v>
      </c>
      <c r="AV69" s="4"/>
      <c r="AW69" s="8"/>
      <c r="AX69" s="4">
        <v>2</v>
      </c>
      <c r="AY69" s="8">
        <v>38.66</v>
      </c>
      <c r="AZ69" s="7">
        <v>-1</v>
      </c>
      <c r="BA69" s="7">
        <v>-1</v>
      </c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153</v>
      </c>
      <c r="BV69" s="2" t="s">
        <v>158</v>
      </c>
      <c r="BW69" s="2" t="s">
        <v>131</v>
      </c>
      <c r="BX69" s="2" t="s">
        <v>131</v>
      </c>
      <c r="BY69" s="2" t="s">
        <v>139</v>
      </c>
      <c r="BZ69" s="2" t="s">
        <v>131</v>
      </c>
      <c r="CA69" s="4"/>
      <c r="CB69" s="8"/>
      <c r="CC69" s="4">
        <v>2</v>
      </c>
      <c r="CD69" s="8">
        <v>38.66</v>
      </c>
      <c r="CE69" s="7">
        <v>-1</v>
      </c>
      <c r="CF69" s="7">
        <v>-1</v>
      </c>
      <c r="CG69" s="2" t="s">
        <v>137</v>
      </c>
      <c r="CH69" s="2" t="s">
        <v>158</v>
      </c>
      <c r="CI69" s="2" t="s">
        <v>140</v>
      </c>
      <c r="CJ69" s="2" t="s">
        <v>580</v>
      </c>
      <c r="CK69" s="2" t="s">
        <v>139</v>
      </c>
      <c r="CL69" s="2" t="s">
        <v>131</v>
      </c>
      <c r="CM69" s="4"/>
      <c r="CN69" s="8"/>
      <c r="CO69" s="4"/>
      <c r="CP69" s="8"/>
      <c r="CQ69" s="7"/>
      <c r="CR69" s="7"/>
      <c r="CS69" s="2" t="s">
        <v>137</v>
      </c>
      <c r="CT69" s="2" t="s">
        <v>158</v>
      </c>
      <c r="CU69" s="2" t="s">
        <v>325</v>
      </c>
      <c r="CV69" s="2" t="s">
        <v>581</v>
      </c>
      <c r="CW69" s="2" t="s">
        <v>139</v>
      </c>
      <c r="CX69" s="2" t="s">
        <v>131</v>
      </c>
      <c r="CY69" s="4"/>
      <c r="CZ69" s="8"/>
      <c r="DA69" s="4"/>
      <c r="DB69" s="8"/>
      <c r="DC69" s="7"/>
      <c r="DD69" s="7"/>
      <c r="DE69" s="2" t="s">
        <v>137</v>
      </c>
      <c r="DF69" s="2" t="s">
        <v>158</v>
      </c>
      <c r="DG69" s="2" t="s">
        <v>471</v>
      </c>
      <c r="DH69" s="2" t="s">
        <v>191</v>
      </c>
      <c r="DI69" s="2" t="s">
        <v>139</v>
      </c>
      <c r="DJ69" s="2" t="s">
        <v>131</v>
      </c>
      <c r="DK69" s="4"/>
      <c r="DL69" s="8"/>
      <c r="DM69" s="4"/>
      <c r="DN69" s="8"/>
      <c r="DO69" s="7"/>
      <c r="DP69" s="7"/>
      <c r="DQ69" s="2" t="s">
        <v>137</v>
      </c>
      <c r="DR69" s="2" t="s">
        <v>158</v>
      </c>
      <c r="DS69" s="2" t="s">
        <v>146</v>
      </c>
      <c r="DT69" s="2" t="s">
        <v>344</v>
      </c>
      <c r="DU69" s="2" t="s">
        <v>477</v>
      </c>
      <c r="DV69" s="2" t="s">
        <v>131</v>
      </c>
      <c r="DW69" s="4"/>
      <c r="DX69" s="8"/>
      <c r="DY69" s="4"/>
      <c r="DZ69" s="8"/>
      <c r="EA69" s="7"/>
      <c r="EB69" s="7"/>
      <c r="EC69" s="2" t="s">
        <v>137</v>
      </c>
      <c r="ED69" s="2" t="s">
        <v>158</v>
      </c>
      <c r="EE69" s="2" t="s">
        <v>148</v>
      </c>
      <c r="EF69" s="2" t="s">
        <v>582</v>
      </c>
      <c r="EG69" s="2" t="s">
        <v>139</v>
      </c>
      <c r="EH69" s="2" t="s">
        <v>131</v>
      </c>
      <c r="EI69" s="4"/>
      <c r="EJ69" s="8"/>
      <c r="EK69" s="4"/>
      <c r="EL69" s="8"/>
      <c r="EM69" s="7"/>
      <c r="EN69" s="7"/>
      <c r="EO69" s="2" t="s">
        <v>137</v>
      </c>
      <c r="EP69" s="2" t="s">
        <v>158</v>
      </c>
      <c r="EQ69" s="2" t="s">
        <v>471</v>
      </c>
      <c r="ER69" s="2" t="s">
        <v>181</v>
      </c>
      <c r="ES69" s="2" t="s">
        <v>139</v>
      </c>
      <c r="ET69" s="2" t="s">
        <v>131</v>
      </c>
      <c r="EU69" s="4"/>
      <c r="EV69" s="8"/>
      <c r="EW69" s="4"/>
      <c r="EX69" s="8"/>
      <c r="EY69" s="7"/>
      <c r="EZ69" s="7"/>
      <c r="FA69" s="2" t="s">
        <v>478</v>
      </c>
      <c r="FB69" s="2" t="s">
        <v>158</v>
      </c>
      <c r="FC69" s="2" t="s">
        <v>131</v>
      </c>
      <c r="FD69" s="2" t="s">
        <v>131</v>
      </c>
      <c r="FE69" s="2" t="s">
        <v>139</v>
      </c>
      <c r="FF69" s="2" t="s">
        <v>131</v>
      </c>
      <c r="FG69" s="4"/>
      <c r="FH69" s="8"/>
      <c r="FI69" s="4"/>
      <c r="FJ69" s="8"/>
      <c r="FK69" s="7"/>
      <c r="FL69" s="7"/>
      <c r="FM69" s="2" t="s">
        <v>153</v>
      </c>
      <c r="FN69" s="2" t="s">
        <v>158</v>
      </c>
      <c r="FO69" s="2" t="s">
        <v>131</v>
      </c>
      <c r="FP69" s="2" t="s">
        <v>131</v>
      </c>
      <c r="FQ69" s="2" t="s">
        <v>139</v>
      </c>
      <c r="FR69" s="2" t="s">
        <v>131</v>
      </c>
      <c r="FS69" s="4"/>
      <c r="FT69" s="8"/>
      <c r="FU69" s="4"/>
      <c r="FV69" s="8"/>
      <c r="FW69" s="7"/>
      <c r="FX69" s="7"/>
      <c r="FY69" s="2" t="s">
        <v>153</v>
      </c>
      <c r="FZ69" s="2" t="s">
        <v>158</v>
      </c>
      <c r="GA69" s="2" t="s">
        <v>131</v>
      </c>
      <c r="GB69" s="2" t="s">
        <v>131</v>
      </c>
      <c r="GC69" s="2" t="s">
        <v>139</v>
      </c>
      <c r="GD69" s="2" t="s">
        <v>131</v>
      </c>
      <c r="GE69" s="4"/>
      <c r="GF69" s="8"/>
      <c r="GG69" s="4"/>
      <c r="GH69" s="8"/>
      <c r="GI69" s="7"/>
      <c r="GJ69" s="7"/>
      <c r="GK69" s="2" t="s">
        <v>137</v>
      </c>
      <c r="GL69" s="2" t="s">
        <v>158</v>
      </c>
      <c r="GM69" s="2" t="s">
        <v>183</v>
      </c>
      <c r="GN69" s="2" t="s">
        <v>131</v>
      </c>
      <c r="GO69" s="2" t="s">
        <v>139</v>
      </c>
      <c r="GP69" s="2" t="s">
        <v>131</v>
      </c>
      <c r="GQ69" s="4"/>
      <c r="GR69" s="8"/>
      <c r="GS69" s="4"/>
      <c r="GT69" s="8"/>
      <c r="GU69" s="7"/>
      <c r="GV69" s="7"/>
      <c r="GW69" s="2" t="s">
        <v>137</v>
      </c>
      <c r="GX69" s="2" t="s">
        <v>158</v>
      </c>
      <c r="GY69" s="2" t="s">
        <v>333</v>
      </c>
      <c r="GZ69" s="2" t="s">
        <v>131</v>
      </c>
      <c r="HA69" s="2" t="s">
        <v>139</v>
      </c>
      <c r="HB69" s="2" t="s">
        <v>131</v>
      </c>
      <c r="HC69" s="4"/>
      <c r="HD69" s="8"/>
      <c r="HE69" s="4"/>
      <c r="HF69" s="8"/>
      <c r="HG69" s="7"/>
      <c r="HH69" s="7"/>
      <c r="HI69" s="2" t="s">
        <v>137</v>
      </c>
      <c r="HJ69" s="2" t="s">
        <v>158</v>
      </c>
      <c r="HK69" s="2" t="s">
        <v>159</v>
      </c>
      <c r="HL69" s="2" t="s">
        <v>131</v>
      </c>
      <c r="HM69" s="2" t="s">
        <v>139</v>
      </c>
      <c r="HN69" s="2" t="s">
        <v>131</v>
      </c>
      <c r="HO69" s="4"/>
      <c r="HP69" s="8"/>
      <c r="HQ69" s="4"/>
      <c r="HR69" s="8"/>
      <c r="HS69" s="7"/>
      <c r="HT69" s="7"/>
      <c r="HU69" s="2" t="s">
        <v>153</v>
      </c>
      <c r="HV69" s="2" t="s">
        <v>158</v>
      </c>
      <c r="HW69" s="2" t="s">
        <v>131</v>
      </c>
      <c r="HX69" s="2" t="s">
        <v>131</v>
      </c>
      <c r="HY69" s="2" t="s">
        <v>139</v>
      </c>
      <c r="HZ69" s="2" t="s">
        <v>131</v>
      </c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583</v>
      </c>
      <c r="B70" s="2" t="s">
        <v>120</v>
      </c>
      <c r="C70" s="2" t="s">
        <v>538</v>
      </c>
      <c r="D70" s="2" t="s">
        <v>314</v>
      </c>
      <c r="E70" s="2" t="s">
        <v>315</v>
      </c>
      <c r="F70" s="2" t="s">
        <v>584</v>
      </c>
      <c r="G70" s="2" t="s">
        <v>584</v>
      </c>
      <c r="H70" s="2" t="s">
        <v>584</v>
      </c>
      <c r="I70" s="2" t="s">
        <v>356</v>
      </c>
      <c r="J70" s="2" t="s">
        <v>357</v>
      </c>
      <c r="K70" s="2" t="s">
        <v>408</v>
      </c>
      <c r="L70" s="3">
        <v>24.76</v>
      </c>
      <c r="M70" s="3">
        <v>26</v>
      </c>
      <c r="N70" s="3">
        <v>79.99</v>
      </c>
      <c r="O70" s="2" t="s">
        <v>128</v>
      </c>
      <c r="P70" s="2" t="s">
        <v>486</v>
      </c>
      <c r="Q70" s="2" t="s">
        <v>130</v>
      </c>
      <c r="R70" s="2" t="s">
        <v>131</v>
      </c>
      <c r="S70" s="2" t="s">
        <v>131</v>
      </c>
      <c r="T70" s="2" t="s">
        <v>575</v>
      </c>
      <c r="U70" s="2" t="s">
        <v>131</v>
      </c>
      <c r="V70" s="2" t="s">
        <v>585</v>
      </c>
      <c r="W70" s="2" t="s">
        <v>542</v>
      </c>
      <c r="X70" s="2" t="s">
        <v>131</v>
      </c>
      <c r="Y70" s="2" t="s">
        <v>565</v>
      </c>
      <c r="Z70" s="4">
        <v>178</v>
      </c>
      <c r="AA70" s="4">
        <f>=ROUNDDOWN(178,0)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</v>
      </c>
      <c r="AQ70" s="8">
        <v>27.3</v>
      </c>
      <c r="AR70" s="4"/>
      <c r="AS70" s="8"/>
      <c r="AT70" s="7"/>
      <c r="AU70" s="7"/>
      <c r="AV70" s="4">
        <v>1</v>
      </c>
      <c r="AW70" s="8">
        <v>27.3</v>
      </c>
      <c r="AX70" s="4"/>
      <c r="AY70" s="8"/>
      <c r="AZ70" s="7"/>
      <c r="BA70" s="7"/>
      <c r="BB70" s="7">
        <v>1</v>
      </c>
      <c r="BC70" s="4">
        <v>1</v>
      </c>
      <c r="BD70" s="8">
        <v>27.3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1</v>
      </c>
      <c r="BJ70" s="4">
        <v>1</v>
      </c>
      <c r="BK70" s="8">
        <v>27.3</v>
      </c>
      <c r="BL70" s="2" t="s">
        <v>21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153</v>
      </c>
      <c r="BV70" s="2" t="s">
        <v>128</v>
      </c>
      <c r="BW70" s="2" t="s">
        <v>131</v>
      </c>
      <c r="BX70" s="2" t="s">
        <v>131</v>
      </c>
      <c r="BY70" s="2" t="s">
        <v>139</v>
      </c>
      <c r="BZ70" s="2" t="s">
        <v>131</v>
      </c>
      <c r="CA70" s="4"/>
      <c r="CB70" s="8"/>
      <c r="CC70" s="4"/>
      <c r="CD70" s="8"/>
      <c r="CE70" s="7"/>
      <c r="CF70" s="7"/>
      <c r="CG70" s="2" t="s">
        <v>137</v>
      </c>
      <c r="CH70" s="2" t="s">
        <v>128</v>
      </c>
      <c r="CI70" s="2" t="s">
        <v>140</v>
      </c>
      <c r="CJ70" s="2" t="s">
        <v>387</v>
      </c>
      <c r="CK70" s="2" t="s">
        <v>139</v>
      </c>
      <c r="CL70" s="2" t="s">
        <v>131</v>
      </c>
      <c r="CM70" s="4"/>
      <c r="CN70" s="8"/>
      <c r="CO70" s="4"/>
      <c r="CP70" s="8"/>
      <c r="CQ70" s="7"/>
      <c r="CR70" s="7"/>
      <c r="CS70" s="2" t="s">
        <v>137</v>
      </c>
      <c r="CT70" s="2" t="s">
        <v>128</v>
      </c>
      <c r="CU70" s="2" t="s">
        <v>325</v>
      </c>
      <c r="CV70" s="2" t="s">
        <v>563</v>
      </c>
      <c r="CW70" s="2" t="s">
        <v>139</v>
      </c>
      <c r="CX70" s="2" t="s">
        <v>131</v>
      </c>
      <c r="CY70" s="4"/>
      <c r="CZ70" s="8"/>
      <c r="DA70" s="4"/>
      <c r="DB70" s="8"/>
      <c r="DC70" s="7"/>
      <c r="DD70" s="7"/>
      <c r="DE70" s="2" t="s">
        <v>137</v>
      </c>
      <c r="DF70" s="2" t="s">
        <v>128</v>
      </c>
      <c r="DG70" s="2" t="s">
        <v>577</v>
      </c>
      <c r="DH70" s="2" t="s">
        <v>586</v>
      </c>
      <c r="DI70" s="2" t="s">
        <v>139</v>
      </c>
      <c r="DJ70" s="2" t="s">
        <v>131</v>
      </c>
      <c r="DK70" s="4"/>
      <c r="DL70" s="8"/>
      <c r="DM70" s="4"/>
      <c r="DN70" s="8"/>
      <c r="DO70" s="7"/>
      <c r="DP70" s="7"/>
      <c r="DQ70" s="2" t="s">
        <v>137</v>
      </c>
      <c r="DR70" s="2" t="s">
        <v>128</v>
      </c>
      <c r="DS70" s="2" t="s">
        <v>146</v>
      </c>
      <c r="DT70" s="2" t="s">
        <v>340</v>
      </c>
      <c r="DU70" s="2" t="s">
        <v>477</v>
      </c>
      <c r="DV70" s="2" t="s">
        <v>131</v>
      </c>
      <c r="DW70" s="4">
        <v>1</v>
      </c>
      <c r="DX70" s="8">
        <v>27.3</v>
      </c>
      <c r="DY70" s="4"/>
      <c r="DZ70" s="8"/>
      <c r="EA70" s="7"/>
      <c r="EB70" s="7"/>
      <c r="EC70" s="2" t="s">
        <v>137</v>
      </c>
      <c r="ED70" s="2" t="s">
        <v>128</v>
      </c>
      <c r="EE70" s="2" t="s">
        <v>329</v>
      </c>
      <c r="EF70" s="2" t="s">
        <v>587</v>
      </c>
      <c r="EG70" s="2" t="s">
        <v>139</v>
      </c>
      <c r="EH70" s="2" t="s">
        <v>131</v>
      </c>
      <c r="EI70" s="4"/>
      <c r="EJ70" s="8"/>
      <c r="EK70" s="4"/>
      <c r="EL70" s="8"/>
      <c r="EM70" s="7"/>
      <c r="EN70" s="7"/>
      <c r="EO70" s="2" t="s">
        <v>137</v>
      </c>
      <c r="EP70" s="2" t="s">
        <v>128</v>
      </c>
      <c r="EQ70" s="2" t="s">
        <v>565</v>
      </c>
      <c r="ER70" s="2" t="s">
        <v>588</v>
      </c>
      <c r="ES70" s="2" t="s">
        <v>139</v>
      </c>
      <c r="ET70" s="2" t="s">
        <v>131</v>
      </c>
      <c r="EU70" s="4"/>
      <c r="EV70" s="8"/>
      <c r="EW70" s="4"/>
      <c r="EX70" s="8"/>
      <c r="EY70" s="7"/>
      <c r="EZ70" s="7"/>
      <c r="FA70" s="2" t="s">
        <v>478</v>
      </c>
      <c r="FB70" s="2" t="s">
        <v>128</v>
      </c>
      <c r="FC70" s="2" t="s">
        <v>131</v>
      </c>
      <c r="FD70" s="2" t="s">
        <v>131</v>
      </c>
      <c r="FE70" s="2" t="s">
        <v>139</v>
      </c>
      <c r="FF70" s="2" t="s">
        <v>131</v>
      </c>
      <c r="FG70" s="4"/>
      <c r="FH70" s="8"/>
      <c r="FI70" s="4"/>
      <c r="FJ70" s="8"/>
      <c r="FK70" s="7"/>
      <c r="FL70" s="7"/>
      <c r="FM70" s="2" t="s">
        <v>153</v>
      </c>
      <c r="FN70" s="2" t="s">
        <v>128</v>
      </c>
      <c r="FO70" s="2" t="s">
        <v>131</v>
      </c>
      <c r="FP70" s="2" t="s">
        <v>131</v>
      </c>
      <c r="FQ70" s="2" t="s">
        <v>139</v>
      </c>
      <c r="FR70" s="2" t="s">
        <v>131</v>
      </c>
      <c r="FS70" s="4"/>
      <c r="FT70" s="8"/>
      <c r="FU70" s="4"/>
      <c r="FV70" s="8"/>
      <c r="FW70" s="7"/>
      <c r="FX70" s="7"/>
      <c r="FY70" s="2" t="s">
        <v>153</v>
      </c>
      <c r="FZ70" s="2" t="s">
        <v>128</v>
      </c>
      <c r="GA70" s="2" t="s">
        <v>131</v>
      </c>
      <c r="GB70" s="2" t="s">
        <v>131</v>
      </c>
      <c r="GC70" s="2" t="s">
        <v>139</v>
      </c>
      <c r="GD70" s="2" t="s">
        <v>131</v>
      </c>
      <c r="GE70" s="4"/>
      <c r="GF70" s="8"/>
      <c r="GG70" s="4"/>
      <c r="GH70" s="8"/>
      <c r="GI70" s="7"/>
      <c r="GJ70" s="7"/>
      <c r="GK70" s="2" t="s">
        <v>137</v>
      </c>
      <c r="GL70" s="2" t="s">
        <v>128</v>
      </c>
      <c r="GM70" s="2" t="s">
        <v>183</v>
      </c>
      <c r="GN70" s="2" t="s">
        <v>131</v>
      </c>
      <c r="GO70" s="2" t="s">
        <v>139</v>
      </c>
      <c r="GP70" s="2" t="s">
        <v>131</v>
      </c>
      <c r="GQ70" s="4"/>
      <c r="GR70" s="8"/>
      <c r="GS70" s="4"/>
      <c r="GT70" s="8"/>
      <c r="GU70" s="7"/>
      <c r="GV70" s="7"/>
      <c r="GW70" s="2" t="s">
        <v>137</v>
      </c>
      <c r="GX70" s="2" t="s">
        <v>128</v>
      </c>
      <c r="GY70" s="2" t="s">
        <v>333</v>
      </c>
      <c r="GZ70" s="2" t="s">
        <v>131</v>
      </c>
      <c r="HA70" s="2" t="s">
        <v>139</v>
      </c>
      <c r="HB70" s="2" t="s">
        <v>131</v>
      </c>
      <c r="HC70" s="4"/>
      <c r="HD70" s="8"/>
      <c r="HE70" s="4"/>
      <c r="HF70" s="8"/>
      <c r="HG70" s="7"/>
      <c r="HH70" s="7"/>
      <c r="HI70" s="2" t="s">
        <v>137</v>
      </c>
      <c r="HJ70" s="2" t="s">
        <v>158</v>
      </c>
      <c r="HK70" s="2" t="s">
        <v>159</v>
      </c>
      <c r="HL70" s="2" t="s">
        <v>131</v>
      </c>
      <c r="HM70" s="2" t="s">
        <v>139</v>
      </c>
      <c r="HN70" s="2" t="s">
        <v>131</v>
      </c>
      <c r="HO70" s="4"/>
      <c r="HP70" s="8"/>
      <c r="HQ70" s="4"/>
      <c r="HR70" s="8"/>
      <c r="HS70" s="7"/>
      <c r="HT70" s="7"/>
      <c r="HU70" s="2" t="s">
        <v>153</v>
      </c>
      <c r="HV70" s="2" t="s">
        <v>128</v>
      </c>
      <c r="HW70" s="2" t="s">
        <v>131</v>
      </c>
      <c r="HX70" s="2" t="s">
        <v>131</v>
      </c>
      <c r="HY70" s="2" t="s">
        <v>139</v>
      </c>
      <c r="HZ70" s="2" t="s">
        <v>131</v>
      </c>
      <c r="IA70" s="4">
        <v>178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589</v>
      </c>
      <c r="B71" s="2" t="s">
        <v>120</v>
      </c>
      <c r="C71" s="2" t="s">
        <v>538</v>
      </c>
      <c r="D71" s="2" t="s">
        <v>314</v>
      </c>
      <c r="E71" s="2" t="s">
        <v>315</v>
      </c>
      <c r="F71" s="2" t="s">
        <v>584</v>
      </c>
      <c r="G71" s="2" t="s">
        <v>584</v>
      </c>
      <c r="H71" s="2" t="s">
        <v>584</v>
      </c>
      <c r="I71" s="2" t="s">
        <v>356</v>
      </c>
      <c r="J71" s="2" t="s">
        <v>357</v>
      </c>
      <c r="K71" s="2" t="s">
        <v>568</v>
      </c>
      <c r="L71" s="3">
        <v>24.76</v>
      </c>
      <c r="M71" s="3">
        <v>26</v>
      </c>
      <c r="N71" s="3">
        <v>79.99</v>
      </c>
      <c r="O71" s="2" t="s">
        <v>128</v>
      </c>
      <c r="P71" s="2" t="s">
        <v>486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131</v>
      </c>
      <c r="V71" s="2" t="s">
        <v>585</v>
      </c>
      <c r="W71" s="2" t="s">
        <v>542</v>
      </c>
      <c r="X71" s="2" t="s">
        <v>131</v>
      </c>
      <c r="Y71" s="2" t="s">
        <v>565</v>
      </c>
      <c r="Z71" s="4">
        <v>149</v>
      </c>
      <c r="AA71" s="4">
        <f>=ROUNDDOWN(74.5,0)</f>
      </c>
      <c r="AB71" s="5">
        <v>2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128</v>
      </c>
      <c r="BW71" s="2" t="s">
        <v>131</v>
      </c>
      <c r="BX71" s="2" t="s">
        <v>131</v>
      </c>
      <c r="BY71" s="2" t="s">
        <v>139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140</v>
      </c>
      <c r="CJ71" s="2" t="s">
        <v>570</v>
      </c>
      <c r="CK71" s="2" t="s">
        <v>139</v>
      </c>
      <c r="CL71" s="2" t="s">
        <v>131</v>
      </c>
      <c r="CM71" s="4"/>
      <c r="CN71" s="8"/>
      <c r="CO71" s="4"/>
      <c r="CP71" s="8"/>
      <c r="CQ71" s="7"/>
      <c r="CR71" s="7"/>
      <c r="CS71" s="2" t="s">
        <v>137</v>
      </c>
      <c r="CT71" s="2" t="s">
        <v>128</v>
      </c>
      <c r="CU71" s="2" t="s">
        <v>325</v>
      </c>
      <c r="CV71" s="2" t="s">
        <v>590</v>
      </c>
      <c r="CW71" s="2" t="s">
        <v>139</v>
      </c>
      <c r="CX71" s="2" t="s">
        <v>131</v>
      </c>
      <c r="CY71" s="4"/>
      <c r="CZ71" s="8"/>
      <c r="DA71" s="4"/>
      <c r="DB71" s="8"/>
      <c r="DC71" s="7"/>
      <c r="DD71" s="7"/>
      <c r="DE71" s="2" t="s">
        <v>137</v>
      </c>
      <c r="DF71" s="2" t="s">
        <v>128</v>
      </c>
      <c r="DG71" s="2" t="s">
        <v>577</v>
      </c>
      <c r="DH71" s="2" t="s">
        <v>591</v>
      </c>
      <c r="DI71" s="2" t="s">
        <v>139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146</v>
      </c>
      <c r="DT71" s="2" t="s">
        <v>284</v>
      </c>
      <c r="DU71" s="2" t="s">
        <v>477</v>
      </c>
      <c r="DV71" s="2" t="s">
        <v>131</v>
      </c>
      <c r="DW71" s="4"/>
      <c r="DX71" s="8"/>
      <c r="DY71" s="4"/>
      <c r="DZ71" s="8"/>
      <c r="EA71" s="7"/>
      <c r="EB71" s="7"/>
      <c r="EC71" s="2" t="s">
        <v>137</v>
      </c>
      <c r="ED71" s="2" t="s">
        <v>128</v>
      </c>
      <c r="EE71" s="2" t="s">
        <v>329</v>
      </c>
      <c r="EF71" s="2" t="s">
        <v>395</v>
      </c>
      <c r="EG71" s="2" t="s">
        <v>139</v>
      </c>
      <c r="EH71" s="2" t="s">
        <v>131</v>
      </c>
      <c r="EI71" s="4"/>
      <c r="EJ71" s="8"/>
      <c r="EK71" s="4"/>
      <c r="EL71" s="8"/>
      <c r="EM71" s="7"/>
      <c r="EN71" s="7"/>
      <c r="EO71" s="2" t="s">
        <v>137</v>
      </c>
      <c r="EP71" s="2" t="s">
        <v>128</v>
      </c>
      <c r="EQ71" s="2" t="s">
        <v>565</v>
      </c>
      <c r="ER71" s="2" t="s">
        <v>577</v>
      </c>
      <c r="ES71" s="2" t="s">
        <v>139</v>
      </c>
      <c r="ET71" s="2" t="s">
        <v>131</v>
      </c>
      <c r="EU71" s="4"/>
      <c r="EV71" s="8"/>
      <c r="EW71" s="4"/>
      <c r="EX71" s="8"/>
      <c r="EY71" s="7"/>
      <c r="EZ71" s="7"/>
      <c r="FA71" s="2" t="s">
        <v>478</v>
      </c>
      <c r="FB71" s="2" t="s">
        <v>128</v>
      </c>
      <c r="FC71" s="2" t="s">
        <v>131</v>
      </c>
      <c r="FD71" s="2" t="s">
        <v>131</v>
      </c>
      <c r="FE71" s="2" t="s">
        <v>139</v>
      </c>
      <c r="FF71" s="2" t="s">
        <v>131</v>
      </c>
      <c r="FG71" s="4"/>
      <c r="FH71" s="8"/>
      <c r="FI71" s="4"/>
      <c r="FJ71" s="8"/>
      <c r="FK71" s="7"/>
      <c r="FL71" s="7"/>
      <c r="FM71" s="2" t="s">
        <v>153</v>
      </c>
      <c r="FN71" s="2" t="s">
        <v>128</v>
      </c>
      <c r="FO71" s="2" t="s">
        <v>131</v>
      </c>
      <c r="FP71" s="2" t="s">
        <v>131</v>
      </c>
      <c r="FQ71" s="2" t="s">
        <v>139</v>
      </c>
      <c r="FR71" s="2" t="s">
        <v>131</v>
      </c>
      <c r="FS71" s="4"/>
      <c r="FT71" s="8"/>
      <c r="FU71" s="4"/>
      <c r="FV71" s="8"/>
      <c r="FW71" s="7"/>
      <c r="FX71" s="7"/>
      <c r="FY71" s="2" t="s">
        <v>153</v>
      </c>
      <c r="FZ71" s="2" t="s">
        <v>128</v>
      </c>
      <c r="GA71" s="2" t="s">
        <v>131</v>
      </c>
      <c r="GB71" s="2" t="s">
        <v>131</v>
      </c>
      <c r="GC71" s="2" t="s">
        <v>139</v>
      </c>
      <c r="GD71" s="2" t="s">
        <v>131</v>
      </c>
      <c r="GE71" s="4"/>
      <c r="GF71" s="8"/>
      <c r="GG71" s="4"/>
      <c r="GH71" s="8"/>
      <c r="GI71" s="7"/>
      <c r="GJ71" s="7"/>
      <c r="GK71" s="2" t="s">
        <v>137</v>
      </c>
      <c r="GL71" s="2" t="s">
        <v>128</v>
      </c>
      <c r="GM71" s="2" t="s">
        <v>183</v>
      </c>
      <c r="GN71" s="2" t="s">
        <v>131</v>
      </c>
      <c r="GO71" s="2" t="s">
        <v>139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128</v>
      </c>
      <c r="GY71" s="2" t="s">
        <v>333</v>
      </c>
      <c r="GZ71" s="2" t="s">
        <v>131</v>
      </c>
      <c r="HA71" s="2" t="s">
        <v>139</v>
      </c>
      <c r="HB71" s="2" t="s">
        <v>131</v>
      </c>
      <c r="HC71" s="4"/>
      <c r="HD71" s="8"/>
      <c r="HE71" s="4"/>
      <c r="HF71" s="8"/>
      <c r="HG71" s="7"/>
      <c r="HH71" s="7"/>
      <c r="HI71" s="2" t="s">
        <v>137</v>
      </c>
      <c r="HJ71" s="2" t="s">
        <v>158</v>
      </c>
      <c r="HK71" s="2" t="s">
        <v>159</v>
      </c>
      <c r="HL71" s="2" t="s">
        <v>131</v>
      </c>
      <c r="HM71" s="2" t="s">
        <v>139</v>
      </c>
      <c r="HN71" s="2" t="s">
        <v>131</v>
      </c>
      <c r="HO71" s="4"/>
      <c r="HP71" s="8"/>
      <c r="HQ71" s="4"/>
      <c r="HR71" s="8"/>
      <c r="HS71" s="7"/>
      <c r="HT71" s="7"/>
      <c r="HU71" s="2" t="s">
        <v>153</v>
      </c>
      <c r="HV71" s="2" t="s">
        <v>128</v>
      </c>
      <c r="HW71" s="2" t="s">
        <v>131</v>
      </c>
      <c r="HX71" s="2" t="s">
        <v>131</v>
      </c>
      <c r="HY71" s="2" t="s">
        <v>139</v>
      </c>
      <c r="HZ71" s="2" t="s">
        <v>131</v>
      </c>
      <c r="IA71" s="4">
        <v>149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592</v>
      </c>
      <c r="B72" s="2" t="s">
        <v>120</v>
      </c>
      <c r="C72" s="2" t="s">
        <v>538</v>
      </c>
      <c r="D72" s="2" t="s">
        <v>314</v>
      </c>
      <c r="E72" s="2" t="s">
        <v>315</v>
      </c>
      <c r="F72" s="2" t="s">
        <v>593</v>
      </c>
      <c r="G72" s="2" t="s">
        <v>593</v>
      </c>
      <c r="H72" s="2" t="s">
        <v>593</v>
      </c>
      <c r="I72" s="2" t="s">
        <v>317</v>
      </c>
      <c r="J72" s="2" t="s">
        <v>525</v>
      </c>
      <c r="K72" s="2" t="s">
        <v>526</v>
      </c>
      <c r="L72" s="3">
        <v>24.76</v>
      </c>
      <c r="M72" s="3">
        <v>26</v>
      </c>
      <c r="N72" s="3">
        <v>79.99</v>
      </c>
      <c r="O72" s="2" t="s">
        <v>128</v>
      </c>
      <c r="P72" s="2" t="s">
        <v>486</v>
      </c>
      <c r="Q72" s="2" t="s">
        <v>130</v>
      </c>
      <c r="R72" s="2" t="s">
        <v>131</v>
      </c>
      <c r="S72" s="2" t="s">
        <v>131</v>
      </c>
      <c r="T72" s="2" t="s">
        <v>468</v>
      </c>
      <c r="U72" s="2" t="s">
        <v>131</v>
      </c>
      <c r="V72" s="2" t="s">
        <v>358</v>
      </c>
      <c r="W72" s="2" t="s">
        <v>542</v>
      </c>
      <c r="X72" s="2" t="s">
        <v>131</v>
      </c>
      <c r="Y72" s="2" t="s">
        <v>471</v>
      </c>
      <c r="Z72" s="4">
        <v>142</v>
      </c>
      <c r="AA72" s="4">
        <f>=ROUNDDOWN(142,0)</f>
      </c>
      <c r="AB72" s="5">
        <v>1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</v>
      </c>
      <c r="AQ72" s="8">
        <v>24.7</v>
      </c>
      <c r="AR72" s="4">
        <v>2</v>
      </c>
      <c r="AS72" s="8">
        <v>48.44</v>
      </c>
      <c r="AT72" s="7"/>
      <c r="AU72" s="7">
        <v>-0.4901</v>
      </c>
      <c r="AV72" s="4">
        <v>2</v>
      </c>
      <c r="AW72" s="8">
        <v>24.7</v>
      </c>
      <c r="AX72" s="4">
        <v>2</v>
      </c>
      <c r="AY72" s="8">
        <v>48.44</v>
      </c>
      <c r="AZ72" s="7"/>
      <c r="BA72" s="7">
        <v>-0.4901</v>
      </c>
      <c r="BB72" s="7">
        <v>1</v>
      </c>
      <c r="BC72" s="4">
        <v>2</v>
      </c>
      <c r="BD72" s="8">
        <v>24.7</v>
      </c>
      <c r="BE72" s="4">
        <v>2</v>
      </c>
      <c r="BF72" s="8">
        <v>48.44</v>
      </c>
      <c r="BG72" s="7"/>
      <c r="BH72" s="7">
        <v>-0.4901</v>
      </c>
      <c r="BI72" s="7">
        <v>1</v>
      </c>
      <c r="BJ72" s="4">
        <v>2</v>
      </c>
      <c r="BK72" s="8">
        <v>24.7</v>
      </c>
      <c r="BL72" s="2" t="s">
        <v>529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153</v>
      </c>
      <c r="BV72" s="2" t="s">
        <v>128</v>
      </c>
      <c r="BW72" s="2" t="s">
        <v>131</v>
      </c>
      <c r="BX72" s="2" t="s">
        <v>131</v>
      </c>
      <c r="BY72" s="2" t="s">
        <v>139</v>
      </c>
      <c r="BZ72" s="2" t="s">
        <v>131</v>
      </c>
      <c r="CA72" s="4">
        <v>2</v>
      </c>
      <c r="CB72" s="8">
        <v>24.7</v>
      </c>
      <c r="CC72" s="4"/>
      <c r="CD72" s="8"/>
      <c r="CE72" s="7"/>
      <c r="CF72" s="7"/>
      <c r="CG72" s="2" t="s">
        <v>137</v>
      </c>
      <c r="CH72" s="2" t="s">
        <v>128</v>
      </c>
      <c r="CI72" s="2" t="s">
        <v>140</v>
      </c>
      <c r="CJ72" s="2" t="s">
        <v>247</v>
      </c>
      <c r="CK72" s="2" t="s">
        <v>139</v>
      </c>
      <c r="CL72" s="2" t="s">
        <v>131</v>
      </c>
      <c r="CM72" s="4"/>
      <c r="CN72" s="8"/>
      <c r="CO72" s="4"/>
      <c r="CP72" s="8"/>
      <c r="CQ72" s="7"/>
      <c r="CR72" s="7"/>
      <c r="CS72" s="2" t="s">
        <v>137</v>
      </c>
      <c r="CT72" s="2" t="s">
        <v>128</v>
      </c>
      <c r="CU72" s="2" t="s">
        <v>325</v>
      </c>
      <c r="CV72" s="2" t="s">
        <v>264</v>
      </c>
      <c r="CW72" s="2" t="s">
        <v>139</v>
      </c>
      <c r="CX72" s="2" t="s">
        <v>131</v>
      </c>
      <c r="CY72" s="4"/>
      <c r="CZ72" s="8"/>
      <c r="DA72" s="4"/>
      <c r="DB72" s="8"/>
      <c r="DC72" s="7"/>
      <c r="DD72" s="7"/>
      <c r="DE72" s="2" t="s">
        <v>137</v>
      </c>
      <c r="DF72" s="2" t="s">
        <v>128</v>
      </c>
      <c r="DG72" s="2" t="s">
        <v>471</v>
      </c>
      <c r="DH72" s="2" t="s">
        <v>594</v>
      </c>
      <c r="DI72" s="2" t="s">
        <v>139</v>
      </c>
      <c r="DJ72" s="2" t="s">
        <v>131</v>
      </c>
      <c r="DK72" s="4"/>
      <c r="DL72" s="8"/>
      <c r="DM72" s="4"/>
      <c r="DN72" s="8"/>
      <c r="DO72" s="7"/>
      <c r="DP72" s="7"/>
      <c r="DQ72" s="2" t="s">
        <v>137</v>
      </c>
      <c r="DR72" s="2" t="s">
        <v>128</v>
      </c>
      <c r="DS72" s="2" t="s">
        <v>146</v>
      </c>
      <c r="DT72" s="2" t="s">
        <v>340</v>
      </c>
      <c r="DU72" s="2" t="s">
        <v>477</v>
      </c>
      <c r="DV72" s="2" t="s">
        <v>131</v>
      </c>
      <c r="DW72" s="4"/>
      <c r="DX72" s="8"/>
      <c r="DY72" s="4"/>
      <c r="DZ72" s="8"/>
      <c r="EA72" s="7"/>
      <c r="EB72" s="7"/>
      <c r="EC72" s="2" t="s">
        <v>137</v>
      </c>
      <c r="ED72" s="2" t="s">
        <v>128</v>
      </c>
      <c r="EE72" s="2" t="s">
        <v>329</v>
      </c>
      <c r="EF72" s="2" t="s">
        <v>595</v>
      </c>
      <c r="EG72" s="2" t="s">
        <v>139</v>
      </c>
      <c r="EH72" s="2" t="s">
        <v>131</v>
      </c>
      <c r="EI72" s="4"/>
      <c r="EJ72" s="8"/>
      <c r="EK72" s="4">
        <v>2</v>
      </c>
      <c r="EL72" s="8">
        <v>48.44</v>
      </c>
      <c r="EM72" s="7">
        <v>-1</v>
      </c>
      <c r="EN72" s="7">
        <v>-1</v>
      </c>
      <c r="EO72" s="2" t="s">
        <v>137</v>
      </c>
      <c r="EP72" s="2" t="s">
        <v>128</v>
      </c>
      <c r="EQ72" s="2" t="s">
        <v>471</v>
      </c>
      <c r="ER72" s="2" t="s">
        <v>353</v>
      </c>
      <c r="ES72" s="2" t="s">
        <v>139</v>
      </c>
      <c r="ET72" s="2" t="s">
        <v>131</v>
      </c>
      <c r="EU72" s="4"/>
      <c r="EV72" s="8"/>
      <c r="EW72" s="4"/>
      <c r="EX72" s="8"/>
      <c r="EY72" s="7"/>
      <c r="EZ72" s="7"/>
      <c r="FA72" s="2" t="s">
        <v>478</v>
      </c>
      <c r="FB72" s="2" t="s">
        <v>128</v>
      </c>
      <c r="FC72" s="2" t="s">
        <v>131</v>
      </c>
      <c r="FD72" s="2" t="s">
        <v>131</v>
      </c>
      <c r="FE72" s="2" t="s">
        <v>139</v>
      </c>
      <c r="FF72" s="2" t="s">
        <v>131</v>
      </c>
      <c r="FG72" s="4"/>
      <c r="FH72" s="8"/>
      <c r="FI72" s="4"/>
      <c r="FJ72" s="8"/>
      <c r="FK72" s="7"/>
      <c r="FL72" s="7"/>
      <c r="FM72" s="2" t="s">
        <v>153</v>
      </c>
      <c r="FN72" s="2" t="s">
        <v>128</v>
      </c>
      <c r="FO72" s="2" t="s">
        <v>131</v>
      </c>
      <c r="FP72" s="2" t="s">
        <v>131</v>
      </c>
      <c r="FQ72" s="2" t="s">
        <v>139</v>
      </c>
      <c r="FR72" s="2" t="s">
        <v>131</v>
      </c>
      <c r="FS72" s="4"/>
      <c r="FT72" s="8"/>
      <c r="FU72" s="4"/>
      <c r="FV72" s="8"/>
      <c r="FW72" s="7"/>
      <c r="FX72" s="7"/>
      <c r="FY72" s="2" t="s">
        <v>153</v>
      </c>
      <c r="FZ72" s="2" t="s">
        <v>128</v>
      </c>
      <c r="GA72" s="2" t="s">
        <v>131</v>
      </c>
      <c r="GB72" s="2" t="s">
        <v>131</v>
      </c>
      <c r="GC72" s="2" t="s">
        <v>139</v>
      </c>
      <c r="GD72" s="2" t="s">
        <v>131</v>
      </c>
      <c r="GE72" s="4"/>
      <c r="GF72" s="8"/>
      <c r="GG72" s="4"/>
      <c r="GH72" s="8"/>
      <c r="GI72" s="7"/>
      <c r="GJ72" s="7"/>
      <c r="GK72" s="2" t="s">
        <v>137</v>
      </c>
      <c r="GL72" s="2" t="s">
        <v>128</v>
      </c>
      <c r="GM72" s="2" t="s">
        <v>183</v>
      </c>
      <c r="GN72" s="2" t="s">
        <v>131</v>
      </c>
      <c r="GO72" s="2" t="s">
        <v>139</v>
      </c>
      <c r="GP72" s="2" t="s">
        <v>131</v>
      </c>
      <c r="GQ72" s="4"/>
      <c r="GR72" s="8"/>
      <c r="GS72" s="4"/>
      <c r="GT72" s="8"/>
      <c r="GU72" s="7"/>
      <c r="GV72" s="7"/>
      <c r="GW72" s="2" t="s">
        <v>137</v>
      </c>
      <c r="GX72" s="2" t="s">
        <v>128</v>
      </c>
      <c r="GY72" s="2" t="s">
        <v>333</v>
      </c>
      <c r="GZ72" s="2" t="s">
        <v>348</v>
      </c>
      <c r="HA72" s="2" t="s">
        <v>139</v>
      </c>
      <c r="HB72" s="2" t="s">
        <v>131</v>
      </c>
      <c r="HC72" s="4"/>
      <c r="HD72" s="8"/>
      <c r="HE72" s="4"/>
      <c r="HF72" s="8"/>
      <c r="HG72" s="7"/>
      <c r="HH72" s="7"/>
      <c r="HI72" s="2" t="s">
        <v>137</v>
      </c>
      <c r="HJ72" s="2" t="s">
        <v>158</v>
      </c>
      <c r="HK72" s="2" t="s">
        <v>159</v>
      </c>
      <c r="HL72" s="2" t="s">
        <v>131</v>
      </c>
      <c r="HM72" s="2" t="s">
        <v>139</v>
      </c>
      <c r="HN72" s="2" t="s">
        <v>131</v>
      </c>
      <c r="HO72" s="4"/>
      <c r="HP72" s="8"/>
      <c r="HQ72" s="4"/>
      <c r="HR72" s="8"/>
      <c r="HS72" s="7"/>
      <c r="HT72" s="7"/>
      <c r="HU72" s="2" t="s">
        <v>153</v>
      </c>
      <c r="HV72" s="2" t="s">
        <v>128</v>
      </c>
      <c r="HW72" s="2" t="s">
        <v>131</v>
      </c>
      <c r="HX72" s="2" t="s">
        <v>131</v>
      </c>
      <c r="HY72" s="2" t="s">
        <v>139</v>
      </c>
      <c r="HZ72" s="2" t="s">
        <v>131</v>
      </c>
      <c r="IA72" s="4">
        <v>142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596</v>
      </c>
      <c r="B73" s="2" t="s">
        <v>120</v>
      </c>
      <c r="C73" s="2" t="s">
        <v>538</v>
      </c>
      <c r="D73" s="2" t="s">
        <v>314</v>
      </c>
      <c r="E73" s="2" t="s">
        <v>315</v>
      </c>
      <c r="F73" s="2" t="s">
        <v>597</v>
      </c>
      <c r="G73" s="2" t="s">
        <v>597</v>
      </c>
      <c r="H73" s="2" t="s">
        <v>597</v>
      </c>
      <c r="I73" s="2" t="s">
        <v>356</v>
      </c>
      <c r="J73" s="2" t="s">
        <v>384</v>
      </c>
      <c r="K73" s="2" t="s">
        <v>526</v>
      </c>
      <c r="L73" s="3">
        <v>21.66</v>
      </c>
      <c r="M73" s="3">
        <v>22.74</v>
      </c>
      <c r="N73" s="3">
        <v>69.99</v>
      </c>
      <c r="O73" s="2" t="s">
        <v>128</v>
      </c>
      <c r="P73" s="2" t="s">
        <v>486</v>
      </c>
      <c r="Q73" s="2" t="s">
        <v>130</v>
      </c>
      <c r="R73" s="2" t="s">
        <v>131</v>
      </c>
      <c r="S73" s="2" t="s">
        <v>131</v>
      </c>
      <c r="T73" s="2" t="s">
        <v>575</v>
      </c>
      <c r="U73" s="2" t="s">
        <v>131</v>
      </c>
      <c r="V73" s="2" t="s">
        <v>598</v>
      </c>
      <c r="W73" s="2" t="s">
        <v>542</v>
      </c>
      <c r="X73" s="2" t="s">
        <v>131</v>
      </c>
      <c r="Y73" s="2" t="s">
        <v>565</v>
      </c>
      <c r="Z73" s="4">
        <v>101</v>
      </c>
      <c r="AA73" s="4">
        <f>=ROUNDDOWN(50.5,0)</f>
      </c>
      <c r="AB73" s="5">
        <v>2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128</v>
      </c>
      <c r="BW73" s="2" t="s">
        <v>131</v>
      </c>
      <c r="BX73" s="2" t="s">
        <v>131</v>
      </c>
      <c r="BY73" s="2" t="s">
        <v>139</v>
      </c>
      <c r="BZ73" s="2" t="s">
        <v>131</v>
      </c>
      <c r="CA73" s="4"/>
      <c r="CB73" s="8"/>
      <c r="CC73" s="4"/>
      <c r="CD73" s="8"/>
      <c r="CE73" s="7"/>
      <c r="CF73" s="7"/>
      <c r="CG73" s="2" t="s">
        <v>137</v>
      </c>
      <c r="CH73" s="2" t="s">
        <v>128</v>
      </c>
      <c r="CI73" s="2" t="s">
        <v>140</v>
      </c>
      <c r="CJ73" s="2" t="s">
        <v>183</v>
      </c>
      <c r="CK73" s="2" t="s">
        <v>139</v>
      </c>
      <c r="CL73" s="2" t="s">
        <v>131</v>
      </c>
      <c r="CM73" s="4"/>
      <c r="CN73" s="8"/>
      <c r="CO73" s="4"/>
      <c r="CP73" s="8"/>
      <c r="CQ73" s="7"/>
      <c r="CR73" s="7"/>
      <c r="CS73" s="2" t="s">
        <v>137</v>
      </c>
      <c r="CT73" s="2" t="s">
        <v>128</v>
      </c>
      <c r="CU73" s="2" t="s">
        <v>325</v>
      </c>
      <c r="CV73" s="2" t="s">
        <v>563</v>
      </c>
      <c r="CW73" s="2" t="s">
        <v>139</v>
      </c>
      <c r="CX73" s="2" t="s">
        <v>131</v>
      </c>
      <c r="CY73" s="4"/>
      <c r="CZ73" s="8"/>
      <c r="DA73" s="4"/>
      <c r="DB73" s="8"/>
      <c r="DC73" s="7"/>
      <c r="DD73" s="7"/>
      <c r="DE73" s="2" t="s">
        <v>137</v>
      </c>
      <c r="DF73" s="2" t="s">
        <v>128</v>
      </c>
      <c r="DG73" s="2" t="s">
        <v>565</v>
      </c>
      <c r="DH73" s="2" t="s">
        <v>577</v>
      </c>
      <c r="DI73" s="2" t="s">
        <v>139</v>
      </c>
      <c r="DJ73" s="2" t="s">
        <v>131</v>
      </c>
      <c r="DK73" s="4"/>
      <c r="DL73" s="8"/>
      <c r="DM73" s="4"/>
      <c r="DN73" s="8"/>
      <c r="DO73" s="7"/>
      <c r="DP73" s="7"/>
      <c r="DQ73" s="2" t="s">
        <v>137</v>
      </c>
      <c r="DR73" s="2" t="s">
        <v>128</v>
      </c>
      <c r="DS73" s="2" t="s">
        <v>146</v>
      </c>
      <c r="DT73" s="2" t="s">
        <v>339</v>
      </c>
      <c r="DU73" s="2" t="s">
        <v>477</v>
      </c>
      <c r="DV73" s="2" t="s">
        <v>131</v>
      </c>
      <c r="DW73" s="4"/>
      <c r="DX73" s="8"/>
      <c r="DY73" s="4"/>
      <c r="DZ73" s="8"/>
      <c r="EA73" s="7"/>
      <c r="EB73" s="7"/>
      <c r="EC73" s="2" t="s">
        <v>137</v>
      </c>
      <c r="ED73" s="2" t="s">
        <v>128</v>
      </c>
      <c r="EE73" s="2" t="s">
        <v>329</v>
      </c>
      <c r="EF73" s="2" t="s">
        <v>168</v>
      </c>
      <c r="EG73" s="2" t="s">
        <v>139</v>
      </c>
      <c r="EH73" s="2" t="s">
        <v>131</v>
      </c>
      <c r="EI73" s="4"/>
      <c r="EJ73" s="8"/>
      <c r="EK73" s="4"/>
      <c r="EL73" s="8"/>
      <c r="EM73" s="7"/>
      <c r="EN73" s="7"/>
      <c r="EO73" s="2" t="s">
        <v>137</v>
      </c>
      <c r="EP73" s="2" t="s">
        <v>128</v>
      </c>
      <c r="EQ73" s="2" t="s">
        <v>565</v>
      </c>
      <c r="ER73" s="2" t="s">
        <v>577</v>
      </c>
      <c r="ES73" s="2" t="s">
        <v>139</v>
      </c>
      <c r="ET73" s="2" t="s">
        <v>131</v>
      </c>
      <c r="EU73" s="4"/>
      <c r="EV73" s="8"/>
      <c r="EW73" s="4"/>
      <c r="EX73" s="8"/>
      <c r="EY73" s="7"/>
      <c r="EZ73" s="7"/>
      <c r="FA73" s="2" t="s">
        <v>478</v>
      </c>
      <c r="FB73" s="2" t="s">
        <v>128</v>
      </c>
      <c r="FC73" s="2" t="s">
        <v>131</v>
      </c>
      <c r="FD73" s="2" t="s">
        <v>131</v>
      </c>
      <c r="FE73" s="2" t="s">
        <v>139</v>
      </c>
      <c r="FF73" s="2" t="s">
        <v>131</v>
      </c>
      <c r="FG73" s="4"/>
      <c r="FH73" s="8"/>
      <c r="FI73" s="4"/>
      <c r="FJ73" s="8"/>
      <c r="FK73" s="7"/>
      <c r="FL73" s="7"/>
      <c r="FM73" s="2" t="s">
        <v>153</v>
      </c>
      <c r="FN73" s="2" t="s">
        <v>128</v>
      </c>
      <c r="FO73" s="2" t="s">
        <v>131</v>
      </c>
      <c r="FP73" s="2" t="s">
        <v>131</v>
      </c>
      <c r="FQ73" s="2" t="s">
        <v>139</v>
      </c>
      <c r="FR73" s="2" t="s">
        <v>131</v>
      </c>
      <c r="FS73" s="4"/>
      <c r="FT73" s="8"/>
      <c r="FU73" s="4"/>
      <c r="FV73" s="8"/>
      <c r="FW73" s="7"/>
      <c r="FX73" s="7"/>
      <c r="FY73" s="2" t="s">
        <v>153</v>
      </c>
      <c r="FZ73" s="2" t="s">
        <v>128</v>
      </c>
      <c r="GA73" s="2" t="s">
        <v>131</v>
      </c>
      <c r="GB73" s="2" t="s">
        <v>131</v>
      </c>
      <c r="GC73" s="2" t="s">
        <v>139</v>
      </c>
      <c r="GD73" s="2" t="s">
        <v>131</v>
      </c>
      <c r="GE73" s="4"/>
      <c r="GF73" s="8"/>
      <c r="GG73" s="4"/>
      <c r="GH73" s="8"/>
      <c r="GI73" s="7"/>
      <c r="GJ73" s="7"/>
      <c r="GK73" s="2" t="s">
        <v>137</v>
      </c>
      <c r="GL73" s="2" t="s">
        <v>128</v>
      </c>
      <c r="GM73" s="2" t="s">
        <v>183</v>
      </c>
      <c r="GN73" s="2" t="s">
        <v>131</v>
      </c>
      <c r="GO73" s="2" t="s">
        <v>139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128</v>
      </c>
      <c r="GY73" s="2" t="s">
        <v>333</v>
      </c>
      <c r="GZ73" s="2" t="s">
        <v>457</v>
      </c>
      <c r="HA73" s="2" t="s">
        <v>139</v>
      </c>
      <c r="HB73" s="2" t="s">
        <v>131</v>
      </c>
      <c r="HC73" s="4"/>
      <c r="HD73" s="8"/>
      <c r="HE73" s="4"/>
      <c r="HF73" s="8"/>
      <c r="HG73" s="7"/>
      <c r="HH73" s="7"/>
      <c r="HI73" s="2" t="s">
        <v>137</v>
      </c>
      <c r="HJ73" s="2" t="s">
        <v>158</v>
      </c>
      <c r="HK73" s="2" t="s">
        <v>159</v>
      </c>
      <c r="HL73" s="2" t="s">
        <v>131</v>
      </c>
      <c r="HM73" s="2" t="s">
        <v>139</v>
      </c>
      <c r="HN73" s="2" t="s">
        <v>131</v>
      </c>
      <c r="HO73" s="4"/>
      <c r="HP73" s="8"/>
      <c r="HQ73" s="4"/>
      <c r="HR73" s="8"/>
      <c r="HS73" s="7"/>
      <c r="HT73" s="7"/>
      <c r="HU73" s="2" t="s">
        <v>153</v>
      </c>
      <c r="HV73" s="2" t="s">
        <v>128</v>
      </c>
      <c r="HW73" s="2" t="s">
        <v>131</v>
      </c>
      <c r="HX73" s="2" t="s">
        <v>131</v>
      </c>
      <c r="HY73" s="2" t="s">
        <v>139</v>
      </c>
      <c r="HZ73" s="2" t="s">
        <v>131</v>
      </c>
      <c r="IA73" s="4">
        <v>101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16" t="s">
        <v>599</v>
      </c>
      <c r="B74" s="9" t="s">
        <v>131</v>
      </c>
      <c r="C74" s="9" t="s">
        <v>131</v>
      </c>
      <c r="D74" s="9" t="s">
        <v>131</v>
      </c>
      <c r="E74" s="9" t="s">
        <v>131</v>
      </c>
      <c r="F74" s="9" t="s">
        <v>131</v>
      </c>
      <c r="G74" s="9" t="s">
        <v>131</v>
      </c>
      <c r="H74" s="9" t="s">
        <v>131</v>
      </c>
      <c r="I74" s="9" t="s">
        <v>131</v>
      </c>
      <c r="J74" s="9" t="s">
        <v>131</v>
      </c>
      <c r="K74" s="9" t="s">
        <v>131</v>
      </c>
      <c r="L74" s="10"/>
      <c r="M74" s="10"/>
      <c r="N74" s="10"/>
      <c r="O74" s="9" t="s">
        <v>131</v>
      </c>
      <c r="P74" s="9" t="s">
        <v>131</v>
      </c>
      <c r="Q74" s="9" t="s">
        <v>131</v>
      </c>
      <c r="R74" s="9" t="s">
        <v>131</v>
      </c>
      <c r="S74" s="9" t="s">
        <v>131</v>
      </c>
      <c r="T74" s="9" t="s">
        <v>131</v>
      </c>
      <c r="U74" s="9" t="s">
        <v>131</v>
      </c>
      <c r="V74" s="9" t="s">
        <v>131</v>
      </c>
      <c r="W74" s="9" t="s">
        <v>131</v>
      </c>
      <c r="X74" s="9" t="s">
        <v>131</v>
      </c>
      <c r="Y74" s="9" t="s">
        <v>131</v>
      </c>
      <c r="Z74" s="11">
        <v>8004</v>
      </c>
      <c r="AA74" s="11">
        <f>=ROUNDDOWN({0},0)</f>
      </c>
      <c r="AB74" s="12">
        <v>198.6</v>
      </c>
      <c r="AC74" s="9" t="s">
        <v>131</v>
      </c>
      <c r="AD74" s="11"/>
      <c r="AE74" s="11">
        <v>2031</v>
      </c>
      <c r="AF74" s="13"/>
      <c r="AG74" s="13"/>
      <c r="AH74" s="14"/>
      <c r="AI74" s="11"/>
      <c r="AJ74" s="11">
        <f>=ROUNDDOWN({0},0)</f>
      </c>
      <c r="AK74" s="12"/>
      <c r="AL74" s="9" t="s">
        <v>131</v>
      </c>
      <c r="AM74" s="11"/>
      <c r="AN74" s="11"/>
      <c r="AO74" s="14"/>
      <c r="AP74" s="11">
        <v>198</v>
      </c>
      <c r="AQ74" s="15">
        <v>22024.19</v>
      </c>
      <c r="AR74" s="11">
        <v>92</v>
      </c>
      <c r="AS74" s="15">
        <v>11091.12</v>
      </c>
      <c r="AT74" s="14">
        <v>1.1522</v>
      </c>
      <c r="AU74" s="14">
        <v>0.9857</v>
      </c>
      <c r="AV74" s="11">
        <v>198</v>
      </c>
      <c r="AW74" s="15">
        <v>22024.19</v>
      </c>
      <c r="AX74" s="11">
        <v>92</v>
      </c>
      <c r="AY74" s="15">
        <v>11091.12</v>
      </c>
      <c r="AZ74" s="14">
        <v>1.1522</v>
      </c>
      <c r="BA74" s="14">
        <v>0.9857</v>
      </c>
      <c r="BB74" s="14"/>
      <c r="BC74" s="11">
        <v>198</v>
      </c>
      <c r="BD74" s="15">
        <v>22024.19</v>
      </c>
      <c r="BE74" s="11">
        <v>92</v>
      </c>
      <c r="BF74" s="15">
        <v>11091.12</v>
      </c>
      <c r="BG74" s="14">
        <v>1.1522</v>
      </c>
      <c r="BH74" s="14">
        <v>0.9857</v>
      </c>
      <c r="BI74" s="14"/>
      <c r="BJ74" s="11"/>
      <c r="BK74" s="15"/>
      <c r="BL74" s="9" t="s">
        <v>131</v>
      </c>
      <c r="BM74" s="14"/>
      <c r="BN74" s="14"/>
      <c r="BO74" s="11">
        <v>33</v>
      </c>
      <c r="BP74" s="15">
        <v>5232.2</v>
      </c>
      <c r="BQ74" s="11"/>
      <c r="BR74" s="15"/>
      <c r="BS74" s="14"/>
      <c r="BT74" s="14"/>
      <c r="BU74" s="9" t="s">
        <v>131</v>
      </c>
      <c r="BV74" s="9" t="s">
        <v>131</v>
      </c>
      <c r="BW74" s="9" t="s">
        <v>131</v>
      </c>
      <c r="BX74" s="9" t="s">
        <v>131</v>
      </c>
      <c r="BY74" s="9" t="s">
        <v>131</v>
      </c>
      <c r="BZ74" s="9" t="s">
        <v>131</v>
      </c>
      <c r="CA74" s="11">
        <v>38</v>
      </c>
      <c r="CB74" s="15">
        <v>3335</v>
      </c>
      <c r="CC74" s="11">
        <v>53</v>
      </c>
      <c r="CD74" s="15">
        <v>6970.7</v>
      </c>
      <c r="CE74" s="14">
        <v>-0.283</v>
      </c>
      <c r="CF74" s="14">
        <v>-0.5216</v>
      </c>
      <c r="CG74" s="9" t="s">
        <v>131</v>
      </c>
      <c r="CH74" s="9" t="s">
        <v>131</v>
      </c>
      <c r="CI74" s="9" t="s">
        <v>131</v>
      </c>
      <c r="CJ74" s="9" t="s">
        <v>131</v>
      </c>
      <c r="CK74" s="9" t="s">
        <v>131</v>
      </c>
      <c r="CL74" s="9" t="s">
        <v>131</v>
      </c>
      <c r="CM74" s="11">
        <v>16</v>
      </c>
      <c r="CN74" s="15">
        <v>3014.96</v>
      </c>
      <c r="CO74" s="11">
        <v>3</v>
      </c>
      <c r="CP74" s="15">
        <v>459.79</v>
      </c>
      <c r="CQ74" s="14">
        <v>4.3333</v>
      </c>
      <c r="CR74" s="14">
        <v>5.5573</v>
      </c>
      <c r="CS74" s="9" t="s">
        <v>131</v>
      </c>
      <c r="CT74" s="9" t="s">
        <v>131</v>
      </c>
      <c r="CU74" s="9" t="s">
        <v>131</v>
      </c>
      <c r="CV74" s="9" t="s">
        <v>131</v>
      </c>
      <c r="CW74" s="9" t="s">
        <v>131</v>
      </c>
      <c r="CX74" s="9" t="s">
        <v>131</v>
      </c>
      <c r="CY74" s="11">
        <v>20</v>
      </c>
      <c r="CZ74" s="15">
        <v>2885.3</v>
      </c>
      <c r="DA74" s="11">
        <v>7</v>
      </c>
      <c r="DB74" s="15">
        <v>326.01</v>
      </c>
      <c r="DC74" s="14">
        <v>1.8571</v>
      </c>
      <c r="DD74" s="14">
        <v>7.8503</v>
      </c>
      <c r="DE74" s="9" t="s">
        <v>131</v>
      </c>
      <c r="DF74" s="9" t="s">
        <v>131</v>
      </c>
      <c r="DG74" s="9" t="s">
        <v>131</v>
      </c>
      <c r="DH74" s="9" t="s">
        <v>131</v>
      </c>
      <c r="DI74" s="9" t="s">
        <v>131</v>
      </c>
      <c r="DJ74" s="9" t="s">
        <v>131</v>
      </c>
      <c r="DK74" s="11">
        <v>35</v>
      </c>
      <c r="DL74" s="15">
        <v>2740.84</v>
      </c>
      <c r="DM74" s="11"/>
      <c r="DN74" s="15"/>
      <c r="DO74" s="14"/>
      <c r="DP74" s="14"/>
      <c r="DQ74" s="9" t="s">
        <v>131</v>
      </c>
      <c r="DR74" s="9" t="s">
        <v>131</v>
      </c>
      <c r="DS74" s="9" t="s">
        <v>131</v>
      </c>
      <c r="DT74" s="9" t="s">
        <v>131</v>
      </c>
      <c r="DU74" s="9" t="s">
        <v>131</v>
      </c>
      <c r="DV74" s="9" t="s">
        <v>131</v>
      </c>
      <c r="DW74" s="11">
        <v>32</v>
      </c>
      <c r="DX74" s="15">
        <v>2675.27</v>
      </c>
      <c r="DY74" s="11">
        <v>12</v>
      </c>
      <c r="DZ74" s="15">
        <v>2117.39</v>
      </c>
      <c r="EA74" s="14">
        <v>1.6667</v>
      </c>
      <c r="EB74" s="14">
        <v>0.2635</v>
      </c>
      <c r="EC74" s="9" t="s">
        <v>131</v>
      </c>
      <c r="ED74" s="9" t="s">
        <v>131</v>
      </c>
      <c r="EE74" s="9" t="s">
        <v>131</v>
      </c>
      <c r="EF74" s="9" t="s">
        <v>131</v>
      </c>
      <c r="EG74" s="9" t="s">
        <v>131</v>
      </c>
      <c r="EH74" s="9" t="s">
        <v>131</v>
      </c>
      <c r="EI74" s="11">
        <v>13</v>
      </c>
      <c r="EJ74" s="15">
        <v>1508.89</v>
      </c>
      <c r="EK74" s="11">
        <v>17</v>
      </c>
      <c r="EL74" s="15">
        <v>1217.23</v>
      </c>
      <c r="EM74" s="14">
        <v>-0.2353</v>
      </c>
      <c r="EN74" s="14">
        <v>0.2396</v>
      </c>
      <c r="EO74" s="9" t="s">
        <v>131</v>
      </c>
      <c r="EP74" s="9" t="s">
        <v>131</v>
      </c>
      <c r="EQ74" s="9" t="s">
        <v>131</v>
      </c>
      <c r="ER74" s="9" t="s">
        <v>131</v>
      </c>
      <c r="ES74" s="9" t="s">
        <v>131</v>
      </c>
      <c r="ET74" s="9" t="s">
        <v>131</v>
      </c>
      <c r="EU74" s="11">
        <v>11</v>
      </c>
      <c r="EV74" s="15">
        <v>631.73</v>
      </c>
      <c r="EW74" s="11"/>
      <c r="EX74" s="15"/>
      <c r="EY74" s="14"/>
      <c r="EZ74" s="14"/>
      <c r="FA74" s="9" t="s">
        <v>131</v>
      </c>
      <c r="FB74" s="9" t="s">
        <v>131</v>
      </c>
      <c r="FC74" s="9" t="s">
        <v>131</v>
      </c>
      <c r="FD74" s="9" t="s">
        <v>131</v>
      </c>
      <c r="FE74" s="9" t="s">
        <v>131</v>
      </c>
      <c r="FF74" s="9" t="s">
        <v>131</v>
      </c>
      <c r="FG74" s="11"/>
      <c r="FH74" s="15"/>
      <c r="FI74" s="11"/>
      <c r="FJ74" s="15"/>
      <c r="FK74" s="14"/>
      <c r="FL74" s="14"/>
      <c r="FM74" s="9" t="s">
        <v>131</v>
      </c>
      <c r="FN74" s="9" t="s">
        <v>131</v>
      </c>
      <c r="FO74" s="9" t="s">
        <v>131</v>
      </c>
      <c r="FP74" s="9" t="s">
        <v>131</v>
      </c>
      <c r="FQ74" s="9" t="s">
        <v>131</v>
      </c>
      <c r="FR74" s="9" t="s">
        <v>131</v>
      </c>
      <c r="FS74" s="11"/>
      <c r="FT74" s="15"/>
      <c r="FU74" s="11"/>
      <c r="FV74" s="15"/>
      <c r="FW74" s="14"/>
      <c r="FX74" s="14"/>
      <c r="FY74" s="9" t="s">
        <v>131</v>
      </c>
      <c r="FZ74" s="9" t="s">
        <v>131</v>
      </c>
      <c r="GA74" s="9" t="s">
        <v>131</v>
      </c>
      <c r="GB74" s="9" t="s">
        <v>131</v>
      </c>
      <c r="GC74" s="9" t="s">
        <v>131</v>
      </c>
      <c r="GD74" s="9" t="s">
        <v>131</v>
      </c>
      <c r="GE74" s="11"/>
      <c r="GF74" s="15"/>
      <c r="GG74" s="11"/>
      <c r="GH74" s="15"/>
      <c r="GI74" s="14"/>
      <c r="GJ74" s="14"/>
      <c r="GK74" s="9" t="s">
        <v>131</v>
      </c>
      <c r="GL74" s="9" t="s">
        <v>131</v>
      </c>
      <c r="GM74" s="9" t="s">
        <v>131</v>
      </c>
      <c r="GN74" s="9" t="s">
        <v>131</v>
      </c>
      <c r="GO74" s="9" t="s">
        <v>131</v>
      </c>
      <c r="GP74" s="9" t="s">
        <v>131</v>
      </c>
      <c r="GQ74" s="11"/>
      <c r="GR74" s="15"/>
      <c r="GS74" s="11"/>
      <c r="GT74" s="15"/>
      <c r="GU74" s="14"/>
      <c r="GV74" s="14"/>
      <c r="GW74" s="9" t="s">
        <v>131</v>
      </c>
      <c r="GX74" s="9" t="s">
        <v>131</v>
      </c>
      <c r="GY74" s="9" t="s">
        <v>131</v>
      </c>
      <c r="GZ74" s="9" t="s">
        <v>131</v>
      </c>
      <c r="HA74" s="9" t="s">
        <v>131</v>
      </c>
      <c r="HB74" s="9" t="s">
        <v>131</v>
      </c>
      <c r="HC74" s="11"/>
      <c r="HD74" s="15"/>
      <c r="HE74" s="11"/>
      <c r="HF74" s="15"/>
      <c r="HG74" s="14"/>
      <c r="HH74" s="14"/>
      <c r="HI74" s="9" t="s">
        <v>131</v>
      </c>
      <c r="HJ74" s="9" t="s">
        <v>131</v>
      </c>
      <c r="HK74" s="9" t="s">
        <v>131</v>
      </c>
      <c r="HL74" s="9" t="s">
        <v>131</v>
      </c>
      <c r="HM74" s="9" t="s">
        <v>131</v>
      </c>
      <c r="HN74" s="9" t="s">
        <v>131</v>
      </c>
      <c r="HO74" s="11"/>
      <c r="HP74" s="15"/>
      <c r="HQ74" s="11"/>
      <c r="HR74" s="15"/>
      <c r="HS74" s="14"/>
      <c r="HT74" s="14"/>
      <c r="HU74" s="9" t="s">
        <v>131</v>
      </c>
      <c r="HV74" s="9" t="s">
        <v>131</v>
      </c>
      <c r="HW74" s="9" t="s">
        <v>131</v>
      </c>
      <c r="HX74" s="9" t="s">
        <v>131</v>
      </c>
      <c r="HY74" s="9" t="s">
        <v>131</v>
      </c>
      <c r="HZ74" s="9" t="s">
        <v>131</v>
      </c>
      <c r="IA74" s="11">
        <v>8004</v>
      </c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>
        <v>173</v>
      </c>
      <c r="IP74" s="11">
        <v>458</v>
      </c>
      <c r="IQ74" s="11">
        <v>400</v>
      </c>
      <c r="IR74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600</v>
      </c>
      <c r="D2" s="0" t="s">
        <v>601</v>
      </c>
      <c r="E2" s="0" t="s">
        <v>602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603</v>
      </c>
      <c r="J4" s="1" t="s">
        <v>604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605</v>
      </c>
      <c r="P4" s="1" t="s">
        <v>606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607</v>
      </c>
      <c r="F5" s="1" t="s">
        <v>608</v>
      </c>
      <c r="G5" s="1" t="s">
        <v>607</v>
      </c>
      <c r="H5" s="1" t="s">
        <v>608</v>
      </c>
      <c r="I5" s="1" t="s">
        <v>603</v>
      </c>
      <c r="J5" s="1" t="s">
        <v>604</v>
      </c>
      <c r="K5" s="1" t="s">
        <v>609</v>
      </c>
      <c r="L5" s="1" t="s">
        <v>610</v>
      </c>
      <c r="M5" s="1" t="s">
        <v>609</v>
      </c>
      <c r="N5" s="1" t="s">
        <v>610</v>
      </c>
      <c r="O5" s="1" t="s">
        <v>605</v>
      </c>
      <c r="P5" s="1" t="s">
        <v>606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74</v>
      </c>
      <c r="F6" s="8">
        <v>15689.96</v>
      </c>
      <c r="G6" s="4">
        <v>52</v>
      </c>
      <c r="H6" s="8">
        <v>9326.67</v>
      </c>
      <c r="I6" s="7">
        <v>0.4231</v>
      </c>
      <c r="J6" s="7">
        <v>0.6823</v>
      </c>
      <c r="K6" s="4">
        <v>74</v>
      </c>
      <c r="L6" s="8">
        <v>15689.96</v>
      </c>
      <c r="M6" s="4">
        <v>52</v>
      </c>
      <c r="N6" s="8">
        <v>9326.67</v>
      </c>
      <c r="O6" s="7">
        <v>0.4231</v>
      </c>
      <c r="P6" s="7">
        <v>0.6823</v>
      </c>
    </row>
    <row r="7">
      <c r="A7" s="2" t="s">
        <v>120</v>
      </c>
      <c r="B7" s="2" t="s">
        <v>121</v>
      </c>
      <c r="C7" s="2" t="s">
        <v>314</v>
      </c>
      <c r="D7" s="2" t="s">
        <v>315</v>
      </c>
      <c r="E7" s="4">
        <v>47</v>
      </c>
      <c r="F7" s="8">
        <v>1814.18</v>
      </c>
      <c r="G7" s="4">
        <v>9</v>
      </c>
      <c r="H7" s="8">
        <v>269.11</v>
      </c>
      <c r="I7" s="7">
        <v>4.2222</v>
      </c>
      <c r="J7" s="7">
        <v>5.7414</v>
      </c>
      <c r="K7" s="4">
        <v>47</v>
      </c>
      <c r="L7" s="8">
        <v>1814.18</v>
      </c>
      <c r="M7" s="4">
        <v>9</v>
      </c>
      <c r="N7" s="8">
        <v>269.11</v>
      </c>
      <c r="O7" s="7">
        <v>4.2222</v>
      </c>
      <c r="P7" s="7">
        <v>5.7414</v>
      </c>
    </row>
    <row r="8">
      <c r="A8" s="2" t="s">
        <v>120</v>
      </c>
      <c r="B8" s="2" t="s">
        <v>121</v>
      </c>
      <c r="C8" s="2" t="s">
        <v>404</v>
      </c>
      <c r="D8" s="2" t="s">
        <v>405</v>
      </c>
      <c r="E8" s="4">
        <v>9</v>
      </c>
      <c r="F8" s="8">
        <v>992.26</v>
      </c>
      <c r="G8" s="4">
        <v>6</v>
      </c>
      <c r="H8" s="8">
        <v>562.17</v>
      </c>
      <c r="I8" s="7">
        <v>0.5</v>
      </c>
      <c r="J8" s="7">
        <v>0.7651</v>
      </c>
      <c r="K8" s="4">
        <v>9</v>
      </c>
      <c r="L8" s="8">
        <v>992.26</v>
      </c>
      <c r="M8" s="4">
        <v>6</v>
      </c>
      <c r="N8" s="8">
        <v>562.17</v>
      </c>
      <c r="O8" s="7">
        <v>0.5</v>
      </c>
      <c r="P8" s="7">
        <v>0.7651</v>
      </c>
    </row>
    <row r="9">
      <c r="A9" s="2" t="s">
        <v>120</v>
      </c>
      <c r="B9" s="2" t="s">
        <v>121</v>
      </c>
      <c r="C9" s="2" t="s">
        <v>436</v>
      </c>
      <c r="D9" s="2" t="s">
        <v>437</v>
      </c>
      <c r="E9" s="4">
        <v>18</v>
      </c>
      <c r="F9" s="8">
        <v>857.35</v>
      </c>
      <c r="G9" s="4">
        <v>10</v>
      </c>
      <c r="H9" s="8">
        <v>210.52</v>
      </c>
      <c r="I9" s="7">
        <v>0.8</v>
      </c>
      <c r="J9" s="7">
        <v>3.0725</v>
      </c>
      <c r="K9" s="4">
        <v>18</v>
      </c>
      <c r="L9" s="8">
        <v>857.35</v>
      </c>
      <c r="M9" s="4">
        <v>10</v>
      </c>
      <c r="N9" s="8">
        <v>210.52</v>
      </c>
      <c r="O9" s="7">
        <v>0.8</v>
      </c>
      <c r="P9" s="7">
        <v>3.0725</v>
      </c>
    </row>
    <row r="10">
      <c r="A10" s="2" t="s">
        <v>120</v>
      </c>
      <c r="B10" s="2" t="s">
        <v>461</v>
      </c>
      <c r="C10" s="2" t="s">
        <v>462</v>
      </c>
      <c r="D10" s="2" t="s">
        <v>463</v>
      </c>
      <c r="E10" s="4">
        <v>16</v>
      </c>
      <c r="F10" s="8">
        <v>788.08</v>
      </c>
      <c r="G10" s="4">
        <v>3</v>
      </c>
      <c r="H10" s="8">
        <v>227.89</v>
      </c>
      <c r="I10" s="7">
        <v>4.3333</v>
      </c>
      <c r="J10" s="7">
        <v>2.4582</v>
      </c>
      <c r="K10" s="4">
        <v>16</v>
      </c>
      <c r="L10" s="8">
        <v>788.08</v>
      </c>
      <c r="M10" s="4">
        <v>3</v>
      </c>
      <c r="N10" s="8">
        <v>227.89</v>
      </c>
      <c r="O10" s="7">
        <v>4.3333</v>
      </c>
      <c r="P10" s="7">
        <v>2.4582</v>
      </c>
    </row>
    <row r="11">
      <c r="A11" s="2" t="s">
        <v>120</v>
      </c>
      <c r="B11" s="2" t="s">
        <v>461</v>
      </c>
      <c r="C11" s="2" t="s">
        <v>404</v>
      </c>
      <c r="D11" s="2" t="s">
        <v>405</v>
      </c>
      <c r="E11" s="4">
        <v>5</v>
      </c>
      <c r="F11" s="8">
        <v>418.56</v>
      </c>
      <c r="G11" s="4"/>
      <c r="H11" s="8"/>
      <c r="I11" s="7"/>
      <c r="J11" s="7"/>
      <c r="K11" s="4">
        <v>5</v>
      </c>
      <c r="L11" s="8">
        <v>418.56</v>
      </c>
      <c r="M11" s="4"/>
      <c r="N11" s="8"/>
      <c r="O11" s="7"/>
      <c r="P11" s="7"/>
    </row>
    <row r="12">
      <c r="A12" s="2" t="s">
        <v>120</v>
      </c>
      <c r="B12" s="2" t="s">
        <v>461</v>
      </c>
      <c r="C12" s="2" t="s">
        <v>314</v>
      </c>
      <c r="D12" s="2" t="s">
        <v>315</v>
      </c>
      <c r="E12" s="4">
        <v>7</v>
      </c>
      <c r="F12" s="8">
        <v>139.6</v>
      </c>
      <c r="G12" s="4">
        <v>3</v>
      </c>
      <c r="H12" s="8">
        <v>55.82</v>
      </c>
      <c r="I12" s="7">
        <v>1.3333</v>
      </c>
      <c r="J12" s="7">
        <v>1.5009</v>
      </c>
      <c r="K12" s="4">
        <v>7</v>
      </c>
      <c r="L12" s="8">
        <v>139.6</v>
      </c>
      <c r="M12" s="4">
        <v>3</v>
      </c>
      <c r="N12" s="8">
        <v>55.82</v>
      </c>
      <c r="O12" s="7">
        <v>1.3333</v>
      </c>
      <c r="P12" s="7">
        <v>1.5009</v>
      </c>
    </row>
    <row r="13">
      <c r="A13" s="2" t="s">
        <v>120</v>
      </c>
      <c r="B13" s="2" t="s">
        <v>461</v>
      </c>
      <c r="C13" s="2" t="s">
        <v>436</v>
      </c>
      <c r="D13" s="2" t="s">
        <v>437</v>
      </c>
      <c r="E13" s="4">
        <v>2</v>
      </c>
      <c r="F13" s="8">
        <v>16.26</v>
      </c>
      <c r="G13" s="4">
        <v>2</v>
      </c>
      <c r="H13" s="8">
        <v>31.88</v>
      </c>
      <c r="I13" s="7"/>
      <c r="J13" s="7">
        <v>-0.49</v>
      </c>
      <c r="K13" s="4">
        <v>2</v>
      </c>
      <c r="L13" s="8">
        <v>16.26</v>
      </c>
      <c r="M13" s="4">
        <v>2</v>
      </c>
      <c r="N13" s="8">
        <v>31.88</v>
      </c>
      <c r="O13" s="7"/>
      <c r="P13" s="7">
        <v>-0.49</v>
      </c>
    </row>
    <row r="14">
      <c r="A14" s="2" t="s">
        <v>120</v>
      </c>
      <c r="B14" s="2" t="s">
        <v>538</v>
      </c>
      <c r="C14" s="2" t="s">
        <v>404</v>
      </c>
      <c r="D14" s="2" t="s">
        <v>405</v>
      </c>
      <c r="E14" s="4">
        <v>5</v>
      </c>
      <c r="F14" s="8">
        <v>681.39</v>
      </c>
      <c r="G14" s="4"/>
      <c r="H14" s="8"/>
      <c r="I14" s="7"/>
      <c r="J14" s="7"/>
      <c r="K14" s="4">
        <v>5</v>
      </c>
      <c r="L14" s="8">
        <v>681.39</v>
      </c>
      <c r="M14" s="4"/>
      <c r="N14" s="8"/>
      <c r="O14" s="7"/>
      <c r="P14" s="7"/>
    </row>
    <row r="15">
      <c r="A15" s="2" t="s">
        <v>120</v>
      </c>
      <c r="B15" s="2" t="s">
        <v>538</v>
      </c>
      <c r="C15" s="2" t="s">
        <v>462</v>
      </c>
      <c r="D15" s="2" t="s">
        <v>463</v>
      </c>
      <c r="E15" s="4">
        <v>6</v>
      </c>
      <c r="F15" s="8">
        <v>475.83</v>
      </c>
      <c r="G15" s="4">
        <v>3</v>
      </c>
      <c r="H15" s="8">
        <v>319.96</v>
      </c>
      <c r="I15" s="7">
        <v>1</v>
      </c>
      <c r="J15" s="7">
        <v>0.4872</v>
      </c>
      <c r="K15" s="4">
        <v>6</v>
      </c>
      <c r="L15" s="8">
        <v>475.83</v>
      </c>
      <c r="M15" s="4">
        <v>3</v>
      </c>
      <c r="N15" s="8">
        <v>319.96</v>
      </c>
      <c r="O15" s="7">
        <v>1</v>
      </c>
      <c r="P15" s="7">
        <v>0.4872</v>
      </c>
    </row>
    <row r="16">
      <c r="A16" s="2" t="s">
        <v>120</v>
      </c>
      <c r="B16" s="2" t="s">
        <v>538</v>
      </c>
      <c r="C16" s="2" t="s">
        <v>436</v>
      </c>
      <c r="D16" s="2" t="s">
        <v>437</v>
      </c>
      <c r="E16" s="4">
        <v>6</v>
      </c>
      <c r="F16" s="8">
        <v>98.72</v>
      </c>
      <c r="G16" s="4">
        <v>2</v>
      </c>
      <c r="H16" s="8">
        <v>38.66</v>
      </c>
      <c r="I16" s="7">
        <v>2</v>
      </c>
      <c r="J16" s="7">
        <v>1.5535</v>
      </c>
      <c r="K16" s="4">
        <v>6</v>
      </c>
      <c r="L16" s="8">
        <v>98.72</v>
      </c>
      <c r="M16" s="4">
        <v>2</v>
      </c>
      <c r="N16" s="8">
        <v>38.66</v>
      </c>
      <c r="O16" s="7">
        <v>2</v>
      </c>
      <c r="P16" s="7">
        <v>1.5535</v>
      </c>
    </row>
    <row r="17">
      <c r="A17" s="2" t="s">
        <v>120</v>
      </c>
      <c r="B17" s="2" t="s">
        <v>538</v>
      </c>
      <c r="C17" s="2" t="s">
        <v>314</v>
      </c>
      <c r="D17" s="2" t="s">
        <v>315</v>
      </c>
      <c r="E17" s="4">
        <v>3</v>
      </c>
      <c r="F17" s="8">
        <v>52</v>
      </c>
      <c r="G17" s="4">
        <v>2</v>
      </c>
      <c r="H17" s="8">
        <v>48.44</v>
      </c>
      <c r="I17" s="7">
        <v>0.5</v>
      </c>
      <c r="J17" s="7">
        <v>0.0735</v>
      </c>
      <c r="K17" s="4">
        <v>3</v>
      </c>
      <c r="L17" s="8">
        <v>52</v>
      </c>
      <c r="M17" s="4">
        <v>2</v>
      </c>
      <c r="N17" s="8">
        <v>48.44</v>
      </c>
      <c r="O17" s="7">
        <v>0.5</v>
      </c>
      <c r="P17" s="7">
        <v>0.0735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600</v>
      </c>
      <c r="D2" s="0" t="s">
        <v>601</v>
      </c>
      <c r="E2" s="0" t="s">
        <v>602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603</v>
      </c>
      <c r="I4" s="1" t="s">
        <v>604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605</v>
      </c>
      <c r="O4" s="1" t="s">
        <v>606</v>
      </c>
    </row>
    <row r="5">
      <c r="A5" s="1" t="s">
        <v>67</v>
      </c>
      <c r="B5" s="1" t="s">
        <v>69</v>
      </c>
      <c r="C5" s="1" t="s">
        <v>70</v>
      </c>
      <c r="D5" s="1" t="s">
        <v>607</v>
      </c>
      <c r="E5" s="1" t="s">
        <v>608</v>
      </c>
      <c r="F5" s="1" t="s">
        <v>607</v>
      </c>
      <c r="G5" s="1" t="s">
        <v>608</v>
      </c>
      <c r="H5" s="1" t="s">
        <v>603</v>
      </c>
      <c r="I5" s="1" t="s">
        <v>604</v>
      </c>
      <c r="J5" s="1" t="s">
        <v>609</v>
      </c>
      <c r="K5" s="1" t="s">
        <v>610</v>
      </c>
      <c r="L5" s="1" t="s">
        <v>609</v>
      </c>
      <c r="M5" s="1" t="s">
        <v>610</v>
      </c>
      <c r="N5" s="1" t="s">
        <v>605</v>
      </c>
      <c r="O5" s="1" t="s">
        <v>606</v>
      </c>
    </row>
    <row r="6">
      <c r="A6" s="2" t="s">
        <v>120</v>
      </c>
      <c r="B6" s="2" t="s">
        <v>122</v>
      </c>
      <c r="C6" s="2" t="s">
        <v>123</v>
      </c>
      <c r="D6" s="4">
        <v>74</v>
      </c>
      <c r="E6" s="8">
        <v>15689.96</v>
      </c>
      <c r="F6" s="4">
        <v>52</v>
      </c>
      <c r="G6" s="8">
        <v>9326.67</v>
      </c>
      <c r="H6" s="7">
        <v>0.4231</v>
      </c>
      <c r="I6" s="7">
        <v>0.6823</v>
      </c>
      <c r="J6" s="4">
        <v>74</v>
      </c>
      <c r="K6" s="8">
        <v>15689.96</v>
      </c>
      <c r="L6" s="4">
        <v>52</v>
      </c>
      <c r="M6" s="8">
        <v>9326.67</v>
      </c>
      <c r="N6" s="7">
        <v>0.4231</v>
      </c>
      <c r="O6" s="7">
        <v>0.6823</v>
      </c>
    </row>
    <row r="7">
      <c r="A7" s="2" t="s">
        <v>120</v>
      </c>
      <c r="B7" s="2" t="s">
        <v>404</v>
      </c>
      <c r="C7" s="2" t="s">
        <v>405</v>
      </c>
      <c r="D7" s="4">
        <v>19</v>
      </c>
      <c r="E7" s="8">
        <v>2092.21</v>
      </c>
      <c r="F7" s="4">
        <v>6</v>
      </c>
      <c r="G7" s="8">
        <v>562.17</v>
      </c>
      <c r="H7" s="7">
        <v>2.1667</v>
      </c>
      <c r="I7" s="7">
        <v>2.7217</v>
      </c>
      <c r="J7" s="4">
        <v>19</v>
      </c>
      <c r="K7" s="8">
        <v>2092.21</v>
      </c>
      <c r="L7" s="4">
        <v>6</v>
      </c>
      <c r="M7" s="8">
        <v>562.17</v>
      </c>
      <c r="N7" s="7">
        <v>2.1667</v>
      </c>
      <c r="O7" s="7">
        <v>2.7217</v>
      </c>
    </row>
    <row r="8">
      <c r="A8" s="2" t="s">
        <v>120</v>
      </c>
      <c r="B8" s="2" t="s">
        <v>314</v>
      </c>
      <c r="C8" s="2" t="s">
        <v>315</v>
      </c>
      <c r="D8" s="4">
        <v>57</v>
      </c>
      <c r="E8" s="8">
        <v>2005.78</v>
      </c>
      <c r="F8" s="4">
        <v>14</v>
      </c>
      <c r="G8" s="8">
        <v>373.37</v>
      </c>
      <c r="H8" s="7">
        <v>3.0714</v>
      </c>
      <c r="I8" s="7">
        <v>4.3721</v>
      </c>
      <c r="J8" s="4">
        <v>57</v>
      </c>
      <c r="K8" s="8">
        <v>2005.78</v>
      </c>
      <c r="L8" s="4">
        <v>14</v>
      </c>
      <c r="M8" s="8">
        <v>373.37</v>
      </c>
      <c r="N8" s="7">
        <v>3.0714</v>
      </c>
      <c r="O8" s="7">
        <v>4.3721</v>
      </c>
    </row>
    <row r="9">
      <c r="A9" s="2" t="s">
        <v>120</v>
      </c>
      <c r="B9" s="2" t="s">
        <v>462</v>
      </c>
      <c r="C9" s="2" t="s">
        <v>463</v>
      </c>
      <c r="D9" s="4">
        <v>22</v>
      </c>
      <c r="E9" s="8">
        <v>1263.91</v>
      </c>
      <c r="F9" s="4">
        <v>6</v>
      </c>
      <c r="G9" s="8">
        <v>547.85</v>
      </c>
      <c r="H9" s="7">
        <v>2.6667</v>
      </c>
      <c r="I9" s="7">
        <v>1.307</v>
      </c>
      <c r="J9" s="4">
        <v>22</v>
      </c>
      <c r="K9" s="8">
        <v>1263.91</v>
      </c>
      <c r="L9" s="4">
        <v>6</v>
      </c>
      <c r="M9" s="8">
        <v>547.85</v>
      </c>
      <c r="N9" s="7">
        <v>2.6667</v>
      </c>
      <c r="O9" s="7">
        <v>1.307</v>
      </c>
    </row>
    <row r="10">
      <c r="A10" s="2" t="s">
        <v>120</v>
      </c>
      <c r="B10" s="2" t="s">
        <v>436</v>
      </c>
      <c r="C10" s="2" t="s">
        <v>437</v>
      </c>
      <c r="D10" s="4">
        <v>26</v>
      </c>
      <c r="E10" s="8">
        <v>972.33</v>
      </c>
      <c r="F10" s="4">
        <v>14</v>
      </c>
      <c r="G10" s="8">
        <v>281.06</v>
      </c>
      <c r="H10" s="7">
        <v>0.8571</v>
      </c>
      <c r="I10" s="7">
        <v>2.4595</v>
      </c>
      <c r="J10" s="4">
        <v>26</v>
      </c>
      <c r="K10" s="8">
        <v>972.33</v>
      </c>
      <c r="L10" s="4">
        <v>14</v>
      </c>
      <c r="M10" s="8">
        <v>281.06</v>
      </c>
      <c r="N10" s="7">
        <v>0.8571</v>
      </c>
      <c r="O10" s="7">
        <v>2.4595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