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<sst xmlns="http://schemas.openxmlformats.org/spreadsheetml/2006/main" count="54" uniqueCount="54">
  <si>
    <t>Date Type:</t>
  </si>
  <si>
    <t>Shipped Date</t>
  </si>
  <si>
    <t>Start Date:</t>
  </si>
  <si>
    <t>08/01/2024</t>
  </si>
  <si>
    <t>End Date:</t>
  </si>
  <si>
    <t>08/27/2024</t>
  </si>
  <si>
    <t>Report Run Date:</t>
  </si>
  <si>
    <t>08/28/2024</t>
  </si>
  <si>
    <t>Division</t>
  </si>
  <si>
    <t>Current And Future Inventory</t>
  </si>
  <si>
    <t>Current And History Sales Comparison</t>
  </si>
  <si>
    <t>ASHFURNDS</t>
  </si>
  <si>
    <t>ZOLA</t>
  </si>
  <si>
    <t>ROOMECOM</t>
  </si>
  <si>
    <t>LAMPDS</t>
  </si>
  <si>
    <t>AMERSIGNDS</t>
  </si>
  <si>
    <t>HOUZZ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</si>
  <si>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</si>
  <si>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</si>
  <si>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</si>
  <si>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</si>
  <si>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</si>
  <si>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</si>
  <si>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</si>
  <si>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</si>
  <si>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</si>
  <si>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</si>
  <si>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</si>
  <si>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</si>
  <si>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</si>
  <si>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</si>
  <si>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</si>
  <si>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</si>
  <si>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</si>
  <si>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</si>
  <si>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</si>
  <si>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</si>
  <si>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</si>
  <si>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</si>
  <si>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</si>
  <si>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</si>
  <si>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</si>
  <si>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</si>
  <si>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FUO</t>
  </si>
  <si>
    <t>FUR</t>
  </si>
  <si>
    <t>LGT</t>
  </si>
  <si>
    <t>PET</t>
  </si>
  <si>
    <t>PETB</t>
  </si>
  <si>
    <t>RUG</t>
  </si>
  <si>
    <t>SHET</t>
  </si>
  <si>
    <t>TOWL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</si>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</sst>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Q21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  <c r="AT2" s="7" t="s">
        <v>14</v>
      </c>
      <c r="AU2" s="8" t="s">
        <v>14</v>
      </c>
      <c r="AV2" s="8" t="s">
        <v>14</v>
      </c>
      <c r="AW2" s="8" t="s">
        <v>14</v>
      </c>
      <c r="AX2" s="8" t="s">
        <v>14</v>
      </c>
      <c r="AY2" s="8" t="s">
        <v>14</v>
      </c>
      <c r="AZ2" s="8" t="s">
        <v>14</v>
      </c>
      <c r="BA2" s="9" t="s">
        <v>14</v>
      </c>
      <c r="BB2" s="7" t="s">
        <v>15</v>
      </c>
      <c r="BC2" s="8" t="s">
        <v>15</v>
      </c>
      <c r="BD2" s="8" t="s">
        <v>15</v>
      </c>
      <c r="BE2" s="8" t="s">
        <v>15</v>
      </c>
      <c r="BF2" s="8" t="s">
        <v>15</v>
      </c>
      <c r="BG2" s="8" t="s">
        <v>15</v>
      </c>
      <c r="BH2" s="8" t="s">
        <v>15</v>
      </c>
      <c r="BI2" s="9" t="s">
        <v>15</v>
      </c>
      <c r="BJ2" s="7" t="s">
        <v>16</v>
      </c>
      <c r="BK2" s="8" t="s">
        <v>16</v>
      </c>
      <c r="BL2" s="8" t="s">
        <v>16</v>
      </c>
      <c r="BM2" s="8" t="s">
        <v>16</v>
      </c>
      <c r="BN2" s="8" t="s">
        <v>16</v>
      </c>
      <c r="BO2" s="8" t="s">
        <v>16</v>
      </c>
      <c r="BP2" s="8" t="s">
        <v>16</v>
      </c>
      <c r="BQ2" s="9" t="s">
        <v>16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17</v>
      </c>
      <c r="K3" s="4" t="s">
        <v>17</v>
      </c>
      <c r="L3" s="4" t="s">
        <v>17</v>
      </c>
      <c r="M3" s="4" t="s">
        <v>17</v>
      </c>
      <c r="N3" s="4" t="s">
        <v>18</v>
      </c>
      <c r="O3" s="4" t="s">
        <v>18</v>
      </c>
      <c r="P3" s="4" t="s">
        <v>18</v>
      </c>
      <c r="Q3" s="4" t="s">
        <v>18</v>
      </c>
      <c r="R3" s="4" t="s">
        <v>19</v>
      </c>
      <c r="S3" s="4" t="s">
        <v>20</v>
      </c>
      <c r="T3" s="4" t="s">
        <v>21</v>
      </c>
      <c r="U3" s="4" t="s">
        <v>22</v>
      </c>
      <c r="V3" s="4" t="s">
        <v>17</v>
      </c>
      <c r="W3" s="4" t="s">
        <v>17</v>
      </c>
      <c r="X3" s="4" t="s">
        <v>17</v>
      </c>
      <c r="Y3" s="4" t="s">
        <v>18</v>
      </c>
      <c r="Z3" s="4" t="s">
        <v>18</v>
      </c>
      <c r="AA3" s="4" t="s">
        <v>18</v>
      </c>
      <c r="AB3" s="4" t="s">
        <v>19</v>
      </c>
      <c r="AC3" s="4" t="s">
        <v>20</v>
      </c>
      <c r="AD3" s="4" t="s">
        <v>17</v>
      </c>
      <c r="AE3" s="4" t="s">
        <v>17</v>
      </c>
      <c r="AF3" s="4" t="s">
        <v>17</v>
      </c>
      <c r="AG3" s="4" t="s">
        <v>18</v>
      </c>
      <c r="AH3" s="4" t="s">
        <v>18</v>
      </c>
      <c r="AI3" s="4" t="s">
        <v>18</v>
      </c>
      <c r="AJ3" s="4" t="s">
        <v>19</v>
      </c>
      <c r="AK3" s="4" t="s">
        <v>20</v>
      </c>
      <c r="AL3" s="4" t="s">
        <v>17</v>
      </c>
      <c r="AM3" s="4" t="s">
        <v>17</v>
      </c>
      <c r="AN3" s="4" t="s">
        <v>17</v>
      </c>
      <c r="AO3" s="4" t="s">
        <v>18</v>
      </c>
      <c r="AP3" s="4" t="s">
        <v>18</v>
      </c>
      <c r="AQ3" s="4" t="s">
        <v>18</v>
      </c>
      <c r="AR3" s="4" t="s">
        <v>19</v>
      </c>
      <c r="AS3" s="4" t="s">
        <v>20</v>
      </c>
      <c r="AT3" s="4" t="s">
        <v>17</v>
      </c>
      <c r="AU3" s="4" t="s">
        <v>17</v>
      </c>
      <c r="AV3" s="4" t="s">
        <v>17</v>
      </c>
      <c r="AW3" s="4" t="s">
        <v>18</v>
      </c>
      <c r="AX3" s="4" t="s">
        <v>18</v>
      </c>
      <c r="AY3" s="4" t="s">
        <v>18</v>
      </c>
      <c r="AZ3" s="4" t="s">
        <v>19</v>
      </c>
      <c r="BA3" s="4" t="s">
        <v>20</v>
      </c>
      <c r="BB3" s="4" t="s">
        <v>17</v>
      </c>
      <c r="BC3" s="4" t="s">
        <v>17</v>
      </c>
      <c r="BD3" s="4" t="s">
        <v>17</v>
      </c>
      <c r="BE3" s="4" t="s">
        <v>18</v>
      </c>
      <c r="BF3" s="4" t="s">
        <v>18</v>
      </c>
      <c r="BG3" s="4" t="s">
        <v>18</v>
      </c>
      <c r="BH3" s="4" t="s">
        <v>19</v>
      </c>
      <c r="BI3" s="4" t="s">
        <v>20</v>
      </c>
      <c r="BJ3" s="4" t="s">
        <v>17</v>
      </c>
      <c r="BK3" s="4" t="s">
        <v>17</v>
      </c>
      <c r="BL3" s="4" t="s">
        <v>17</v>
      </c>
      <c r="BM3" s="4" t="s">
        <v>18</v>
      </c>
      <c r="BN3" s="4" t="s">
        <v>18</v>
      </c>
      <c r="BO3" s="4" t="s">
        <v>18</v>
      </c>
      <c r="BP3" s="4" t="s">
        <v>19</v>
      </c>
      <c r="BQ3" s="4" t="s">
        <v>20</v>
      </c>
    </row>
    <row r="4">
      <c r="A4" s="4" t="s">
        <v>8</v>
      </c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28</v>
      </c>
      <c r="H4" s="4" t="s">
        <v>29</v>
      </c>
      <c r="I4" s="4" t="s">
        <v>30</v>
      </c>
      <c r="J4" s="4" t="s">
        <v>31</v>
      </c>
      <c r="K4" s="4" t="s">
        <v>32</v>
      </c>
      <c r="L4" s="4" t="s">
        <v>33</v>
      </c>
      <c r="M4" s="4" t="s">
        <v>34</v>
      </c>
      <c r="N4" s="4" t="s">
        <v>31</v>
      </c>
      <c r="O4" s="4" t="s">
        <v>32</v>
      </c>
      <c r="P4" s="4" t="s">
        <v>33</v>
      </c>
      <c r="Q4" s="4" t="s">
        <v>34</v>
      </c>
      <c r="R4" s="4" t="s">
        <v>19</v>
      </c>
      <c r="S4" s="4" t="s">
        <v>20</v>
      </c>
      <c r="T4" s="4" t="s">
        <v>21</v>
      </c>
      <c r="U4" s="4" t="s">
        <v>22</v>
      </c>
      <c r="V4" s="4" t="s">
        <v>35</v>
      </c>
      <c r="W4" s="4" t="s">
        <v>36</v>
      </c>
      <c r="X4" s="4" t="s">
        <v>33</v>
      </c>
      <c r="Y4" s="4" t="s">
        <v>35</v>
      </c>
      <c r="Z4" s="4" t="s">
        <v>36</v>
      </c>
      <c r="AA4" s="4" t="s">
        <v>33</v>
      </c>
      <c r="AB4" s="4" t="s">
        <v>19</v>
      </c>
      <c r="AC4" s="4" t="s">
        <v>20</v>
      </c>
      <c r="AD4" s="4" t="s">
        <v>35</v>
      </c>
      <c r="AE4" s="4" t="s">
        <v>36</v>
      </c>
      <c r="AF4" s="4" t="s">
        <v>33</v>
      </c>
      <c r="AG4" s="4" t="s">
        <v>35</v>
      </c>
      <c r="AH4" s="4" t="s">
        <v>36</v>
      </c>
      <c r="AI4" s="4" t="s">
        <v>33</v>
      </c>
      <c r="AJ4" s="4" t="s">
        <v>19</v>
      </c>
      <c r="AK4" s="4" t="s">
        <v>20</v>
      </c>
      <c r="AL4" s="4" t="s">
        <v>35</v>
      </c>
      <c r="AM4" s="4" t="s">
        <v>36</v>
      </c>
      <c r="AN4" s="4" t="s">
        <v>33</v>
      </c>
      <c r="AO4" s="4" t="s">
        <v>35</v>
      </c>
      <c r="AP4" s="4" t="s">
        <v>36</v>
      </c>
      <c r="AQ4" s="4" t="s">
        <v>33</v>
      </c>
      <c r="AR4" s="4" t="s">
        <v>19</v>
      </c>
      <c r="AS4" s="4" t="s">
        <v>20</v>
      </c>
      <c r="AT4" s="4" t="s">
        <v>35</v>
      </c>
      <c r="AU4" s="4" t="s">
        <v>36</v>
      </c>
      <c r="AV4" s="4" t="s">
        <v>33</v>
      </c>
      <c r="AW4" s="4" t="s">
        <v>35</v>
      </c>
      <c r="AX4" s="4" t="s">
        <v>36</v>
      </c>
      <c r="AY4" s="4" t="s">
        <v>33</v>
      </c>
      <c r="AZ4" s="4" t="s">
        <v>19</v>
      </c>
      <c r="BA4" s="4" t="s">
        <v>20</v>
      </c>
      <c r="BB4" s="4" t="s">
        <v>35</v>
      </c>
      <c r="BC4" s="4" t="s">
        <v>36</v>
      </c>
      <c r="BD4" s="4" t="s">
        <v>33</v>
      </c>
      <c r="BE4" s="4" t="s">
        <v>35</v>
      </c>
      <c r="BF4" s="4" t="s">
        <v>36</v>
      </c>
      <c r="BG4" s="4" t="s">
        <v>33</v>
      </c>
      <c r="BH4" s="4" t="s">
        <v>19</v>
      </c>
      <c r="BI4" s="4" t="s">
        <v>20</v>
      </c>
      <c r="BJ4" s="4" t="s">
        <v>35</v>
      </c>
      <c r="BK4" s="4" t="s">
        <v>36</v>
      </c>
      <c r="BL4" s="4" t="s">
        <v>33</v>
      </c>
      <c r="BM4" s="4" t="s">
        <v>35</v>
      </c>
      <c r="BN4" s="4" t="s">
        <v>36</v>
      </c>
      <c r="BO4" s="4" t="s">
        <v>33</v>
      </c>
      <c r="BP4" s="4" t="s">
        <v>19</v>
      </c>
      <c r="BQ4" s="4" t="s">
        <v>20</v>
      </c>
    </row>
    <row r="5">
      <c r="A5" s="10" t="s">
        <v>37</v>
      </c>
      <c r="B5" s="11">
        <v>569724</v>
      </c>
      <c r="C5" s="11">
        <f>=ROUNDDOWN(24.0752525956821,0)</f>
      </c>
      <c r="D5" s="11">
        <v>530673</v>
      </c>
      <c r="E5" s="12">
        <v>0.989</v>
      </c>
      <c r="F5" s="11"/>
      <c r="G5" s="11">
        <f>=ROUNDDOWN({0},0)</f>
      </c>
      <c r="H5" s="11">
        <v>590</v>
      </c>
      <c r="I5" s="12">
        <v>0.1427</v>
      </c>
      <c r="J5" s="11">
        <v>497</v>
      </c>
      <c r="K5" s="13">
        <v>32883.74</v>
      </c>
      <c r="L5" s="11">
        <v>1749</v>
      </c>
      <c r="M5" s="14">
        <v>18.8</v>
      </c>
      <c r="N5" s="11">
        <v>479</v>
      </c>
      <c r="O5" s="13">
        <v>35254.82</v>
      </c>
      <c r="P5" s="11">
        <v>1935</v>
      </c>
      <c r="Q5" s="14">
        <v>18.22</v>
      </c>
      <c r="R5" s="12">
        <v>0.0376</v>
      </c>
      <c r="S5" s="12">
        <v>-0.0673</v>
      </c>
      <c r="T5" s="12">
        <v>-0.0961</v>
      </c>
      <c r="U5" s="12">
        <v>0.0318</v>
      </c>
      <c r="V5" s="11">
        <v>200</v>
      </c>
      <c r="W5" s="13">
        <v>11355.35</v>
      </c>
      <c r="X5" s="11">
        <v>617</v>
      </c>
      <c r="Y5" s="11">
        <v>102</v>
      </c>
      <c r="Z5" s="13">
        <v>6616.88</v>
      </c>
      <c r="AA5" s="11">
        <v>530</v>
      </c>
      <c r="AB5" s="12">
        <v>0.9608</v>
      </c>
      <c r="AC5" s="12">
        <v>0.7161</v>
      </c>
      <c r="AD5" s="11">
        <v>113</v>
      </c>
      <c r="AE5" s="13">
        <v>7750.08</v>
      </c>
      <c r="AF5" s="11">
        <v>252</v>
      </c>
      <c r="AG5" s="11">
        <v>127</v>
      </c>
      <c r="AH5" s="13">
        <v>8155.22</v>
      </c>
      <c r="AI5" s="11">
        <v>299</v>
      </c>
      <c r="AJ5" s="12">
        <v>-0.1102</v>
      </c>
      <c r="AK5" s="12">
        <v>-0.0497</v>
      </c>
      <c r="AL5" s="11">
        <v>118</v>
      </c>
      <c r="AM5" s="13">
        <v>8400.49</v>
      </c>
      <c r="AN5" s="11">
        <v>491</v>
      </c>
      <c r="AO5" s="11">
        <v>163</v>
      </c>
      <c r="AP5" s="13">
        <v>12459.66</v>
      </c>
      <c r="AQ5" s="11">
        <v>452</v>
      </c>
      <c r="AR5" s="12">
        <v>-0.2761</v>
      </c>
      <c r="AS5" s="12">
        <v>-0.3258</v>
      </c>
      <c r="AT5" s="11">
        <v>15</v>
      </c>
      <c r="AU5" s="13">
        <v>1362.35</v>
      </c>
      <c r="AV5" s="11">
        <v>187</v>
      </c>
      <c r="AW5" s="11">
        <v>7</v>
      </c>
      <c r="AX5" s="13">
        <v>547.93</v>
      </c>
      <c r="AY5" s="11">
        <v>198</v>
      </c>
      <c r="AZ5" s="12">
        <v>1.1429</v>
      </c>
      <c r="BA5" s="12">
        <v>1.4864</v>
      </c>
      <c r="BB5" s="11">
        <v>38</v>
      </c>
      <c r="BC5" s="13">
        <v>3218.12</v>
      </c>
      <c r="BD5" s="11">
        <v>316</v>
      </c>
      <c r="BE5" s="11">
        <v>40</v>
      </c>
      <c r="BF5" s="13">
        <v>4223.65</v>
      </c>
      <c r="BG5" s="11">
        <v>195</v>
      </c>
      <c r="BH5" s="12">
        <v>-0.05</v>
      </c>
      <c r="BI5" s="12">
        <v>-0.2381</v>
      </c>
      <c r="BJ5" s="11">
        <v>13</v>
      </c>
      <c r="BK5" s="13">
        <v>797.35</v>
      </c>
      <c r="BL5" s="11">
        <v>877</v>
      </c>
      <c r="BM5" s="11">
        <v>40</v>
      </c>
      <c r="BN5" s="13">
        <v>3251.48</v>
      </c>
      <c r="BO5" s="11">
        <v>1474</v>
      </c>
      <c r="BP5" s="12">
        <v>-0.675</v>
      </c>
      <c r="BQ5" s="12">
        <v>-0.7548</v>
      </c>
    </row>
    <row r="6">
      <c r="A6" s="10" t="s">
        <v>38</v>
      </c>
      <c r="B6" s="11">
        <v>18402</v>
      </c>
      <c r="C6" s="11">
        <f>=ROUNDDOWN(1016.68508287293,0)</f>
      </c>
      <c r="D6" s="11">
        <v>170</v>
      </c>
      <c r="E6" s="12"/>
      <c r="F6" s="11"/>
      <c r="G6" s="11">
        <f>=ROUNDDOWN({0},0)</f>
      </c>
      <c r="H6" s="11"/>
      <c r="I6" s="12"/>
      <c r="J6" s="11"/>
      <c r="K6" s="13"/>
      <c r="L6" s="11">
        <v>42</v>
      </c>
      <c r="M6" s="14"/>
      <c r="N6" s="11"/>
      <c r="O6" s="13"/>
      <c r="P6" s="11">
        <v>184</v>
      </c>
      <c r="Q6" s="14"/>
      <c r="R6" s="12"/>
      <c r="S6" s="12"/>
      <c r="T6" s="12">
        <v>-0.7717</v>
      </c>
      <c r="U6" s="12"/>
      <c r="V6" s="11"/>
      <c r="W6" s="13"/>
      <c r="X6" s="11"/>
      <c r="Y6" s="11"/>
      <c r="Z6" s="13"/>
      <c r="AA6" s="11"/>
      <c r="AB6" s="12"/>
      <c r="AC6" s="12"/>
      <c r="AD6" s="11"/>
      <c r="AE6" s="13"/>
      <c r="AF6" s="11"/>
      <c r="AG6" s="11"/>
      <c r="AH6" s="13"/>
      <c r="AI6" s="11"/>
      <c r="AJ6" s="12"/>
      <c r="AK6" s="12"/>
      <c r="AL6" s="11"/>
      <c r="AM6" s="13"/>
      <c r="AN6" s="11"/>
      <c r="AO6" s="11"/>
      <c r="AP6" s="13"/>
      <c r="AQ6" s="11"/>
      <c r="AR6" s="12"/>
      <c r="AS6" s="12"/>
      <c r="AT6" s="11"/>
      <c r="AU6" s="13"/>
      <c r="AV6" s="11"/>
      <c r="AW6" s="11"/>
      <c r="AX6" s="13"/>
      <c r="AY6" s="11"/>
      <c r="AZ6" s="12"/>
      <c r="BA6" s="12"/>
      <c r="BB6" s="11"/>
      <c r="BC6" s="13"/>
      <c r="BD6" s="11"/>
      <c r="BE6" s="11"/>
      <c r="BF6" s="13"/>
      <c r="BG6" s="11"/>
      <c r="BH6" s="12"/>
      <c r="BI6" s="12"/>
      <c r="BJ6" s="11"/>
      <c r="BK6" s="13"/>
      <c r="BL6" s="11"/>
      <c r="BM6" s="11"/>
      <c r="BN6" s="13"/>
      <c r="BO6" s="11"/>
      <c r="BP6" s="12"/>
      <c r="BQ6" s="12"/>
    </row>
    <row r="7">
      <c r="A7" s="10" t="s">
        <v>39</v>
      </c>
      <c r="B7" s="11">
        <v>25653</v>
      </c>
      <c r="C7" s="11">
        <f>=ROUNDDOWN(17.8381197413254,0)</f>
      </c>
      <c r="D7" s="11">
        <v>19795</v>
      </c>
      <c r="E7" s="12">
        <v>0.9611</v>
      </c>
      <c r="F7" s="11"/>
      <c r="G7" s="11">
        <f>=ROUNDDOWN({0},0)</f>
      </c>
      <c r="H7" s="11"/>
      <c r="I7" s="12"/>
      <c r="J7" s="11">
        <v>295</v>
      </c>
      <c r="K7" s="13">
        <v>15556.9</v>
      </c>
      <c r="L7" s="11">
        <v>185</v>
      </c>
      <c r="M7" s="14">
        <v>84.09</v>
      </c>
      <c r="N7" s="11">
        <v>233</v>
      </c>
      <c r="O7" s="13">
        <v>12688.91</v>
      </c>
      <c r="P7" s="11">
        <v>178</v>
      </c>
      <c r="Q7" s="14">
        <v>71.29</v>
      </c>
      <c r="R7" s="12">
        <v>0.2661</v>
      </c>
      <c r="S7" s="12">
        <v>0.226</v>
      </c>
      <c r="T7" s="12">
        <v>0.0393</v>
      </c>
      <c r="U7" s="12">
        <v>0.1795</v>
      </c>
      <c r="V7" s="11">
        <v>40</v>
      </c>
      <c r="W7" s="13">
        <v>1958.1</v>
      </c>
      <c r="X7" s="11">
        <v>104</v>
      </c>
      <c r="Y7" s="11">
        <v>32</v>
      </c>
      <c r="Z7" s="13">
        <v>1624.73</v>
      </c>
      <c r="AA7" s="11">
        <v>143</v>
      </c>
      <c r="AB7" s="12">
        <v>0.25</v>
      </c>
      <c r="AC7" s="12">
        <v>0.2052</v>
      </c>
      <c r="AD7" s="11">
        <v>44</v>
      </c>
      <c r="AE7" s="13">
        <v>2134.19</v>
      </c>
      <c r="AF7" s="11">
        <v>56</v>
      </c>
      <c r="AG7" s="11">
        <v>58</v>
      </c>
      <c r="AH7" s="13">
        <v>2843.03</v>
      </c>
      <c r="AI7" s="11">
        <v>60</v>
      </c>
      <c r="AJ7" s="12">
        <v>-0.2414</v>
      </c>
      <c r="AK7" s="12">
        <v>-0.2493</v>
      </c>
      <c r="AL7" s="11">
        <v>45</v>
      </c>
      <c r="AM7" s="13">
        <v>2090.49</v>
      </c>
      <c r="AN7" s="11">
        <v>147</v>
      </c>
      <c r="AO7" s="11">
        <v>71</v>
      </c>
      <c r="AP7" s="13">
        <v>3746.59</v>
      </c>
      <c r="AQ7" s="11">
        <v>106</v>
      </c>
      <c r="AR7" s="12">
        <v>-0.3662</v>
      </c>
      <c r="AS7" s="12">
        <v>-0.442</v>
      </c>
      <c r="AT7" s="11">
        <v>80</v>
      </c>
      <c r="AU7" s="13">
        <v>4564.64</v>
      </c>
      <c r="AV7" s="11">
        <v>155</v>
      </c>
      <c r="AW7" s="11">
        <v>19</v>
      </c>
      <c r="AX7" s="13">
        <v>1315.67</v>
      </c>
      <c r="AY7" s="11">
        <v>149</v>
      </c>
      <c r="AZ7" s="12">
        <v>3.2105</v>
      </c>
      <c r="BA7" s="12">
        <v>2.4694</v>
      </c>
      <c r="BB7" s="11">
        <v>73</v>
      </c>
      <c r="BC7" s="13">
        <v>4100.54</v>
      </c>
      <c r="BD7" s="11">
        <v>100</v>
      </c>
      <c r="BE7" s="11">
        <v>32</v>
      </c>
      <c r="BF7" s="13">
        <v>1742.19</v>
      </c>
      <c r="BG7" s="11">
        <v>103</v>
      </c>
      <c r="BH7" s="12">
        <v>1.2812</v>
      </c>
      <c r="BI7" s="12">
        <v>1.3537</v>
      </c>
      <c r="BJ7" s="11">
        <v>13</v>
      </c>
      <c r="BK7" s="13">
        <v>708.94</v>
      </c>
      <c r="BL7" s="11">
        <v>102</v>
      </c>
      <c r="BM7" s="11">
        <v>21</v>
      </c>
      <c r="BN7" s="13">
        <v>1416.7</v>
      </c>
      <c r="BO7" s="11">
        <v>159</v>
      </c>
      <c r="BP7" s="12">
        <v>-0.381</v>
      </c>
      <c r="BQ7" s="12">
        <v>-0.4996</v>
      </c>
    </row>
    <row r="8">
      <c r="A8" s="10" t="s">
        <v>40</v>
      </c>
      <c r="B8" s="11">
        <v>113458</v>
      </c>
      <c r="C8" s="11">
        <f>=ROUNDDOWN(18.5249648956667,0)</f>
      </c>
      <c r="D8" s="11">
        <v>130409</v>
      </c>
      <c r="E8" s="12">
        <v>0.9833</v>
      </c>
      <c r="F8" s="11"/>
      <c r="G8" s="11">
        <f>=ROUNDDOWN({0},0)</f>
      </c>
      <c r="H8" s="11"/>
      <c r="I8" s="12"/>
      <c r="J8" s="11">
        <v>93</v>
      </c>
      <c r="K8" s="13">
        <v>4226.12</v>
      </c>
      <c r="L8" s="11">
        <v>293</v>
      </c>
      <c r="M8" s="14">
        <v>14.42</v>
      </c>
      <c r="N8" s="11">
        <v>139</v>
      </c>
      <c r="O8" s="13">
        <v>6188.57</v>
      </c>
      <c r="P8" s="11">
        <v>251</v>
      </c>
      <c r="Q8" s="14">
        <v>24.66</v>
      </c>
      <c r="R8" s="12">
        <v>-0.3309</v>
      </c>
      <c r="S8" s="12">
        <v>-0.3171</v>
      </c>
      <c r="T8" s="12">
        <v>0.1673</v>
      </c>
      <c r="U8" s="12">
        <v>-0.4152</v>
      </c>
      <c r="V8" s="11"/>
      <c r="W8" s="13"/>
      <c r="X8" s="11"/>
      <c r="Y8" s="11"/>
      <c r="Z8" s="13"/>
      <c r="AA8" s="11"/>
      <c r="AB8" s="12"/>
      <c r="AC8" s="12"/>
      <c r="AD8" s="11">
        <v>89</v>
      </c>
      <c r="AE8" s="13">
        <v>4064.36</v>
      </c>
      <c r="AF8" s="11">
        <v>77</v>
      </c>
      <c r="AG8" s="11">
        <v>129</v>
      </c>
      <c r="AH8" s="13">
        <v>5803.69</v>
      </c>
      <c r="AI8" s="11">
        <v>95</v>
      </c>
      <c r="AJ8" s="12">
        <v>-0.3101</v>
      </c>
      <c r="AK8" s="12">
        <v>-0.2997</v>
      </c>
      <c r="AL8" s="11"/>
      <c r="AM8" s="13"/>
      <c r="AN8" s="11"/>
      <c r="AO8" s="11"/>
      <c r="AP8" s="13"/>
      <c r="AQ8" s="11"/>
      <c r="AR8" s="12"/>
      <c r="AS8" s="12"/>
      <c r="AT8" s="11"/>
      <c r="AU8" s="13"/>
      <c r="AV8" s="11"/>
      <c r="AW8" s="11"/>
      <c r="AX8" s="13"/>
      <c r="AY8" s="11"/>
      <c r="AZ8" s="12"/>
      <c r="BA8" s="12"/>
      <c r="BB8" s="11">
        <v>4</v>
      </c>
      <c r="BC8" s="13">
        <v>161.76</v>
      </c>
      <c r="BD8" s="11">
        <v>2</v>
      </c>
      <c r="BE8" s="11">
        <v>9</v>
      </c>
      <c r="BF8" s="13">
        <v>372.63</v>
      </c>
      <c r="BG8" s="11">
        <v>2</v>
      </c>
      <c r="BH8" s="12">
        <v>-0.5556</v>
      </c>
      <c r="BI8" s="12">
        <v>-0.5659</v>
      </c>
      <c r="BJ8" s="11"/>
      <c r="BK8" s="13"/>
      <c r="BL8" s="11">
        <v>196</v>
      </c>
      <c r="BM8" s="11">
        <v>1</v>
      </c>
      <c r="BN8" s="13">
        <v>12.25</v>
      </c>
      <c r="BO8" s="11">
        <v>170</v>
      </c>
      <c r="BP8" s="12"/>
      <c r="BQ8" s="12"/>
    </row>
    <row r="9">
      <c r="A9" s="10" t="s">
        <v>41</v>
      </c>
      <c r="B9" s="11">
        <v>129627</v>
      </c>
      <c r="C9" s="11">
        <f>=ROUNDDOWN(12.1819582930015,0)</f>
      </c>
      <c r="D9" s="11">
        <v>274902</v>
      </c>
      <c r="E9" s="12">
        <v>0.9593</v>
      </c>
      <c r="F9" s="11"/>
      <c r="G9" s="11">
        <f>=ROUNDDOWN({0},0)</f>
      </c>
      <c r="H9" s="11"/>
      <c r="I9" s="12"/>
      <c r="J9" s="11">
        <v>118</v>
      </c>
      <c r="K9" s="13">
        <v>2552.33</v>
      </c>
      <c r="L9" s="11">
        <v>263</v>
      </c>
      <c r="M9" s="14">
        <v>9.7</v>
      </c>
      <c r="N9" s="11">
        <v>85</v>
      </c>
      <c r="O9" s="13">
        <v>1885.67</v>
      </c>
      <c r="P9" s="11">
        <v>284</v>
      </c>
      <c r="Q9" s="14">
        <v>6.64</v>
      </c>
      <c r="R9" s="12">
        <v>0.3882</v>
      </c>
      <c r="S9" s="12">
        <v>0.3535</v>
      </c>
      <c r="T9" s="12">
        <v>-0.0739</v>
      </c>
      <c r="U9" s="12">
        <v>0.4608</v>
      </c>
      <c r="V9" s="11"/>
      <c r="W9" s="13"/>
      <c r="X9" s="11"/>
      <c r="Y9" s="11"/>
      <c r="Z9" s="13"/>
      <c r="AA9" s="11">
        <v>213</v>
      </c>
      <c r="AB9" s="12"/>
      <c r="AC9" s="12"/>
      <c r="AD9" s="11">
        <v>97</v>
      </c>
      <c r="AE9" s="13">
        <v>2097.74</v>
      </c>
      <c r="AF9" s="11">
        <v>93</v>
      </c>
      <c r="AG9" s="11">
        <v>74</v>
      </c>
      <c r="AH9" s="13">
        <v>1658.15</v>
      </c>
      <c r="AI9" s="11">
        <v>60</v>
      </c>
      <c r="AJ9" s="12">
        <v>0.3108</v>
      </c>
      <c r="AK9" s="12">
        <v>0.2651</v>
      </c>
      <c r="AL9" s="11"/>
      <c r="AM9" s="13"/>
      <c r="AN9" s="11"/>
      <c r="AO9" s="11"/>
      <c r="AP9" s="13"/>
      <c r="AQ9" s="11"/>
      <c r="AR9" s="12"/>
      <c r="AS9" s="12"/>
      <c r="AT9" s="11"/>
      <c r="AU9" s="13"/>
      <c r="AV9" s="11"/>
      <c r="AW9" s="11"/>
      <c r="AX9" s="13"/>
      <c r="AY9" s="11"/>
      <c r="AZ9" s="12"/>
      <c r="BA9" s="12"/>
      <c r="BB9" s="11"/>
      <c r="BC9" s="13"/>
      <c r="BD9" s="11"/>
      <c r="BE9" s="11"/>
      <c r="BF9" s="13"/>
      <c r="BG9" s="11"/>
      <c r="BH9" s="12"/>
      <c r="BI9" s="12"/>
      <c r="BJ9" s="11">
        <v>21</v>
      </c>
      <c r="BK9" s="13">
        <v>454.59</v>
      </c>
      <c r="BL9" s="11">
        <v>209</v>
      </c>
      <c r="BM9" s="11">
        <v>11</v>
      </c>
      <c r="BN9" s="13">
        <v>227.52</v>
      </c>
      <c r="BO9" s="11">
        <v>179</v>
      </c>
      <c r="BP9" s="12">
        <v>0.9091</v>
      </c>
      <c r="BQ9" s="12">
        <v>0.998</v>
      </c>
    </row>
    <row r="10">
      <c r="A10" s="10" t="s">
        <v>42</v>
      </c>
      <c r="B10" s="11">
        <v>406768</v>
      </c>
      <c r="C10" s="11">
        <f>=ROUNDDOWN(19.7137692221948,0)</f>
      </c>
      <c r="D10" s="11">
        <v>658934</v>
      </c>
      <c r="E10" s="12">
        <v>0.9904</v>
      </c>
      <c r="F10" s="11"/>
      <c r="G10" s="11">
        <f>=ROUNDDOWN({0},0)</f>
      </c>
      <c r="H10" s="11"/>
      <c r="I10" s="12"/>
      <c r="J10" s="11">
        <v>436</v>
      </c>
      <c r="K10" s="13">
        <v>16354.55</v>
      </c>
      <c r="L10" s="11">
        <v>1176</v>
      </c>
      <c r="M10" s="14">
        <v>13.91</v>
      </c>
      <c r="N10" s="11">
        <v>350</v>
      </c>
      <c r="O10" s="13">
        <v>11985.52</v>
      </c>
      <c r="P10" s="11">
        <v>1221</v>
      </c>
      <c r="Q10" s="14">
        <v>9.82</v>
      </c>
      <c r="R10" s="12">
        <v>0.2457</v>
      </c>
      <c r="S10" s="12">
        <v>0.3645</v>
      </c>
      <c r="T10" s="12">
        <v>-0.0369</v>
      </c>
      <c r="U10" s="12">
        <v>0.4165</v>
      </c>
      <c r="V10" s="11">
        <v>204</v>
      </c>
      <c r="W10" s="13">
        <v>6899.95</v>
      </c>
      <c r="X10" s="11">
        <v>505</v>
      </c>
      <c r="Y10" s="11">
        <v>161</v>
      </c>
      <c r="Z10" s="13">
        <v>5814.52</v>
      </c>
      <c r="AA10" s="11">
        <v>661</v>
      </c>
      <c r="AB10" s="12">
        <v>0.2671</v>
      </c>
      <c r="AC10" s="12">
        <v>0.1867</v>
      </c>
      <c r="AD10" s="11">
        <v>204</v>
      </c>
      <c r="AE10" s="13">
        <v>8701.79</v>
      </c>
      <c r="AF10" s="11">
        <v>118</v>
      </c>
      <c r="AG10" s="11">
        <v>175</v>
      </c>
      <c r="AH10" s="13">
        <v>5851.73</v>
      </c>
      <c r="AI10" s="11">
        <v>122</v>
      </c>
      <c r="AJ10" s="12">
        <v>0.1657</v>
      </c>
      <c r="AK10" s="12">
        <v>0.487</v>
      </c>
      <c r="AL10" s="11"/>
      <c r="AM10" s="13"/>
      <c r="AN10" s="11"/>
      <c r="AO10" s="11"/>
      <c r="AP10" s="13"/>
      <c r="AQ10" s="11"/>
      <c r="AR10" s="12"/>
      <c r="AS10" s="12"/>
      <c r="AT10" s="11"/>
      <c r="AU10" s="13"/>
      <c r="AV10" s="11"/>
      <c r="AW10" s="11"/>
      <c r="AX10" s="13"/>
      <c r="AY10" s="11"/>
      <c r="AZ10" s="12"/>
      <c r="BA10" s="12"/>
      <c r="BB10" s="11">
        <v>11</v>
      </c>
      <c r="BC10" s="13">
        <v>223.84</v>
      </c>
      <c r="BD10" s="11">
        <v>10</v>
      </c>
      <c r="BE10" s="11">
        <v>12</v>
      </c>
      <c r="BF10" s="13">
        <v>266.07</v>
      </c>
      <c r="BG10" s="11">
        <v>13</v>
      </c>
      <c r="BH10" s="12">
        <v>-0.0833</v>
      </c>
      <c r="BI10" s="12">
        <v>-0.1587</v>
      </c>
      <c r="BJ10" s="11">
        <v>17</v>
      </c>
      <c r="BK10" s="13">
        <v>528.97</v>
      </c>
      <c r="BL10" s="11">
        <v>753</v>
      </c>
      <c r="BM10" s="11">
        <v>2</v>
      </c>
      <c r="BN10" s="13">
        <v>53.2</v>
      </c>
      <c r="BO10" s="11">
        <v>725</v>
      </c>
      <c r="BP10" s="12">
        <v>7.5</v>
      </c>
      <c r="BQ10" s="12">
        <v>8.943</v>
      </c>
    </row>
    <row r="11">
      <c r="A11" s="10" t="s">
        <v>43</v>
      </c>
      <c r="B11" s="11">
        <v>3227</v>
      </c>
      <c r="C11" s="11">
        <f>=ROUNDDOWN(154.401913875598,0)</f>
      </c>
      <c r="D11" s="11">
        <v>471</v>
      </c>
      <c r="E11" s="12">
        <v>0.9951</v>
      </c>
      <c r="F11" s="11"/>
      <c r="G11" s="11">
        <f>=ROUNDDOWN({0},0)</f>
      </c>
      <c r="H11" s="11"/>
      <c r="I11" s="12"/>
      <c r="J11" s="11">
        <v>2</v>
      </c>
      <c r="K11" s="13">
        <v>601.56</v>
      </c>
      <c r="L11" s="11">
        <v>75</v>
      </c>
      <c r="M11" s="14">
        <v>8.02</v>
      </c>
      <c r="N11" s="11"/>
      <c r="O11" s="13"/>
      <c r="P11" s="11"/>
      <c r="Q11" s="14"/>
      <c r="R11" s="12"/>
      <c r="S11" s="12"/>
      <c r="T11" s="12"/>
      <c r="U11" s="12"/>
      <c r="V11" s="11"/>
      <c r="W11" s="13"/>
      <c r="X11" s="11"/>
      <c r="Y11" s="11"/>
      <c r="Z11" s="13"/>
      <c r="AA11" s="11"/>
      <c r="AB11" s="12"/>
      <c r="AC11" s="12"/>
      <c r="AD11" s="11"/>
      <c r="AE11" s="13"/>
      <c r="AF11" s="11"/>
      <c r="AG11" s="11"/>
      <c r="AH11" s="13"/>
      <c r="AI11" s="11"/>
      <c r="AJ11" s="12"/>
      <c r="AK11" s="12"/>
      <c r="AL11" s="11"/>
      <c r="AM11" s="13"/>
      <c r="AN11" s="11">
        <v>22</v>
      </c>
      <c r="AO11" s="11"/>
      <c r="AP11" s="13"/>
      <c r="AQ11" s="11"/>
      <c r="AR11" s="12"/>
      <c r="AS11" s="12"/>
      <c r="AT11" s="11"/>
      <c r="AU11" s="13"/>
      <c r="AV11" s="11"/>
      <c r="AW11" s="11"/>
      <c r="AX11" s="13"/>
      <c r="AY11" s="11"/>
      <c r="AZ11" s="12"/>
      <c r="BA11" s="12"/>
      <c r="BB11" s="11"/>
      <c r="BC11" s="13"/>
      <c r="BD11" s="11"/>
      <c r="BE11" s="11"/>
      <c r="BF11" s="13"/>
      <c r="BG11" s="11"/>
      <c r="BH11" s="12"/>
      <c r="BI11" s="12"/>
      <c r="BJ11" s="11">
        <v>2</v>
      </c>
      <c r="BK11" s="13">
        <v>601.56</v>
      </c>
      <c r="BL11" s="11">
        <v>56</v>
      </c>
      <c r="BM11" s="11"/>
      <c r="BN11" s="13"/>
      <c r="BO11" s="11"/>
      <c r="BP11" s="12"/>
      <c r="BQ11" s="12"/>
    </row>
    <row r="12">
      <c r="A12" s="10" t="s">
        <v>44</v>
      </c>
      <c r="B12" s="11">
        <v>123441</v>
      </c>
      <c r="C12" s="11">
        <f>=ROUNDDOWN(25.9346177280081,0)</f>
      </c>
      <c r="D12" s="11">
        <v>74216</v>
      </c>
      <c r="E12" s="12">
        <v>0.9361</v>
      </c>
      <c r="F12" s="11"/>
      <c r="G12" s="11">
        <f>=ROUNDDOWN({0},0)</f>
      </c>
      <c r="H12" s="11">
        <v>360</v>
      </c>
      <c r="I12" s="12">
        <v>0.4742</v>
      </c>
      <c r="J12" s="11">
        <v>1952</v>
      </c>
      <c r="K12" s="13">
        <v>318339.86</v>
      </c>
      <c r="L12" s="11">
        <v>658</v>
      </c>
      <c r="M12" s="14">
        <v>483.8</v>
      </c>
      <c r="N12" s="11">
        <v>1582</v>
      </c>
      <c r="O12" s="13">
        <v>219252.6</v>
      </c>
      <c r="P12" s="11">
        <v>739</v>
      </c>
      <c r="Q12" s="14">
        <v>296.69</v>
      </c>
      <c r="R12" s="12">
        <v>0.2339</v>
      </c>
      <c r="S12" s="12">
        <v>0.4519</v>
      </c>
      <c r="T12" s="12">
        <v>-0.1096</v>
      </c>
      <c r="U12" s="12">
        <v>0.6307</v>
      </c>
      <c r="V12" s="11">
        <v>1226</v>
      </c>
      <c r="W12" s="13">
        <v>213004.22</v>
      </c>
      <c r="X12" s="11">
        <v>209</v>
      </c>
      <c r="Y12" s="11">
        <v>335</v>
      </c>
      <c r="Z12" s="13">
        <v>51833.61</v>
      </c>
      <c r="AA12" s="11">
        <v>397</v>
      </c>
      <c r="AB12" s="12">
        <v>2.6597</v>
      </c>
      <c r="AC12" s="12">
        <v>3.1094</v>
      </c>
      <c r="AD12" s="11">
        <v>69</v>
      </c>
      <c r="AE12" s="13">
        <v>8066.76</v>
      </c>
      <c r="AF12" s="11">
        <v>212</v>
      </c>
      <c r="AG12" s="11">
        <v>73</v>
      </c>
      <c r="AH12" s="13">
        <v>8018.5</v>
      </c>
      <c r="AI12" s="11">
        <v>221</v>
      </c>
      <c r="AJ12" s="12">
        <v>-0.0548</v>
      </c>
      <c r="AK12" s="12">
        <v>0.006</v>
      </c>
      <c r="AL12" s="11">
        <v>281</v>
      </c>
      <c r="AM12" s="13">
        <v>33521.08</v>
      </c>
      <c r="AN12" s="11">
        <v>289</v>
      </c>
      <c r="AO12" s="11">
        <v>382</v>
      </c>
      <c r="AP12" s="13">
        <v>45363.19</v>
      </c>
      <c r="AQ12" s="11">
        <v>366</v>
      </c>
      <c r="AR12" s="12">
        <v>-0.2644</v>
      </c>
      <c r="AS12" s="12">
        <v>-0.2611</v>
      </c>
      <c r="AT12" s="11">
        <v>135</v>
      </c>
      <c r="AU12" s="13">
        <v>21804.19</v>
      </c>
      <c r="AV12" s="11">
        <v>481</v>
      </c>
      <c r="AW12" s="11">
        <v>112</v>
      </c>
      <c r="AX12" s="13">
        <v>19341.9</v>
      </c>
      <c r="AY12" s="11">
        <v>481</v>
      </c>
      <c r="AZ12" s="12">
        <v>0.2054</v>
      </c>
      <c r="BA12" s="12">
        <v>0.1273</v>
      </c>
      <c r="BB12" s="11">
        <v>109</v>
      </c>
      <c r="BC12" s="13">
        <v>18824.04</v>
      </c>
      <c r="BD12" s="11">
        <v>364</v>
      </c>
      <c r="BE12" s="11">
        <v>135</v>
      </c>
      <c r="BF12" s="13">
        <v>17179.98</v>
      </c>
      <c r="BG12" s="11">
        <v>365</v>
      </c>
      <c r="BH12" s="12">
        <v>-0.1926</v>
      </c>
      <c r="BI12" s="12">
        <v>0.0957</v>
      </c>
      <c r="BJ12" s="11">
        <v>132</v>
      </c>
      <c r="BK12" s="13">
        <v>23119.57</v>
      </c>
      <c r="BL12" s="11">
        <v>452</v>
      </c>
      <c r="BM12" s="11">
        <v>545</v>
      </c>
      <c r="BN12" s="13">
        <v>77515.42</v>
      </c>
      <c r="BO12" s="11">
        <v>657</v>
      </c>
      <c r="BP12" s="12">
        <v>-0.7578</v>
      </c>
      <c r="BQ12" s="12">
        <v>-0.7017</v>
      </c>
    </row>
    <row r="13">
      <c r="A13" s="10" t="s">
        <v>45</v>
      </c>
      <c r="B13" s="11">
        <v>18968</v>
      </c>
      <c r="C13" s="11">
        <f>=ROUNDDOWN(32.6471600688468,0)</f>
      </c>
      <c r="D13" s="11">
        <v>5051</v>
      </c>
      <c r="E13" s="12">
        <v>0.9625</v>
      </c>
      <c r="F13" s="11"/>
      <c r="G13" s="11">
        <f>=ROUNDDOWN({0},0)</f>
      </c>
      <c r="H13" s="11"/>
      <c r="I13" s="12">
        <v>0.4815</v>
      </c>
      <c r="J13" s="11">
        <v>194</v>
      </c>
      <c r="K13" s="13">
        <v>14655.9</v>
      </c>
      <c r="L13" s="11">
        <v>150</v>
      </c>
      <c r="M13" s="14">
        <v>97.71</v>
      </c>
      <c r="N13" s="11">
        <v>172</v>
      </c>
      <c r="O13" s="13">
        <v>13503.36</v>
      </c>
      <c r="P13" s="11">
        <v>121</v>
      </c>
      <c r="Q13" s="14">
        <v>111.6</v>
      </c>
      <c r="R13" s="12">
        <v>0.1279</v>
      </c>
      <c r="S13" s="12">
        <v>0.0854</v>
      </c>
      <c r="T13" s="12">
        <v>0.2397</v>
      </c>
      <c r="U13" s="12">
        <v>-0.1245</v>
      </c>
      <c r="V13" s="11">
        <v>5</v>
      </c>
      <c r="W13" s="13">
        <v>434.44</v>
      </c>
      <c r="X13" s="11">
        <v>9</v>
      </c>
      <c r="Y13" s="11">
        <v>7</v>
      </c>
      <c r="Z13" s="13">
        <v>535.92</v>
      </c>
      <c r="AA13" s="11">
        <v>17</v>
      </c>
      <c r="AB13" s="12">
        <v>-0.2857</v>
      </c>
      <c r="AC13" s="12">
        <v>-0.1894</v>
      </c>
      <c r="AD13" s="11">
        <v>32</v>
      </c>
      <c r="AE13" s="13">
        <v>2149.41</v>
      </c>
      <c r="AF13" s="11">
        <v>48</v>
      </c>
      <c r="AG13" s="11">
        <v>19</v>
      </c>
      <c r="AH13" s="13">
        <v>1417.19</v>
      </c>
      <c r="AI13" s="11">
        <v>46</v>
      </c>
      <c r="AJ13" s="12">
        <v>0.6842</v>
      </c>
      <c r="AK13" s="12">
        <v>0.5167</v>
      </c>
      <c r="AL13" s="11">
        <v>65</v>
      </c>
      <c r="AM13" s="13">
        <v>3570.86</v>
      </c>
      <c r="AN13" s="11">
        <v>95</v>
      </c>
      <c r="AO13" s="11">
        <v>23</v>
      </c>
      <c r="AP13" s="13">
        <v>1826.11</v>
      </c>
      <c r="AQ13" s="11">
        <v>41</v>
      </c>
      <c r="AR13" s="12">
        <v>1.8261</v>
      </c>
      <c r="AS13" s="12">
        <v>0.9554</v>
      </c>
      <c r="AT13" s="11">
        <v>30</v>
      </c>
      <c r="AU13" s="13">
        <v>3784.63</v>
      </c>
      <c r="AV13" s="11">
        <v>26</v>
      </c>
      <c r="AW13" s="11">
        <v>50</v>
      </c>
      <c r="AX13" s="13">
        <v>4038.13</v>
      </c>
      <c r="AY13" s="11">
        <v>12</v>
      </c>
      <c r="AZ13" s="12">
        <v>-0.4</v>
      </c>
      <c r="BA13" s="12">
        <v>-0.0628</v>
      </c>
      <c r="BB13" s="11">
        <v>41</v>
      </c>
      <c r="BC13" s="13">
        <v>2966.55</v>
      </c>
      <c r="BD13" s="11">
        <v>72</v>
      </c>
      <c r="BE13" s="11">
        <v>32</v>
      </c>
      <c r="BF13" s="13">
        <v>2307.04</v>
      </c>
      <c r="BG13" s="11">
        <v>50</v>
      </c>
      <c r="BH13" s="12">
        <v>0.2812</v>
      </c>
      <c r="BI13" s="12">
        <v>0.2859</v>
      </c>
      <c r="BJ13" s="11">
        <v>21</v>
      </c>
      <c r="BK13" s="13">
        <v>1750.01</v>
      </c>
      <c r="BL13" s="11">
        <v>92</v>
      </c>
      <c r="BM13" s="11">
        <v>41</v>
      </c>
      <c r="BN13" s="13">
        <v>3378.97</v>
      </c>
      <c r="BO13" s="11">
        <v>104</v>
      </c>
      <c r="BP13" s="12">
        <v>-0.4878</v>
      </c>
      <c r="BQ13" s="12">
        <v>-0.4821</v>
      </c>
    </row>
    <row r="14">
      <c r="A14" s="10" t="s">
        <v>46</v>
      </c>
      <c r="B14" s="11">
        <v>5608</v>
      </c>
      <c r="C14" s="11">
        <f>=ROUNDDOWN(58.8457502623295,0)</f>
      </c>
      <c r="D14" s="11">
        <v>2400</v>
      </c>
      <c r="E14" s="12">
        <v>1</v>
      </c>
      <c r="F14" s="11"/>
      <c r="G14" s="11">
        <f>=ROUNDDOWN({0},0)</f>
      </c>
      <c r="H14" s="11"/>
      <c r="I14" s="12"/>
      <c r="J14" s="11"/>
      <c r="K14" s="13"/>
      <c r="L14" s="11">
        <v>22</v>
      </c>
      <c r="M14" s="14"/>
      <c r="N14" s="11"/>
      <c r="O14" s="13"/>
      <c r="P14" s="11">
        <v>14</v>
      </c>
      <c r="Q14" s="14"/>
      <c r="R14" s="12"/>
      <c r="S14" s="12"/>
      <c r="T14" s="12">
        <v>0.5714</v>
      </c>
      <c r="U14" s="12"/>
      <c r="V14" s="11"/>
      <c r="W14" s="13"/>
      <c r="X14" s="11"/>
      <c r="Y14" s="11"/>
      <c r="Z14" s="13"/>
      <c r="AA14" s="11"/>
      <c r="AB14" s="12"/>
      <c r="AC14" s="12"/>
      <c r="AD14" s="11"/>
      <c r="AE14" s="13"/>
      <c r="AF14" s="11"/>
      <c r="AG14" s="11"/>
      <c r="AH14" s="13"/>
      <c r="AI14" s="11"/>
      <c r="AJ14" s="12"/>
      <c r="AK14" s="12"/>
      <c r="AL14" s="11"/>
      <c r="AM14" s="13"/>
      <c r="AN14" s="11"/>
      <c r="AO14" s="11"/>
      <c r="AP14" s="13"/>
      <c r="AQ14" s="11"/>
      <c r="AR14" s="12"/>
      <c r="AS14" s="12"/>
      <c r="AT14" s="11"/>
      <c r="AU14" s="13"/>
      <c r="AV14" s="11"/>
      <c r="AW14" s="11"/>
      <c r="AX14" s="13"/>
      <c r="AY14" s="11"/>
      <c r="AZ14" s="12"/>
      <c r="BA14" s="12"/>
      <c r="BB14" s="11"/>
      <c r="BC14" s="13"/>
      <c r="BD14" s="11"/>
      <c r="BE14" s="11"/>
      <c r="BF14" s="13"/>
      <c r="BG14" s="11"/>
      <c r="BH14" s="12"/>
      <c r="BI14" s="12"/>
      <c r="BJ14" s="11"/>
      <c r="BK14" s="13"/>
      <c r="BL14" s="11"/>
      <c r="BM14" s="11"/>
      <c r="BN14" s="13"/>
      <c r="BO14" s="11"/>
      <c r="BP14" s="12"/>
      <c r="BQ14" s="12"/>
    </row>
    <row r="15">
      <c r="A15" s="10" t="s">
        <v>47</v>
      </c>
      <c r="B15" s="11">
        <v>35136</v>
      </c>
      <c r="C15" s="11">
        <f>=ROUNDDOWN(68.3313885647608,0)</f>
      </c>
      <c r="D15" s="11">
        <v>7520</v>
      </c>
      <c r="E15" s="12">
        <v>0.9429</v>
      </c>
      <c r="F15" s="11"/>
      <c r="G15" s="11">
        <f>=ROUNDDOWN({0},0)</f>
      </c>
      <c r="H15" s="11"/>
      <c r="I15" s="12"/>
      <c r="J15" s="11"/>
      <c r="K15" s="13"/>
      <c r="L15" s="11">
        <v>100</v>
      </c>
      <c r="M15" s="14"/>
      <c r="N15" s="11"/>
      <c r="O15" s="13"/>
      <c r="P15" s="11">
        <v>100</v>
      </c>
      <c r="Q15" s="14"/>
      <c r="R15" s="12"/>
      <c r="S15" s="12"/>
      <c r="T15" s="12"/>
      <c r="U15" s="12"/>
      <c r="V15" s="11"/>
      <c r="W15" s="13"/>
      <c r="X15" s="11"/>
      <c r="Y15" s="11"/>
      <c r="Z15" s="13"/>
      <c r="AA15" s="11"/>
      <c r="AB15" s="12"/>
      <c r="AC15" s="12"/>
      <c r="AD15" s="11"/>
      <c r="AE15" s="13"/>
      <c r="AF15" s="11"/>
      <c r="AG15" s="11"/>
      <c r="AH15" s="13"/>
      <c r="AI15" s="11"/>
      <c r="AJ15" s="12"/>
      <c r="AK15" s="12"/>
      <c r="AL15" s="11"/>
      <c r="AM15" s="13"/>
      <c r="AN15" s="11"/>
      <c r="AO15" s="11"/>
      <c r="AP15" s="13"/>
      <c r="AQ15" s="11"/>
      <c r="AR15" s="12"/>
      <c r="AS15" s="12"/>
      <c r="AT15" s="11"/>
      <c r="AU15" s="13"/>
      <c r="AV15" s="11"/>
      <c r="AW15" s="11"/>
      <c r="AX15" s="13"/>
      <c r="AY15" s="11"/>
      <c r="AZ15" s="12"/>
      <c r="BA15" s="12"/>
      <c r="BB15" s="11"/>
      <c r="BC15" s="13"/>
      <c r="BD15" s="11"/>
      <c r="BE15" s="11"/>
      <c r="BF15" s="13"/>
      <c r="BG15" s="11"/>
      <c r="BH15" s="12"/>
      <c r="BI15" s="12"/>
      <c r="BJ15" s="11"/>
      <c r="BK15" s="13"/>
      <c r="BL15" s="11">
        <v>4</v>
      </c>
      <c r="BM15" s="11"/>
      <c r="BN15" s="13"/>
      <c r="BO15" s="11"/>
      <c r="BP15" s="12"/>
      <c r="BQ15" s="12"/>
    </row>
    <row r="16">
      <c r="A16" s="10" t="s">
        <v>48</v>
      </c>
      <c r="B16" s="11">
        <v>7779</v>
      </c>
      <c r="C16" s="11">
        <f>=ROUNDDOWN(91.1957796014068,0)</f>
      </c>
      <c r="D16" s="11"/>
      <c r="E16" s="12"/>
      <c r="F16" s="11"/>
      <c r="G16" s="11">
        <f>=ROUNDDOWN({0},0)</f>
      </c>
      <c r="H16" s="11"/>
      <c r="I16" s="12"/>
      <c r="J16" s="11">
        <v>1</v>
      </c>
      <c r="K16" s="13">
        <v>81.08</v>
      </c>
      <c r="L16" s="11">
        <v>57</v>
      </c>
      <c r="M16" s="14">
        <v>1.42</v>
      </c>
      <c r="N16" s="11">
        <v>1</v>
      </c>
      <c r="O16" s="13">
        <v>140.66</v>
      </c>
      <c r="P16" s="11">
        <v>114</v>
      </c>
      <c r="Q16" s="14">
        <v>1.23</v>
      </c>
      <c r="R16" s="12"/>
      <c r="S16" s="12">
        <v>-0.4236</v>
      </c>
      <c r="T16" s="12">
        <v>-0.5</v>
      </c>
      <c r="U16" s="12">
        <v>0.1545</v>
      </c>
      <c r="V16" s="11"/>
      <c r="W16" s="13"/>
      <c r="X16" s="11"/>
      <c r="Y16" s="11"/>
      <c r="Z16" s="13"/>
      <c r="AA16" s="11"/>
      <c r="AB16" s="12"/>
      <c r="AC16" s="12"/>
      <c r="AD16" s="11"/>
      <c r="AE16" s="13"/>
      <c r="AF16" s="11"/>
      <c r="AG16" s="11"/>
      <c r="AH16" s="13"/>
      <c r="AI16" s="11"/>
      <c r="AJ16" s="12"/>
      <c r="AK16" s="12"/>
      <c r="AL16" s="11"/>
      <c r="AM16" s="13"/>
      <c r="AN16" s="11"/>
      <c r="AO16" s="11"/>
      <c r="AP16" s="13"/>
      <c r="AQ16" s="11"/>
      <c r="AR16" s="12"/>
      <c r="AS16" s="12"/>
      <c r="AT16" s="11"/>
      <c r="AU16" s="13"/>
      <c r="AV16" s="11"/>
      <c r="AW16" s="11"/>
      <c r="AX16" s="13"/>
      <c r="AY16" s="11"/>
      <c r="AZ16" s="12"/>
      <c r="BA16" s="12"/>
      <c r="BB16" s="11"/>
      <c r="BC16" s="13"/>
      <c r="BD16" s="11"/>
      <c r="BE16" s="11"/>
      <c r="BF16" s="13"/>
      <c r="BG16" s="11"/>
      <c r="BH16" s="12"/>
      <c r="BI16" s="12"/>
      <c r="BJ16" s="11">
        <v>1</v>
      </c>
      <c r="BK16" s="13">
        <v>81.08</v>
      </c>
      <c r="BL16" s="11">
        <v>57</v>
      </c>
      <c r="BM16" s="11">
        <v>1</v>
      </c>
      <c r="BN16" s="13">
        <v>140.66</v>
      </c>
      <c r="BO16" s="11">
        <v>84</v>
      </c>
      <c r="BP16" s="12"/>
      <c r="BQ16" s="12">
        <v>-0.4236</v>
      </c>
    </row>
    <row r="17">
      <c r="A17" s="10" t="s">
        <v>49</v>
      </c>
      <c r="B17" s="11">
        <v>348770</v>
      </c>
      <c r="C17" s="11">
        <f>=ROUNDDOWN(16.4037513639613,0)</f>
      </c>
      <c r="D17" s="11">
        <v>618928</v>
      </c>
      <c r="E17" s="12">
        <v>0.9543</v>
      </c>
      <c r="F17" s="11"/>
      <c r="G17" s="11">
        <f>=ROUNDDOWN({0},0)</f>
      </c>
      <c r="H17" s="11"/>
      <c r="I17" s="12"/>
      <c r="J17" s="11">
        <v>150</v>
      </c>
      <c r="K17" s="13">
        <v>4457.94</v>
      </c>
      <c r="L17" s="11">
        <v>1055</v>
      </c>
      <c r="M17" s="14">
        <v>4.23</v>
      </c>
      <c r="N17" s="11">
        <v>129</v>
      </c>
      <c r="O17" s="13">
        <v>3846.88</v>
      </c>
      <c r="P17" s="11">
        <v>1124</v>
      </c>
      <c r="Q17" s="14">
        <v>3.42</v>
      </c>
      <c r="R17" s="12">
        <v>0.1628</v>
      </c>
      <c r="S17" s="12">
        <v>0.1588</v>
      </c>
      <c r="T17" s="12">
        <v>-0.0614</v>
      </c>
      <c r="U17" s="12">
        <v>0.2368</v>
      </c>
      <c r="V17" s="11"/>
      <c r="W17" s="13"/>
      <c r="X17" s="11"/>
      <c r="Y17" s="11"/>
      <c r="Z17" s="13"/>
      <c r="AA17" s="11"/>
      <c r="AB17" s="12"/>
      <c r="AC17" s="12"/>
      <c r="AD17" s="11">
        <v>149</v>
      </c>
      <c r="AE17" s="13">
        <v>4425.55</v>
      </c>
      <c r="AF17" s="11">
        <v>30</v>
      </c>
      <c r="AG17" s="11">
        <v>125</v>
      </c>
      <c r="AH17" s="13">
        <v>3594.14</v>
      </c>
      <c r="AI17" s="11">
        <v>41</v>
      </c>
      <c r="AJ17" s="12">
        <v>0.192</v>
      </c>
      <c r="AK17" s="12">
        <v>0.2313</v>
      </c>
      <c r="AL17" s="11"/>
      <c r="AM17" s="13"/>
      <c r="AN17" s="11"/>
      <c r="AO17" s="11"/>
      <c r="AP17" s="13"/>
      <c r="AQ17" s="11"/>
      <c r="AR17" s="12"/>
      <c r="AS17" s="12"/>
      <c r="AT17" s="11"/>
      <c r="AU17" s="13"/>
      <c r="AV17" s="11"/>
      <c r="AW17" s="11"/>
      <c r="AX17" s="13"/>
      <c r="AY17" s="11"/>
      <c r="AZ17" s="12"/>
      <c r="BA17" s="12"/>
      <c r="BB17" s="11"/>
      <c r="BC17" s="13"/>
      <c r="BD17" s="11"/>
      <c r="BE17" s="11"/>
      <c r="BF17" s="13"/>
      <c r="BG17" s="11"/>
      <c r="BH17" s="12"/>
      <c r="BI17" s="12"/>
      <c r="BJ17" s="11">
        <v>1</v>
      </c>
      <c r="BK17" s="13">
        <v>32.39</v>
      </c>
      <c r="BL17" s="11">
        <v>834</v>
      </c>
      <c r="BM17" s="11">
        <v>4</v>
      </c>
      <c r="BN17" s="13">
        <v>252.74</v>
      </c>
      <c r="BO17" s="11">
        <v>872</v>
      </c>
      <c r="BP17" s="12">
        <v>-0.75</v>
      </c>
      <c r="BQ17" s="12">
        <v>-0.8718</v>
      </c>
    </row>
    <row r="18">
      <c r="A18" s="10" t="s">
        <v>50</v>
      </c>
      <c r="B18" s="11">
        <v>80336</v>
      </c>
      <c r="C18" s="11">
        <f>=ROUNDDOWN(19.1417474802831,0)</f>
      </c>
      <c r="D18" s="11">
        <v>115726</v>
      </c>
      <c r="E18" s="12">
        <v>0.96</v>
      </c>
      <c r="F18" s="11"/>
      <c r="G18" s="11">
        <f>=ROUNDDOWN({0},0)</f>
      </c>
      <c r="H18" s="11"/>
      <c r="I18" s="12"/>
      <c r="J18" s="11">
        <v>442</v>
      </c>
      <c r="K18" s="13">
        <v>14509.94</v>
      </c>
      <c r="L18" s="11">
        <v>130</v>
      </c>
      <c r="M18" s="14">
        <v>111.61</v>
      </c>
      <c r="N18" s="11">
        <v>386</v>
      </c>
      <c r="O18" s="13">
        <v>13473.2</v>
      </c>
      <c r="P18" s="11">
        <v>126</v>
      </c>
      <c r="Q18" s="14">
        <v>106.93</v>
      </c>
      <c r="R18" s="12">
        <v>0.1451</v>
      </c>
      <c r="S18" s="12">
        <v>0.0769</v>
      </c>
      <c r="T18" s="12">
        <v>0.0317</v>
      </c>
      <c r="U18" s="12">
        <v>0.0438</v>
      </c>
      <c r="V18" s="11"/>
      <c r="W18" s="13"/>
      <c r="X18" s="11"/>
      <c r="Y18" s="11"/>
      <c r="Z18" s="13"/>
      <c r="AA18" s="11">
        <v>92</v>
      </c>
      <c r="AB18" s="12"/>
      <c r="AC18" s="12"/>
      <c r="AD18" s="11">
        <v>441</v>
      </c>
      <c r="AE18" s="13">
        <v>14471.84</v>
      </c>
      <c r="AF18" s="11">
        <v>92</v>
      </c>
      <c r="AG18" s="11">
        <v>384</v>
      </c>
      <c r="AH18" s="13">
        <v>13391.1</v>
      </c>
      <c r="AI18" s="11">
        <v>73</v>
      </c>
      <c r="AJ18" s="12">
        <v>0.1484</v>
      </c>
      <c r="AK18" s="12">
        <v>0.0807</v>
      </c>
      <c r="AL18" s="11"/>
      <c r="AM18" s="13"/>
      <c r="AN18" s="11"/>
      <c r="AO18" s="11"/>
      <c r="AP18" s="13"/>
      <c r="AQ18" s="11"/>
      <c r="AR18" s="12"/>
      <c r="AS18" s="12"/>
      <c r="AT18" s="11"/>
      <c r="AU18" s="13"/>
      <c r="AV18" s="11"/>
      <c r="AW18" s="11"/>
      <c r="AX18" s="13"/>
      <c r="AY18" s="11"/>
      <c r="AZ18" s="12"/>
      <c r="BA18" s="12"/>
      <c r="BB18" s="11"/>
      <c r="BC18" s="13"/>
      <c r="BD18" s="11"/>
      <c r="BE18" s="11"/>
      <c r="BF18" s="13"/>
      <c r="BG18" s="11"/>
      <c r="BH18" s="12"/>
      <c r="BI18" s="12"/>
      <c r="BJ18" s="11">
        <v>1</v>
      </c>
      <c r="BK18" s="13">
        <v>38.1</v>
      </c>
      <c r="BL18" s="11">
        <v>107</v>
      </c>
      <c r="BM18" s="11">
        <v>2</v>
      </c>
      <c r="BN18" s="13">
        <v>82.1</v>
      </c>
      <c r="BO18" s="11">
        <v>92</v>
      </c>
      <c r="BP18" s="12">
        <v>-0.5</v>
      </c>
      <c r="BQ18" s="12">
        <v>-0.5359</v>
      </c>
    </row>
    <row r="19">
      <c r="A19" s="10" t="s">
        <v>51</v>
      </c>
      <c r="B19" s="11">
        <v>253410</v>
      </c>
      <c r="C19" s="11">
        <f>=ROUNDDOWN(21.0028593924827,0)</f>
      </c>
      <c r="D19" s="11">
        <v>220986</v>
      </c>
      <c r="E19" s="12">
        <v>0.9733</v>
      </c>
      <c r="F19" s="11"/>
      <c r="G19" s="11">
        <f>=ROUNDDOWN({0},0)</f>
      </c>
      <c r="H19" s="11"/>
      <c r="I19" s="12">
        <v>0.1605</v>
      </c>
      <c r="J19" s="11">
        <v>228</v>
      </c>
      <c r="K19" s="13">
        <v>4851.67</v>
      </c>
      <c r="L19" s="11">
        <v>596</v>
      </c>
      <c r="M19" s="14">
        <v>8.14</v>
      </c>
      <c r="N19" s="11">
        <v>205</v>
      </c>
      <c r="O19" s="13">
        <v>4674.72</v>
      </c>
      <c r="P19" s="11">
        <v>701</v>
      </c>
      <c r="Q19" s="14">
        <v>6.67</v>
      </c>
      <c r="R19" s="12">
        <v>0.1122</v>
      </c>
      <c r="S19" s="12">
        <v>0.0379</v>
      </c>
      <c r="T19" s="12">
        <v>-0.1498</v>
      </c>
      <c r="U19" s="12">
        <v>0.2204</v>
      </c>
      <c r="V19" s="11">
        <v>211</v>
      </c>
      <c r="W19" s="13">
        <v>4456.05</v>
      </c>
      <c r="X19" s="11">
        <v>237</v>
      </c>
      <c r="Y19" s="11">
        <v>183</v>
      </c>
      <c r="Z19" s="13">
        <v>4190.67</v>
      </c>
      <c r="AA19" s="11">
        <v>481</v>
      </c>
      <c r="AB19" s="12">
        <v>0.153</v>
      </c>
      <c r="AC19" s="12">
        <v>0.0633</v>
      </c>
      <c r="AD19" s="11"/>
      <c r="AE19" s="13"/>
      <c r="AF19" s="11"/>
      <c r="AG19" s="11"/>
      <c r="AH19" s="13"/>
      <c r="AI19" s="11"/>
      <c r="AJ19" s="12"/>
      <c r="AK19" s="12"/>
      <c r="AL19" s="11"/>
      <c r="AM19" s="13"/>
      <c r="AN19" s="11"/>
      <c r="AO19" s="11"/>
      <c r="AP19" s="13"/>
      <c r="AQ19" s="11"/>
      <c r="AR19" s="12"/>
      <c r="AS19" s="12"/>
      <c r="AT19" s="11"/>
      <c r="AU19" s="13"/>
      <c r="AV19" s="11"/>
      <c r="AW19" s="11"/>
      <c r="AX19" s="13"/>
      <c r="AY19" s="11"/>
      <c r="AZ19" s="12"/>
      <c r="BA19" s="12"/>
      <c r="BB19" s="11">
        <v>10</v>
      </c>
      <c r="BC19" s="13">
        <v>262.98</v>
      </c>
      <c r="BD19" s="11">
        <v>104</v>
      </c>
      <c r="BE19" s="11">
        <v>22</v>
      </c>
      <c r="BF19" s="13">
        <v>484.05</v>
      </c>
      <c r="BG19" s="11">
        <v>133</v>
      </c>
      <c r="BH19" s="12">
        <v>-0.5455</v>
      </c>
      <c r="BI19" s="12">
        <v>-0.4567</v>
      </c>
      <c r="BJ19" s="11">
        <v>7</v>
      </c>
      <c r="BK19" s="13">
        <v>132.64</v>
      </c>
      <c r="BL19" s="11">
        <v>330</v>
      </c>
      <c r="BM19" s="11"/>
      <c r="BN19" s="13"/>
      <c r="BO19" s="11">
        <v>26</v>
      </c>
      <c r="BP19" s="12"/>
      <c r="BQ19" s="12"/>
    </row>
    <row r="20">
      <c r="A20" s="10" t="s">
        <v>52</v>
      </c>
      <c r="B20" s="11">
        <v>188498</v>
      </c>
      <c r="C20" s="11">
        <f>=ROUNDDOWN(32.6081616413237,0)</f>
      </c>
      <c r="D20" s="11">
        <v>132012</v>
      </c>
      <c r="E20" s="12">
        <v>0.9828</v>
      </c>
      <c r="F20" s="11"/>
      <c r="G20" s="11">
        <f>=ROUNDDOWN({0},0)</f>
      </c>
      <c r="H20" s="11"/>
      <c r="I20" s="12"/>
      <c r="J20" s="11">
        <v>58</v>
      </c>
      <c r="K20" s="13">
        <v>2969.32</v>
      </c>
      <c r="L20" s="11">
        <v>591</v>
      </c>
      <c r="M20" s="14">
        <v>5.02</v>
      </c>
      <c r="N20" s="11">
        <v>64</v>
      </c>
      <c r="O20" s="13">
        <v>3321.36</v>
      </c>
      <c r="P20" s="11">
        <v>591</v>
      </c>
      <c r="Q20" s="14">
        <v>5.62</v>
      </c>
      <c r="R20" s="12">
        <v>-0.0938</v>
      </c>
      <c r="S20" s="12">
        <v>-0.106</v>
      </c>
      <c r="T20" s="12"/>
      <c r="U20" s="12">
        <v>-0.1068</v>
      </c>
      <c r="V20" s="11">
        <v>13</v>
      </c>
      <c r="W20" s="13">
        <v>746.31</v>
      </c>
      <c r="X20" s="11">
        <v>82</v>
      </c>
      <c r="Y20" s="11">
        <v>8</v>
      </c>
      <c r="Z20" s="13">
        <v>388.18</v>
      </c>
      <c r="AA20" s="11">
        <v>353</v>
      </c>
      <c r="AB20" s="12">
        <v>0.625</v>
      </c>
      <c r="AC20" s="12">
        <v>0.9226</v>
      </c>
      <c r="AD20" s="11">
        <v>5</v>
      </c>
      <c r="AE20" s="13">
        <v>391.16</v>
      </c>
      <c r="AF20" s="11">
        <v>19</v>
      </c>
      <c r="AG20" s="11">
        <v>10</v>
      </c>
      <c r="AH20" s="13">
        <v>657.5</v>
      </c>
      <c r="AI20" s="11">
        <v>37</v>
      </c>
      <c r="AJ20" s="12">
        <v>-0.5</v>
      </c>
      <c r="AK20" s="12">
        <v>-0.4051</v>
      </c>
      <c r="AL20" s="11">
        <v>35</v>
      </c>
      <c r="AM20" s="13">
        <v>1569.03</v>
      </c>
      <c r="AN20" s="11">
        <v>233</v>
      </c>
      <c r="AO20" s="11">
        <v>26</v>
      </c>
      <c r="AP20" s="13">
        <v>1227.18</v>
      </c>
      <c r="AQ20" s="11">
        <v>109</v>
      </c>
      <c r="AR20" s="12">
        <v>0.3462</v>
      </c>
      <c r="AS20" s="12">
        <v>0.2786</v>
      </c>
      <c r="AT20" s="11"/>
      <c r="AU20" s="13"/>
      <c r="AV20" s="11"/>
      <c r="AW20" s="11"/>
      <c r="AX20" s="13"/>
      <c r="AY20" s="11"/>
      <c r="AZ20" s="12"/>
      <c r="BA20" s="12"/>
      <c r="BB20" s="11">
        <v>5</v>
      </c>
      <c r="BC20" s="13">
        <v>262.82</v>
      </c>
      <c r="BD20" s="11">
        <v>149</v>
      </c>
      <c r="BE20" s="11">
        <v>15</v>
      </c>
      <c r="BF20" s="13">
        <v>789.84</v>
      </c>
      <c r="BG20" s="11">
        <v>128</v>
      </c>
      <c r="BH20" s="12">
        <v>-0.6667</v>
      </c>
      <c r="BI20" s="12">
        <v>-0.6672</v>
      </c>
      <c r="BJ20" s="11"/>
      <c r="BK20" s="13"/>
      <c r="BL20" s="11">
        <v>146</v>
      </c>
      <c r="BM20" s="11">
        <v>5</v>
      </c>
      <c r="BN20" s="13">
        <v>258.66</v>
      </c>
      <c r="BO20" s="11">
        <v>315</v>
      </c>
      <c r="BP20" s="12"/>
      <c r="BQ20" s="12"/>
    </row>
    <row r="21">
      <c r="A21" s="19" t="s">
        <v>53</v>
      </c>
      <c r="B21" s="15"/>
      <c r="C21" s="15">
        <f>=ROUNDDOWN({0},0)</f>
      </c>
      <c r="D21" s="15"/>
      <c r="E21" s="16"/>
      <c r="F21" s="15"/>
      <c r="G21" s="15">
        <f>=ROUNDDOWN({0},0)</f>
      </c>
      <c r="H21" s="15"/>
      <c r="I21" s="16"/>
      <c r="J21" s="15">
        <v>4466</v>
      </c>
      <c r="K21" s="17">
        <v>432040.91</v>
      </c>
      <c r="L21" s="15">
        <v>7142</v>
      </c>
      <c r="M21" s="18">
        <v>60.49</v>
      </c>
      <c r="N21" s="15">
        <v>3825</v>
      </c>
      <c r="O21" s="17">
        <v>326216.27</v>
      </c>
      <c r="P21" s="15">
        <v>7683</v>
      </c>
      <c r="Q21" s="18">
        <v>42.46</v>
      </c>
      <c r="R21" s="16">
        <v>0.1676</v>
      </c>
      <c r="S21" s="16">
        <v>0.3244</v>
      </c>
      <c r="T21" s="16">
        <v>-0.0704</v>
      </c>
      <c r="U21" s="16">
        <v>0.4246</v>
      </c>
      <c r="V21" s="15">
        <v>1899</v>
      </c>
      <c r="W21" s="17">
        <v>238854.42</v>
      </c>
      <c r="X21" s="15">
        <v>1763</v>
      </c>
      <c r="Y21" s="15">
        <v>828</v>
      </c>
      <c r="Z21" s="17">
        <v>71004.51</v>
      </c>
      <c r="AA21" s="15">
        <v>2887</v>
      </c>
      <c r="AB21" s="16">
        <v>1.2935</v>
      </c>
      <c r="AC21" s="16">
        <v>2.3639</v>
      </c>
      <c r="AD21" s="15">
        <v>1243</v>
      </c>
      <c r="AE21" s="17">
        <v>54252.88</v>
      </c>
      <c r="AF21" s="15">
        <v>997</v>
      </c>
      <c r="AG21" s="15">
        <v>1174</v>
      </c>
      <c r="AH21" s="17">
        <v>51390.25</v>
      </c>
      <c r="AI21" s="15">
        <v>1054</v>
      </c>
      <c r="AJ21" s="16">
        <v>0.0588</v>
      </c>
      <c r="AK21" s="16">
        <v>0.0557</v>
      </c>
      <c r="AL21" s="15">
        <v>544</v>
      </c>
      <c r="AM21" s="17">
        <v>49151.95</v>
      </c>
      <c r="AN21" s="15">
        <v>1277</v>
      </c>
      <c r="AO21" s="15">
        <v>665</v>
      </c>
      <c r="AP21" s="17">
        <v>64622.73</v>
      </c>
      <c r="AQ21" s="15">
        <v>1074</v>
      </c>
      <c r="AR21" s="16">
        <v>-0.182</v>
      </c>
      <c r="AS21" s="16">
        <v>-0.2394</v>
      </c>
      <c r="AT21" s="15">
        <v>260</v>
      </c>
      <c r="AU21" s="17">
        <v>31515.81</v>
      </c>
      <c r="AV21" s="15">
        <v>849</v>
      </c>
      <c r="AW21" s="15">
        <v>188</v>
      </c>
      <c r="AX21" s="17">
        <v>25243.63</v>
      </c>
      <c r="AY21" s="15">
        <v>840</v>
      </c>
      <c r="AZ21" s="16">
        <v>0.383</v>
      </c>
      <c r="BA21" s="16">
        <v>0.2485</v>
      </c>
      <c r="BB21" s="15">
        <v>291</v>
      </c>
      <c r="BC21" s="17">
        <v>30020.65</v>
      </c>
      <c r="BD21" s="15">
        <v>1117</v>
      </c>
      <c r="BE21" s="15">
        <v>297</v>
      </c>
      <c r="BF21" s="17">
        <v>27365.45</v>
      </c>
      <c r="BG21" s="15">
        <v>989</v>
      </c>
      <c r="BH21" s="16">
        <v>-0.0202</v>
      </c>
      <c r="BI21" s="16">
        <v>0.097</v>
      </c>
      <c r="BJ21" s="15">
        <v>229</v>
      </c>
      <c r="BK21" s="17">
        <v>28245.2</v>
      </c>
      <c r="BL21" s="15">
        <v>4215</v>
      </c>
      <c r="BM21" s="15">
        <v>673</v>
      </c>
      <c r="BN21" s="17">
        <v>86589.7</v>
      </c>
      <c r="BO21" s="15">
        <v>4857</v>
      </c>
      <c r="BP21" s="16">
        <v>-0.6597</v>
      </c>
      <c r="BQ21" s="16">
        <v>-0.6738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  <mergeCell ref="AT2:BA2"/>
    <mergeCell ref="AT3:AV3"/>
    <mergeCell ref="AW3:AY3"/>
    <mergeCell ref="AZ3:AZ4"/>
    <mergeCell ref="BA3:BA4"/>
    <mergeCell ref="BB2:BI2"/>
    <mergeCell ref="BB3:BD3"/>
    <mergeCell ref="BE3:BG3"/>
    <mergeCell ref="BH3:BH4"/>
    <mergeCell ref="BI3:BI4"/>
    <mergeCell ref="BJ2:BQ2"/>
    <mergeCell ref="BJ3:BL3"/>
    <mergeCell ref="BM3:BO3"/>
    <mergeCell ref="BP3:BP4"/>
    <mergeCell ref="BQ3:BQ4"/>
  </mergeCells>
  <headerFooter/>
</worksheet>
</file>