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<sst xmlns="http://schemas.openxmlformats.org/spreadsheetml/2006/main" count="163" uniqueCount="163">
  <si>
    <t>Date Type:</t>
  </si>
  <si>
    <t>Shipped Date</t>
  </si>
  <si>
    <t>Start Date:</t>
  </si>
  <si>
    <t>01/01/2024</t>
  </si>
  <si>
    <t>End Date:</t>
  </si>
  <si>
    <t>08/25/2024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</si>
  <si>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</si>
  <si>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</si>
  <si>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</si>
  <si>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</si>
  <si>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</si>
  <si>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</si>
  <si>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</si>
  <si>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</si>
  <si>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</si>
  <si>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</si>
  <si>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</si>
  <si>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</si>
  <si>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</si>
  <si>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</si>
  <si>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</si>
  <si>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</si>
  <si>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</si>
  <si>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</si>
  <si>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</si>
  <si>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</si>
  <si>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</si>
  <si>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</si>
  <si>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</si>
  <si>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</si>
  <si>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</si>
  <si>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</si>
  <si>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</si>
  <si>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</si>
  <si>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</si>
  <si>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</si>
  <si>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</si>
  <si>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</si>
  <si>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</si>
  <si>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</si>
  <si>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</si>
  <si>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</si>
  <si>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</si>
  <si>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</si>
  <si>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</si>
  <si>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</si>
  <si>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</si>
  <si>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</si>
  <si>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</si>
  <si>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</si>
  <si>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</si>
  <si>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</si>
  <si>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</si>
  <si>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</si>
  <si>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</si>
  <si>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</si>
  <si>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</si>
  <si>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</si>
  <si>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</si>
  <si>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</si>
  <si>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</si>
  <si>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</si>
  <si>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</si>
  <si>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</si>
  <si>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</si>
  <si>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</si>
  <si>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</si>
  <si>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</si>
  <si>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</si>
  <si>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</si>
  <si>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</si>
  <si>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</si>
  <si>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</si>
  <si>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</si>
  <si>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</si>
  <si>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</si>
  <si>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</si>
  <si>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</si>
  <si>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</si>
  <si>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</si>
  <si>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</si>
  <si>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</si>
  <si>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</si>
  <si>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</si>
  <si>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</si>
  <si>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</si>
  <si>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MP40-7978</t>
  </si>
  <si>
    <t>WIN</t>
  </si>
  <si>
    <t>Madison Park</t>
  </si>
  <si>
    <t>WINDOW PANEL</t>
  </si>
  <si>
    <t>Roman Shade</t>
  </si>
  <si>
    <t>Kyler</t>
  </si>
  <si>
    <t>Suvi</t>
  </si>
  <si>
    <t>Juno</t>
  </si>
  <si>
    <t>Linen Blend Light Filtering Cordless Roman Shade</t>
  </si>
  <si>
    <t>27x64"</t>
  </si>
  <si>
    <t>Natural</t>
  </si>
  <si>
    <t>Active</t>
  </si>
  <si>
    <t>B-</t>
  </si>
  <si>
    <t>NO</t>
  </si>
  <si>
    <t/>
  </si>
  <si>
    <t>PP001787;PF005750</t>
  </si>
  <si>
    <t>Microfiber</t>
  </si>
  <si>
    <t>1</t>
  </si>
  <si>
    <t>Solid</t>
  </si>
  <si>
    <t>Casual</t>
  </si>
  <si>
    <t>8/30/2022</t>
  </si>
  <si>
    <t>10/11/2024</t>
  </si>
  <si>
    <t>AMAZON,AMAZONDS,CSNSTORES,DESINC,HDDS,JCPENNEY01,KOHLDSN,NRTPORT,OLLIIX</t>
  </si>
  <si>
    <t>Setup</t>
  </si>
  <si>
    <t>11/16/2023</t>
  </si>
  <si>
    <t>No</t>
  </si>
  <si>
    <t>MP40-7979</t>
  </si>
  <si>
    <t>29x64"</t>
  </si>
  <si>
    <t>AMAZON,CSNSTORES,HDDS,JCPENNEY01,KOHLDSN,OLLIIX,OVERSTOCK01</t>
  </si>
  <si>
    <t>MP40-7980</t>
  </si>
  <si>
    <t>31x64"</t>
  </si>
  <si>
    <t>AMAZON,AMAZONDS,CSNSTORES,HDDS,JCPENNEY01,KOHLDSN,OLLIIX,OVERSTOCK01</t>
  </si>
  <si>
    <t>8/23/2023</t>
  </si>
  <si>
    <t>MP40-7981</t>
  </si>
  <si>
    <t>34x64"</t>
  </si>
  <si>
    <t>AMAZON,AMAZONDS,CSNSTORES,HDDS,JCPENNEY01,KOHLDSN,NRTPORT,OLLIIX,OVERSTOCK01</t>
  </si>
  <si>
    <t>MP40-7982</t>
  </si>
  <si>
    <t>35x64"</t>
  </si>
  <si>
    <t>AMAZON,AMAZONDS,CSNSTORES,JCPENNEY01,KOHLDSN,NRTPORT,OVERSTOCK01</t>
  </si>
  <si>
    <t>2/1/2024</t>
  </si>
  <si>
    <t>MP40-7968</t>
  </si>
  <si>
    <t>White</t>
  </si>
  <si>
    <t>PP001787;PF005748</t>
  </si>
  <si>
    <t>AMAZON,AMAZONDS,CSNSTORES,HDDS,JCPENNEY01,KOHLDSN,MACY02,NRTPORT,OLLIIX,OVERSTOCK01</t>
  </si>
  <si>
    <t>MP40-7969</t>
  </si>
  <si>
    <t>AMAZONDS,CSNSTORES,DESINC,HDDS,JCPENNEY01,KOHLDSN,MACY02,NRTPORT,OLLIIX,OVERSTOCK01</t>
  </si>
  <si>
    <t>MP40-7970</t>
  </si>
  <si>
    <t>AMAZONDS,CSNSTORES,DESINC,HDDS,JCPENNEY01,KOHLDSN,NRTPORT,OLLIIX,OVERSTOCK01</t>
  </si>
  <si>
    <t>8/24/2023</t>
  </si>
  <si>
    <t>MP40-7971</t>
  </si>
  <si>
    <t>AMAZON,AMAZONDS,CSNSTORES,HDDS,JCPENNEY01,KOHLDSN,NRTPORT,OLLIIX,OVERSCONSIGN,OVERSTOCK01</t>
  </si>
  <si>
    <t>MP40-7972</t>
  </si>
  <si>
    <t>MP40-7973</t>
  </si>
  <si>
    <t>Grey</t>
  </si>
  <si>
    <t>Close-out</t>
  </si>
  <si>
    <t>C</t>
  </si>
  <si>
    <t>PP001787;PF005749</t>
  </si>
  <si>
    <t>2/6/2024</t>
  </si>
  <si>
    <t>MP40-7974</t>
  </si>
  <si>
    <t>CSNSTORES,HDDS,JCPENNEY01,KOHLDSN,OVERSTOCK01</t>
  </si>
  <si>
    <t>MP40-7975</t>
  </si>
  <si>
    <t>AMAZONDS,CSNSTORES,HDDS,JCPENNEY01,KOHLDSN,NRTPORT,OVERSTOCK01</t>
  </si>
  <si>
    <t>MP40-7976</t>
  </si>
  <si>
    <t>MP40-7977</t>
  </si>
  <si>
    <t>AMAZON,AMAZONDS,CSNSTORES,HDDS,JCPENNEY01,KOHLDSN,OVERSTOCK01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</si>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</sst>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66.99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100</v>
      </c>
      <c r="Y6" s="2" t="s">
        <v>106</v>
      </c>
      <c r="Z6" s="4">
        <v>71</v>
      </c>
      <c r="AA6" s="4">
        <f>=ROUNDDOWN(11.8333333333333,0)</f>
      </c>
      <c r="AB6" s="5">
        <v>6</v>
      </c>
      <c r="AC6" s="2" t="s">
        <v>107</v>
      </c>
      <c r="AD6" s="4">
        <v>156</v>
      </c>
      <c r="AE6" s="4">
        <v>156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59</v>
      </c>
      <c r="AQ6" s="8">
        <v>2106.89</v>
      </c>
      <c r="AR6" s="4"/>
      <c r="AS6" s="8"/>
      <c r="AT6" s="7"/>
      <c r="AU6" s="7"/>
      <c r="AV6" s="4">
        <v>337</v>
      </c>
      <c r="AW6" s="8">
        <v>13921.19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0.1513</v>
      </c>
      <c r="BC6" s="4">
        <v>485</v>
      </c>
      <c r="BD6" s="8">
        <v>20137.9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0.6913</v>
      </c>
      <c r="BJ6" s="4">
        <v>170</v>
      </c>
      <c r="BK6" s="8">
        <v>5872.23</v>
      </c>
      <c r="BL6" s="2" t="s">
        <v>108</v>
      </c>
      <c r="BM6" s="7">
        <v>0.3471</v>
      </c>
      <c r="BN6" s="7">
        <v>0.3588</v>
      </c>
      <c r="BO6" s="4">
        <v>59</v>
      </c>
      <c r="BP6" s="8">
        <v>2106.89</v>
      </c>
      <c r="BQ6" s="4"/>
      <c r="BR6" s="8"/>
      <c r="BS6" s="7"/>
      <c r="BT6" s="7"/>
      <c r="BU6" s="2" t="s">
        <v>109</v>
      </c>
      <c r="BV6" s="2" t="s">
        <v>97</v>
      </c>
      <c r="BW6" s="2" t="s">
        <v>100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113</v>
      </c>
      <c r="K7" s="2" t="s">
        <v>96</v>
      </c>
      <c r="L7" s="3">
        <v>32.75</v>
      </c>
      <c r="M7" s="3">
        <v>34.39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100</v>
      </c>
      <c r="Y7" s="2" t="s">
        <v>106</v>
      </c>
      <c r="Z7" s="4">
        <v>3</v>
      </c>
      <c r="AA7" s="4">
        <f>=ROUNDDOWN(0.375,0)</f>
      </c>
      <c r="AB7" s="5">
        <v>8</v>
      </c>
      <c r="AC7" s="2" t="s">
        <v>107</v>
      </c>
      <c r="AD7" s="4">
        <v>300</v>
      </c>
      <c r="AE7" s="4">
        <v>300</v>
      </c>
      <c r="AF7" s="6">
        <v>65</v>
      </c>
      <c r="AG7" s="6"/>
      <c r="AH7" s="7">
        <v>0.7941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24</v>
      </c>
      <c r="AQ7" s="8">
        <v>903.84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0.0649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172</v>
      </c>
      <c r="BK7" s="8">
        <v>6168.62</v>
      </c>
      <c r="BL7" s="2" t="s">
        <v>114</v>
      </c>
      <c r="BM7" s="7">
        <v>0.1395</v>
      </c>
      <c r="BN7" s="7">
        <v>0.1465</v>
      </c>
      <c r="BO7" s="4">
        <v>24</v>
      </c>
      <c r="BP7" s="8">
        <v>903.84</v>
      </c>
      <c r="BQ7" s="4"/>
      <c r="BR7" s="8"/>
      <c r="BS7" s="7"/>
      <c r="BT7" s="7"/>
      <c r="BU7" s="2" t="s">
        <v>109</v>
      </c>
      <c r="BV7" s="2" t="s">
        <v>97</v>
      </c>
      <c r="BW7" s="2" t="s">
        <v>100</v>
      </c>
      <c r="BX7" s="2" t="s">
        <v>110</v>
      </c>
      <c r="BY7" s="2" t="s">
        <v>111</v>
      </c>
      <c r="BZ7" s="2" t="s">
        <v>100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116</v>
      </c>
      <c r="K8" s="2" t="s">
        <v>96</v>
      </c>
      <c r="L8" s="3">
        <v>33.65</v>
      </c>
      <c r="M8" s="3">
        <v>35.33</v>
      </c>
      <c r="N8" s="3">
        <v>71.99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103</v>
      </c>
      <c r="V8" s="2" t="s">
        <v>104</v>
      </c>
      <c r="W8" s="2" t="s">
        <v>105</v>
      </c>
      <c r="X8" s="2" t="s">
        <v>100</v>
      </c>
      <c r="Y8" s="2" t="s">
        <v>106</v>
      </c>
      <c r="Z8" s="4">
        <v>180</v>
      </c>
      <c r="AA8" s="4">
        <f>=ROUNDDOWN(25.7142857142857,0)</f>
      </c>
      <c r="AB8" s="5">
        <v>7</v>
      </c>
      <c r="AC8" s="2" t="s">
        <v>107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75</v>
      </c>
      <c r="AQ8" s="8">
        <v>2902.5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0.2085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211</v>
      </c>
      <c r="BK8" s="8">
        <v>7813.92</v>
      </c>
      <c r="BL8" s="2" t="s">
        <v>117</v>
      </c>
      <c r="BM8" s="7">
        <v>0.3555</v>
      </c>
      <c r="BN8" s="7">
        <v>0.3715</v>
      </c>
      <c r="BO8" s="4">
        <v>75</v>
      </c>
      <c r="BP8" s="8">
        <v>2902.5</v>
      </c>
      <c r="BQ8" s="4"/>
      <c r="BR8" s="8"/>
      <c r="BS8" s="7"/>
      <c r="BT8" s="7"/>
      <c r="BU8" s="2" t="s">
        <v>109</v>
      </c>
      <c r="BV8" s="2" t="s">
        <v>97</v>
      </c>
      <c r="BW8" s="2" t="s">
        <v>100</v>
      </c>
      <c r="BX8" s="2" t="s">
        <v>118</v>
      </c>
      <c r="BY8" s="2" t="s">
        <v>111</v>
      </c>
      <c r="BZ8" s="2" t="s">
        <v>100</v>
      </c>
    </row>
    <row r="9">
      <c r="A9" s="2" t="s">
        <v>119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120</v>
      </c>
      <c r="K9" s="2" t="s">
        <v>96</v>
      </c>
      <c r="L9" s="3">
        <v>38.5</v>
      </c>
      <c r="M9" s="3">
        <v>40.43</v>
      </c>
      <c r="N9" s="3">
        <v>81.99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100</v>
      </c>
      <c r="Y9" s="2" t="s">
        <v>106</v>
      </c>
      <c r="Z9" s="4"/>
      <c r="AA9" s="4">
        <f>=ROUNDDOWN({0},0)</f>
      </c>
      <c r="AB9" s="5">
        <v>7</v>
      </c>
      <c r="AC9" s="2" t="s">
        <v>107</v>
      </c>
      <c r="AD9" s="4">
        <v>354</v>
      </c>
      <c r="AE9" s="4">
        <v>354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117</v>
      </c>
      <c r="AQ9" s="8">
        <v>5180.76</v>
      </c>
      <c r="AR9" s="4"/>
      <c r="AS9" s="8"/>
      <c r="AT9" s="7"/>
      <c r="AU9" s="7"/>
      <c r="AV9" s="4" t="s">
        <v>100</v>
      </c>
      <c r="AW9" s="8" t="s">
        <v>100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0.3721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 t="s">
        <v>100</v>
      </c>
      <c r="BJ9" s="4">
        <v>263</v>
      </c>
      <c r="BK9" s="8">
        <v>11380.93</v>
      </c>
      <c r="BL9" s="2" t="s">
        <v>121</v>
      </c>
      <c r="BM9" s="7">
        <v>0.4449</v>
      </c>
      <c r="BN9" s="7">
        <v>0.4552</v>
      </c>
      <c r="BO9" s="4">
        <v>117</v>
      </c>
      <c r="BP9" s="8">
        <v>5180.76</v>
      </c>
      <c r="BQ9" s="4"/>
      <c r="BR9" s="8"/>
      <c r="BS9" s="7"/>
      <c r="BT9" s="7"/>
      <c r="BU9" s="2" t="s">
        <v>109</v>
      </c>
      <c r="BV9" s="2" t="s">
        <v>97</v>
      </c>
      <c r="BW9" s="2" t="s">
        <v>100</v>
      </c>
      <c r="BX9" s="2" t="s">
        <v>118</v>
      </c>
      <c r="BY9" s="2" t="s">
        <v>111</v>
      </c>
      <c r="BZ9" s="2" t="s">
        <v>100</v>
      </c>
    </row>
    <row r="10">
      <c r="A10" s="2" t="s">
        <v>122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123</v>
      </c>
      <c r="K10" s="2" t="s">
        <v>96</v>
      </c>
      <c r="L10" s="3">
        <v>39.65</v>
      </c>
      <c r="M10" s="3">
        <v>41.63</v>
      </c>
      <c r="N10" s="3">
        <v>83.99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101</v>
      </c>
      <c r="T10" s="2" t="s">
        <v>102</v>
      </c>
      <c r="U10" s="2" t="s">
        <v>103</v>
      </c>
      <c r="V10" s="2" t="s">
        <v>104</v>
      </c>
      <c r="W10" s="2" t="s">
        <v>105</v>
      </c>
      <c r="X10" s="2" t="s">
        <v>100</v>
      </c>
      <c r="Y10" s="2" t="s">
        <v>106</v>
      </c>
      <c r="Z10" s="4">
        <v>58</v>
      </c>
      <c r="AA10" s="4">
        <f>=ROUNDDOWN(9.66666666666667,0)</f>
      </c>
      <c r="AB10" s="5">
        <v>6</v>
      </c>
      <c r="AC10" s="2" t="s">
        <v>107</v>
      </c>
      <c r="AD10" s="4">
        <v>126</v>
      </c>
      <c r="AE10" s="4">
        <v>126</v>
      </c>
      <c r="AF10" s="6">
        <v>65</v>
      </c>
      <c r="AG10" s="6"/>
      <c r="AH10" s="7">
        <v>0.9034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>
        <v>62</v>
      </c>
      <c r="AQ10" s="8">
        <v>2827.2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0.2031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150</v>
      </c>
      <c r="BK10" s="8">
        <v>6757.19</v>
      </c>
      <c r="BL10" s="2" t="s">
        <v>124</v>
      </c>
      <c r="BM10" s="7">
        <v>0.4133</v>
      </c>
      <c r="BN10" s="7">
        <v>0.4184</v>
      </c>
      <c r="BO10" s="4">
        <v>62</v>
      </c>
      <c r="BP10" s="8">
        <v>2827.2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100</v>
      </c>
      <c r="BX10" s="2" t="s">
        <v>125</v>
      </c>
      <c r="BY10" s="2" t="s">
        <v>111</v>
      </c>
      <c r="BZ10" s="2" t="s">
        <v>100</v>
      </c>
    </row>
    <row r="11">
      <c r="A11" s="2" t="s">
        <v>126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95</v>
      </c>
      <c r="K11" s="2" t="s">
        <v>127</v>
      </c>
      <c r="L11" s="3">
        <v>31.05</v>
      </c>
      <c r="M11" s="3">
        <v>32.6</v>
      </c>
      <c r="N11" s="3">
        <v>66.99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128</v>
      </c>
      <c r="T11" s="2" t="s">
        <v>102</v>
      </c>
      <c r="U11" s="2" t="s">
        <v>103</v>
      </c>
      <c r="V11" s="2" t="s">
        <v>104</v>
      </c>
      <c r="W11" s="2" t="s">
        <v>105</v>
      </c>
      <c r="X11" s="2" t="s">
        <v>100</v>
      </c>
      <c r="Y11" s="2" t="s">
        <v>106</v>
      </c>
      <c r="Z11" s="4">
        <v>543</v>
      </c>
      <c r="AA11" s="4">
        <f>=ROUNDDOWN(77.5714285714286,0)</f>
      </c>
      <c r="AB11" s="5">
        <v>7</v>
      </c>
      <c r="AC11" s="2" t="s">
        <v>100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>
        <v>27</v>
      </c>
      <c r="AQ11" s="8">
        <v>964.17</v>
      </c>
      <c r="AR11" s="4"/>
      <c r="AS11" s="8"/>
      <c r="AT11" s="7"/>
      <c r="AU11" s="7"/>
      <c r="AV11" s="4">
        <v>131</v>
      </c>
      <c r="AW11" s="8">
        <v>5507.75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0.1751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0.2735</v>
      </c>
      <c r="BJ11" s="4">
        <v>164</v>
      </c>
      <c r="BK11" s="8">
        <v>5756.84</v>
      </c>
      <c r="BL11" s="2" t="s">
        <v>129</v>
      </c>
      <c r="BM11" s="7">
        <v>0.1646</v>
      </c>
      <c r="BN11" s="7">
        <v>0.1675</v>
      </c>
      <c r="BO11" s="4">
        <v>27</v>
      </c>
      <c r="BP11" s="8">
        <v>964.17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100</v>
      </c>
      <c r="BX11" s="2" t="s">
        <v>110</v>
      </c>
      <c r="BY11" s="2" t="s">
        <v>111</v>
      </c>
      <c r="BZ11" s="2" t="s">
        <v>100</v>
      </c>
    </row>
    <row r="12">
      <c r="A12" s="2" t="s">
        <v>130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113</v>
      </c>
      <c r="K12" s="2" t="s">
        <v>127</v>
      </c>
      <c r="L12" s="3">
        <v>32.75</v>
      </c>
      <c r="M12" s="3">
        <v>34.39</v>
      </c>
      <c r="N12" s="3">
        <v>69.99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128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100</v>
      </c>
      <c r="Y12" s="2" t="s">
        <v>106</v>
      </c>
      <c r="Z12" s="4">
        <v>815</v>
      </c>
      <c r="AA12" s="4">
        <f>=ROUNDDOWN(135.833333333333,0)</f>
      </c>
      <c r="AB12" s="5">
        <v>6</v>
      </c>
      <c r="AC12" s="2" t="s">
        <v>100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8</v>
      </c>
      <c r="AQ12" s="8">
        <v>301.28</v>
      </c>
      <c r="AR12" s="4"/>
      <c r="AS12" s="8"/>
      <c r="AT12" s="7"/>
      <c r="AU12" s="7"/>
      <c r="AV12" s="4" t="s">
        <v>100</v>
      </c>
      <c r="AW12" s="8" t="s">
        <v>100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0.0547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 t="s">
        <v>100</v>
      </c>
      <c r="BJ12" s="4">
        <v>118</v>
      </c>
      <c r="BK12" s="8">
        <v>4343.29</v>
      </c>
      <c r="BL12" s="2" t="s">
        <v>131</v>
      </c>
      <c r="BM12" s="7">
        <v>0.0678</v>
      </c>
      <c r="BN12" s="7">
        <v>0.0694</v>
      </c>
      <c r="BO12" s="4">
        <v>8</v>
      </c>
      <c r="BP12" s="8">
        <v>301.28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100</v>
      </c>
      <c r="BX12" s="2" t="s">
        <v>110</v>
      </c>
      <c r="BY12" s="2" t="s">
        <v>111</v>
      </c>
      <c r="BZ12" s="2" t="s">
        <v>100</v>
      </c>
    </row>
    <row r="13">
      <c r="A13" s="2" t="s">
        <v>132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116</v>
      </c>
      <c r="K13" s="2" t="s">
        <v>127</v>
      </c>
      <c r="L13" s="3">
        <v>33.65</v>
      </c>
      <c r="M13" s="3">
        <v>35.33</v>
      </c>
      <c r="N13" s="3">
        <v>71.99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128</v>
      </c>
      <c r="T13" s="2" t="s">
        <v>102</v>
      </c>
      <c r="U13" s="2" t="s">
        <v>103</v>
      </c>
      <c r="V13" s="2" t="s">
        <v>104</v>
      </c>
      <c r="W13" s="2" t="s">
        <v>105</v>
      </c>
      <c r="X13" s="2" t="s">
        <v>100</v>
      </c>
      <c r="Y13" s="2" t="s">
        <v>106</v>
      </c>
      <c r="Z13" s="4">
        <v>357</v>
      </c>
      <c r="AA13" s="4">
        <f>=ROUNDDOWN(59.5,0)</f>
      </c>
      <c r="AB13" s="5">
        <v>6</v>
      </c>
      <c r="AC13" s="2" t="s">
        <v>100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11</v>
      </c>
      <c r="AQ13" s="8">
        <v>425.7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0.0773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153</v>
      </c>
      <c r="BK13" s="8">
        <v>5572.07</v>
      </c>
      <c r="BL13" s="2" t="s">
        <v>133</v>
      </c>
      <c r="BM13" s="7">
        <v>0.0719</v>
      </c>
      <c r="BN13" s="7">
        <v>0.0764</v>
      </c>
      <c r="BO13" s="4">
        <v>11</v>
      </c>
      <c r="BP13" s="8">
        <v>425.7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100</v>
      </c>
      <c r="BX13" s="2" t="s">
        <v>134</v>
      </c>
      <c r="BY13" s="2" t="s">
        <v>111</v>
      </c>
      <c r="BZ13" s="2" t="s">
        <v>100</v>
      </c>
    </row>
    <row r="14">
      <c r="A14" s="2" t="s">
        <v>135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127</v>
      </c>
      <c r="L14" s="3">
        <v>38.5</v>
      </c>
      <c r="M14" s="3">
        <v>40.43</v>
      </c>
      <c r="N14" s="3">
        <v>81.99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128</v>
      </c>
      <c r="T14" s="2" t="s">
        <v>102</v>
      </c>
      <c r="U14" s="2" t="s">
        <v>103</v>
      </c>
      <c r="V14" s="2" t="s">
        <v>104</v>
      </c>
      <c r="W14" s="2" t="s">
        <v>105</v>
      </c>
      <c r="X14" s="2" t="s">
        <v>100</v>
      </c>
      <c r="Y14" s="2" t="s">
        <v>106</v>
      </c>
      <c r="Z14" s="4">
        <v>740</v>
      </c>
      <c r="AA14" s="4">
        <f>=ROUNDDOWN(148,0)</f>
      </c>
      <c r="AB14" s="5">
        <v>5</v>
      </c>
      <c r="AC14" s="2" t="s">
        <v>100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>
        <v>45</v>
      </c>
      <c r="AQ14" s="8">
        <v>1992.6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0.3618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154</v>
      </c>
      <c r="BK14" s="8">
        <v>6850.11</v>
      </c>
      <c r="BL14" s="2" t="s">
        <v>136</v>
      </c>
      <c r="BM14" s="7">
        <v>0.2922</v>
      </c>
      <c r="BN14" s="7">
        <v>0.2909</v>
      </c>
      <c r="BO14" s="4">
        <v>45</v>
      </c>
      <c r="BP14" s="8">
        <v>1992.6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100</v>
      </c>
      <c r="BX14" s="2" t="s">
        <v>134</v>
      </c>
      <c r="BY14" s="2" t="s">
        <v>111</v>
      </c>
      <c r="BZ14" s="2" t="s">
        <v>100</v>
      </c>
    </row>
    <row r="15">
      <c r="A15" s="2" t="s">
        <v>137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123</v>
      </c>
      <c r="K15" s="2" t="s">
        <v>127</v>
      </c>
      <c r="L15" s="3">
        <v>39.65</v>
      </c>
      <c r="M15" s="3">
        <v>41.63</v>
      </c>
      <c r="N15" s="3">
        <v>83.99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128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100</v>
      </c>
      <c r="Y15" s="2" t="s">
        <v>106</v>
      </c>
      <c r="Z15" s="4">
        <v>70</v>
      </c>
      <c r="AA15" s="4">
        <f>=ROUNDDOWN(17.5,0)</f>
      </c>
      <c r="AB15" s="5">
        <v>4</v>
      </c>
      <c r="AC15" s="2" t="s">
        <v>100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40</v>
      </c>
      <c r="AQ15" s="8">
        <v>1824</v>
      </c>
      <c r="AR15" s="4"/>
      <c r="AS15" s="8"/>
      <c r="AT15" s="7"/>
      <c r="AU15" s="7"/>
      <c r="AV15" s="4" t="s">
        <v>100</v>
      </c>
      <c r="AW15" s="8" t="s">
        <v>100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0.3312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 t="s">
        <v>100</v>
      </c>
      <c r="BJ15" s="4">
        <v>104</v>
      </c>
      <c r="BK15" s="8">
        <v>4640.88</v>
      </c>
      <c r="BL15" s="2" t="s">
        <v>121</v>
      </c>
      <c r="BM15" s="7">
        <v>0.3846</v>
      </c>
      <c r="BN15" s="7">
        <v>0.393</v>
      </c>
      <c r="BO15" s="4">
        <v>40</v>
      </c>
      <c r="BP15" s="8">
        <v>1824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100</v>
      </c>
      <c r="BX15" s="2" t="s">
        <v>134</v>
      </c>
      <c r="BY15" s="2" t="s">
        <v>111</v>
      </c>
      <c r="BZ15" s="2" t="s">
        <v>100</v>
      </c>
    </row>
    <row r="16">
      <c r="A16" s="2" t="s">
        <v>138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95</v>
      </c>
      <c r="K16" s="2" t="s">
        <v>139</v>
      </c>
      <c r="L16" s="3">
        <v>31.05</v>
      </c>
      <c r="M16" s="3">
        <v>32.6</v>
      </c>
      <c r="N16" s="3">
        <v>66.99</v>
      </c>
      <c r="O16" s="2" t="s">
        <v>140</v>
      </c>
      <c r="P16" s="2" t="s">
        <v>141</v>
      </c>
      <c r="Q16" s="2" t="s">
        <v>99</v>
      </c>
      <c r="R16" s="2" t="s">
        <v>100</v>
      </c>
      <c r="S16" s="2" t="s">
        <v>142</v>
      </c>
      <c r="T16" s="2" t="s">
        <v>102</v>
      </c>
      <c r="U16" s="2" t="s">
        <v>103</v>
      </c>
      <c r="V16" s="2" t="s">
        <v>104</v>
      </c>
      <c r="W16" s="2" t="s">
        <v>105</v>
      </c>
      <c r="X16" s="2" t="s">
        <v>100</v>
      </c>
      <c r="Y16" s="2" t="s">
        <v>106</v>
      </c>
      <c r="Z16" s="4">
        <v>476</v>
      </c>
      <c r="AA16" s="4">
        <f>=ROUNDDOWN(476,0)</f>
      </c>
      <c r="AB16" s="5">
        <v>1</v>
      </c>
      <c r="AC16" s="2" t="s">
        <v>100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6</v>
      </c>
      <c r="AQ16" s="8">
        <v>214.26</v>
      </c>
      <c r="AR16" s="4"/>
      <c r="AS16" s="8"/>
      <c r="AT16" s="7"/>
      <c r="AU16" s="7"/>
      <c r="AV16" s="4">
        <v>17</v>
      </c>
      <c r="AW16" s="8">
        <v>708.96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0.3022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>
        <v>0.0352</v>
      </c>
      <c r="BJ16" s="4">
        <v>70</v>
      </c>
      <c r="BK16" s="8">
        <v>1746.02</v>
      </c>
      <c r="BL16" s="2" t="s">
        <v>114</v>
      </c>
      <c r="BM16" s="7">
        <v>0.0857</v>
      </c>
      <c r="BN16" s="7">
        <v>0.1227</v>
      </c>
      <c r="BO16" s="4">
        <v>6</v>
      </c>
      <c r="BP16" s="8">
        <v>214.26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100</v>
      </c>
      <c r="BX16" s="2" t="s">
        <v>143</v>
      </c>
      <c r="BY16" s="2" t="s">
        <v>111</v>
      </c>
      <c r="BZ16" s="2" t="s">
        <v>100</v>
      </c>
    </row>
    <row r="17">
      <c r="A17" s="2" t="s">
        <v>144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113</v>
      </c>
      <c r="K17" s="2" t="s">
        <v>139</v>
      </c>
      <c r="L17" s="3">
        <v>32.75</v>
      </c>
      <c r="M17" s="3">
        <v>34.39</v>
      </c>
      <c r="N17" s="3">
        <v>69.99</v>
      </c>
      <c r="O17" s="2" t="s">
        <v>140</v>
      </c>
      <c r="P17" s="2" t="s">
        <v>141</v>
      </c>
      <c r="Q17" s="2" t="s">
        <v>99</v>
      </c>
      <c r="R17" s="2" t="s">
        <v>100</v>
      </c>
      <c r="S17" s="2" t="s">
        <v>142</v>
      </c>
      <c r="T17" s="2" t="s">
        <v>102</v>
      </c>
      <c r="U17" s="2" t="s">
        <v>103</v>
      </c>
      <c r="V17" s="2" t="s">
        <v>104</v>
      </c>
      <c r="W17" s="2" t="s">
        <v>105</v>
      </c>
      <c r="X17" s="2" t="s">
        <v>100</v>
      </c>
      <c r="Y17" s="2" t="s">
        <v>106</v>
      </c>
      <c r="Z17" s="4">
        <v>473</v>
      </c>
      <c r="AA17" s="4">
        <f>=ROUNDDOWN(236.5,0)</f>
      </c>
      <c r="AB17" s="5">
        <v>2</v>
      </c>
      <c r="AC17" s="2" t="s">
        <v>100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71</v>
      </c>
      <c r="BK17" s="8">
        <v>1634.45</v>
      </c>
      <c r="BL17" s="2" t="s">
        <v>145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97</v>
      </c>
      <c r="BW17" s="2" t="s">
        <v>100</v>
      </c>
      <c r="BX17" s="2" t="s">
        <v>110</v>
      </c>
      <c r="BY17" s="2" t="s">
        <v>111</v>
      </c>
      <c r="BZ17" s="2" t="s">
        <v>100</v>
      </c>
    </row>
    <row r="18">
      <c r="A18" s="2" t="s">
        <v>146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116</v>
      </c>
      <c r="K18" s="2" t="s">
        <v>139</v>
      </c>
      <c r="L18" s="3">
        <v>33.65</v>
      </c>
      <c r="M18" s="3">
        <v>35.33</v>
      </c>
      <c r="N18" s="3">
        <v>71.99</v>
      </c>
      <c r="O18" s="2" t="s">
        <v>140</v>
      </c>
      <c r="P18" s="2" t="s">
        <v>141</v>
      </c>
      <c r="Q18" s="2" t="s">
        <v>99</v>
      </c>
      <c r="R18" s="2" t="s">
        <v>100</v>
      </c>
      <c r="S18" s="2" t="s">
        <v>142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100</v>
      </c>
      <c r="Y18" s="2" t="s">
        <v>106</v>
      </c>
      <c r="Z18" s="4">
        <v>433</v>
      </c>
      <c r="AA18" s="4">
        <f>=ROUNDDOWN(866,0)</f>
      </c>
      <c r="AB18" s="5">
        <v>0.5</v>
      </c>
      <c r="AC18" s="2" t="s">
        <v>100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1</v>
      </c>
      <c r="AQ18" s="8">
        <v>38.7</v>
      </c>
      <c r="AR18" s="4"/>
      <c r="AS18" s="8"/>
      <c r="AT18" s="7"/>
      <c r="AU18" s="7"/>
      <c r="AV18" s="4" t="s">
        <v>100</v>
      </c>
      <c r="AW18" s="8" t="s">
        <v>100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0.0546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 t="s">
        <v>100</v>
      </c>
      <c r="BJ18" s="4">
        <v>56</v>
      </c>
      <c r="BK18" s="8">
        <v>1485.36</v>
      </c>
      <c r="BL18" s="2" t="s">
        <v>147</v>
      </c>
      <c r="BM18" s="7">
        <v>0.0179</v>
      </c>
      <c r="BN18" s="7">
        <v>0.0261</v>
      </c>
      <c r="BO18" s="4">
        <v>1</v>
      </c>
      <c r="BP18" s="8">
        <v>38.7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100</v>
      </c>
      <c r="BX18" s="2" t="s">
        <v>110</v>
      </c>
      <c r="BY18" s="2" t="s">
        <v>111</v>
      </c>
      <c r="BZ18" s="2" t="s">
        <v>100</v>
      </c>
    </row>
    <row r="19">
      <c r="A19" s="2" t="s">
        <v>148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120</v>
      </c>
      <c r="K19" s="2" t="s">
        <v>139</v>
      </c>
      <c r="L19" s="3">
        <v>38.5</v>
      </c>
      <c r="M19" s="3">
        <v>40.43</v>
      </c>
      <c r="N19" s="3">
        <v>81.99</v>
      </c>
      <c r="O19" s="2" t="s">
        <v>140</v>
      </c>
      <c r="P19" s="2" t="s">
        <v>141</v>
      </c>
      <c r="Q19" s="2" t="s">
        <v>99</v>
      </c>
      <c r="R19" s="2" t="s">
        <v>100</v>
      </c>
      <c r="S19" s="2" t="s">
        <v>142</v>
      </c>
      <c r="T19" s="2" t="s">
        <v>102</v>
      </c>
      <c r="U19" s="2" t="s">
        <v>103</v>
      </c>
      <c r="V19" s="2" t="s">
        <v>104</v>
      </c>
      <c r="W19" s="2" t="s">
        <v>105</v>
      </c>
      <c r="X19" s="2" t="s">
        <v>100</v>
      </c>
      <c r="Y19" s="2" t="s">
        <v>106</v>
      </c>
      <c r="Z19" s="4">
        <v>500</v>
      </c>
      <c r="AA19" s="4">
        <f>=ROUNDDOWN(500,0)</f>
      </c>
      <c r="AB19" s="5">
        <v>1</v>
      </c>
      <c r="AC19" s="2" t="s">
        <v>100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71</v>
      </c>
      <c r="BK19" s="8">
        <v>1813.56</v>
      </c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97</v>
      </c>
      <c r="BW19" s="2" t="s">
        <v>100</v>
      </c>
      <c r="BX19" s="2" t="s">
        <v>110</v>
      </c>
      <c r="BY19" s="2" t="s">
        <v>111</v>
      </c>
      <c r="BZ19" s="2" t="s">
        <v>100</v>
      </c>
    </row>
    <row r="20">
      <c r="A20" s="2" t="s">
        <v>149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123</v>
      </c>
      <c r="K20" s="2" t="s">
        <v>139</v>
      </c>
      <c r="L20" s="3">
        <v>39.65</v>
      </c>
      <c r="M20" s="3">
        <v>41.63</v>
      </c>
      <c r="N20" s="3">
        <v>83.99</v>
      </c>
      <c r="O20" s="2" t="s">
        <v>140</v>
      </c>
      <c r="P20" s="2" t="s">
        <v>141</v>
      </c>
      <c r="Q20" s="2" t="s">
        <v>99</v>
      </c>
      <c r="R20" s="2" t="s">
        <v>100</v>
      </c>
      <c r="S20" s="2" t="s">
        <v>142</v>
      </c>
      <c r="T20" s="2" t="s">
        <v>102</v>
      </c>
      <c r="U20" s="2" t="s">
        <v>103</v>
      </c>
      <c r="V20" s="2" t="s">
        <v>104</v>
      </c>
      <c r="W20" s="2" t="s">
        <v>105</v>
      </c>
      <c r="X20" s="2" t="s">
        <v>100</v>
      </c>
      <c r="Y20" s="2" t="s">
        <v>106</v>
      </c>
      <c r="Z20" s="4">
        <v>369</v>
      </c>
      <c r="AA20" s="4">
        <f>=ROUNDDOWN(160.434782608696,0)</f>
      </c>
      <c r="AB20" s="5">
        <v>2.3</v>
      </c>
      <c r="AC20" s="2" t="s">
        <v>100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10</v>
      </c>
      <c r="AQ20" s="8">
        <v>456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0.6432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55</v>
      </c>
      <c r="BK20" s="8">
        <v>1614.7</v>
      </c>
      <c r="BL20" s="2" t="s">
        <v>150</v>
      </c>
      <c r="BM20" s="7">
        <v>0.1818</v>
      </c>
      <c r="BN20" s="7">
        <v>0.2824</v>
      </c>
      <c r="BO20" s="4">
        <v>10</v>
      </c>
      <c r="BP20" s="8">
        <v>456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100</v>
      </c>
      <c r="BX20" s="2" t="s">
        <v>110</v>
      </c>
      <c r="BY20" s="2" t="s">
        <v>111</v>
      </c>
      <c r="BZ20" s="2" t="s">
        <v>100</v>
      </c>
    </row>
    <row r="21">
      <c r="A21" s="16" t="s">
        <v>151</v>
      </c>
      <c r="B21" s="9" t="s">
        <v>100</v>
      </c>
      <c r="C21" s="9" t="s">
        <v>100</v>
      </c>
      <c r="D21" s="9" t="s">
        <v>100</v>
      </c>
      <c r="E21" s="9" t="s">
        <v>100</v>
      </c>
      <c r="F21" s="9" t="s">
        <v>100</v>
      </c>
      <c r="G21" s="9" t="s">
        <v>100</v>
      </c>
      <c r="H21" s="9" t="s">
        <v>100</v>
      </c>
      <c r="I21" s="9" t="s">
        <v>100</v>
      </c>
      <c r="J21" s="9" t="s">
        <v>100</v>
      </c>
      <c r="K21" s="9" t="s">
        <v>100</v>
      </c>
      <c r="L21" s="10"/>
      <c r="M21" s="10"/>
      <c r="N21" s="10"/>
      <c r="O21" s="9" t="s">
        <v>100</v>
      </c>
      <c r="P21" s="9" t="s">
        <v>100</v>
      </c>
      <c r="Q21" s="9" t="s">
        <v>100</v>
      </c>
      <c r="R21" s="9" t="s">
        <v>100</v>
      </c>
      <c r="S21" s="9" t="s">
        <v>100</v>
      </c>
      <c r="T21" s="9" t="s">
        <v>100</v>
      </c>
      <c r="U21" s="9" t="s">
        <v>100</v>
      </c>
      <c r="V21" s="9" t="s">
        <v>100</v>
      </c>
      <c r="W21" s="9" t="s">
        <v>100</v>
      </c>
      <c r="X21" s="9" t="s">
        <v>100</v>
      </c>
      <c r="Y21" s="9" t="s">
        <v>100</v>
      </c>
      <c r="Z21" s="11">
        <v>5088</v>
      </c>
      <c r="AA21" s="11">
        <f>=ROUNDDOWN({0},0)</f>
      </c>
      <c r="AB21" s="12">
        <v>68.8</v>
      </c>
      <c r="AC21" s="9" t="s">
        <v>100</v>
      </c>
      <c r="AD21" s="11"/>
      <c r="AE21" s="11">
        <v>996</v>
      </c>
      <c r="AF21" s="13"/>
      <c r="AG21" s="13"/>
      <c r="AH21" s="14"/>
      <c r="AI21" s="11"/>
      <c r="AJ21" s="11">
        <f>=ROUNDDOWN({0},0)</f>
      </c>
      <c r="AK21" s="12"/>
      <c r="AL21" s="9" t="s">
        <v>100</v>
      </c>
      <c r="AM21" s="11"/>
      <c r="AN21" s="11"/>
      <c r="AO21" s="14"/>
      <c r="AP21" s="11">
        <v>485</v>
      </c>
      <c r="AQ21" s="15">
        <v>20137.9</v>
      </c>
      <c r="AR21" s="11"/>
      <c r="AS21" s="15"/>
      <c r="AT21" s="14"/>
      <c r="AU21" s="14"/>
      <c r="AV21" s="11">
        <v>485</v>
      </c>
      <c r="AW21" s="15">
        <v>20137.9</v>
      </c>
      <c r="AX21" s="11"/>
      <c r="AY21" s="15"/>
      <c r="AZ21" s="14"/>
      <c r="BA21" s="14"/>
      <c r="BB21" s="14"/>
      <c r="BC21" s="11">
        <v>485</v>
      </c>
      <c r="BD21" s="15">
        <v>20137.9</v>
      </c>
      <c r="BE21" s="11"/>
      <c r="BF21" s="15"/>
      <c r="BG21" s="14"/>
      <c r="BH21" s="14"/>
      <c r="BI21" s="14"/>
      <c r="BJ21" s="11"/>
      <c r="BK21" s="15"/>
      <c r="BL21" s="9" t="s">
        <v>100</v>
      </c>
      <c r="BM21" s="14"/>
      <c r="BN21" s="14"/>
      <c r="BO21" s="11">
        <v>485</v>
      </c>
      <c r="BP21" s="15">
        <v>20137.9</v>
      </c>
      <c r="BQ21" s="11"/>
      <c r="BR21" s="15"/>
      <c r="BS21" s="14"/>
      <c r="BT21" s="14"/>
      <c r="BU21" s="9" t="s">
        <v>100</v>
      </c>
      <c r="BV21" s="9" t="s">
        <v>100</v>
      </c>
      <c r="BW21" s="9" t="s">
        <v>100</v>
      </c>
      <c r="BX21" s="9" t="s">
        <v>100</v>
      </c>
      <c r="BY21" s="9" t="s">
        <v>100</v>
      </c>
      <c r="BZ2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0"/>
    <mergeCell ref="BD6:BD20"/>
    <mergeCell ref="BE6:BE20"/>
    <mergeCell ref="BF6:BF20"/>
    <mergeCell ref="BG6:BG20"/>
    <mergeCell ref="BH6:BH20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152</v>
      </c>
      <c r="D2" s="0" t="s">
        <v>153</v>
      </c>
      <c r="E2" s="0" t="s">
        <v>154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155</v>
      </c>
      <c r="J4" s="1" t="s">
        <v>156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157</v>
      </c>
      <c r="P4" s="1" t="s">
        <v>158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159</v>
      </c>
      <c r="F5" s="1" t="s">
        <v>160</v>
      </c>
      <c r="G5" s="1" t="s">
        <v>159</v>
      </c>
      <c r="H5" s="1" t="s">
        <v>160</v>
      </c>
      <c r="I5" s="1" t="s">
        <v>155</v>
      </c>
      <c r="J5" s="1" t="s">
        <v>156</v>
      </c>
      <c r="K5" s="1" t="s">
        <v>161</v>
      </c>
      <c r="L5" s="1" t="s">
        <v>162</v>
      </c>
      <c r="M5" s="1" t="s">
        <v>161</v>
      </c>
      <c r="N5" s="1" t="s">
        <v>162</v>
      </c>
      <c r="O5" s="1" t="s">
        <v>157</v>
      </c>
      <c r="P5" s="1" t="s">
        <v>158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485</v>
      </c>
      <c r="F6" s="8">
        <v>20137.9</v>
      </c>
      <c r="G6" s="4"/>
      <c r="H6" s="8"/>
      <c r="I6" s="7"/>
      <c r="J6" s="7"/>
      <c r="K6" s="4">
        <v>485</v>
      </c>
      <c r="L6" s="8">
        <v>20137.9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152</v>
      </c>
      <c r="D2" s="0" t="s">
        <v>153</v>
      </c>
      <c r="E2" s="0" t="s">
        <v>154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155</v>
      </c>
      <c r="I4" s="1" t="s">
        <v>156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157</v>
      </c>
      <c r="O4" s="1" t="s">
        <v>158</v>
      </c>
    </row>
    <row r="5">
      <c r="A5" s="1" t="s">
        <v>52</v>
      </c>
      <c r="B5" s="1" t="s">
        <v>54</v>
      </c>
      <c r="C5" s="1" t="s">
        <v>55</v>
      </c>
      <c r="D5" s="1" t="s">
        <v>159</v>
      </c>
      <c r="E5" s="1" t="s">
        <v>160</v>
      </c>
      <c r="F5" s="1" t="s">
        <v>159</v>
      </c>
      <c r="G5" s="1" t="s">
        <v>160</v>
      </c>
      <c r="H5" s="1" t="s">
        <v>155</v>
      </c>
      <c r="I5" s="1" t="s">
        <v>156</v>
      </c>
      <c r="J5" s="1" t="s">
        <v>161</v>
      </c>
      <c r="K5" s="1" t="s">
        <v>162</v>
      </c>
      <c r="L5" s="1" t="s">
        <v>161</v>
      </c>
      <c r="M5" s="1" t="s">
        <v>162</v>
      </c>
      <c r="N5" s="1" t="s">
        <v>157</v>
      </c>
      <c r="O5" s="1" t="s">
        <v>158</v>
      </c>
    </row>
    <row r="6">
      <c r="A6" s="2" t="s">
        <v>87</v>
      </c>
      <c r="B6" s="2" t="s">
        <v>89</v>
      </c>
      <c r="C6" s="2" t="s">
        <v>90</v>
      </c>
      <c r="D6" s="4">
        <v>485</v>
      </c>
      <c r="E6" s="8">
        <v>20137.9</v>
      </c>
      <c r="F6" s="4"/>
      <c r="G6" s="8"/>
      <c r="H6" s="7"/>
      <c r="I6" s="7"/>
      <c r="J6" s="4">
        <v>485</v>
      </c>
      <c r="K6" s="8">
        <v>20137.9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