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<sst xmlns="http://schemas.openxmlformats.org/spreadsheetml/2006/main" count="55" uniqueCount="55">
  <si>
    <t>Date Type:</t>
  </si>
  <si>
    <t>Shipped Date</t>
  </si>
  <si>
    <t>Start Date:</t>
  </si>
  <si>
    <t>08/01/2024</t>
  </si>
  <si>
    <t>End Date:</t>
  </si>
  <si>
    <t>08/25/2024</t>
  </si>
  <si>
    <t>Report Run Date:</t>
  </si>
  <si>
    <t>08/26/2024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</si>
  <si>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</si>
  <si>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</si>
  <si>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</si>
  <si>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</si>
  <si>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</si>
  <si>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</si>
  <si>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AMERSIGNDS</t>
  </si>
  <si>
    <t>LAMPDS</t>
  </si>
  <si>
    <t>HOUZZ</t>
  </si>
  <si>
    <t>NORDSTRACKDS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</si>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</sst>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18</v>
      </c>
      <c r="K3" s="4" t="s">
        <v>18</v>
      </c>
      <c r="L3" s="4" t="s">
        <v>18</v>
      </c>
      <c r="M3" s="4" t="s">
        <v>18</v>
      </c>
      <c r="N3" s="4" t="s">
        <v>19</v>
      </c>
      <c r="O3" s="4" t="s">
        <v>19</v>
      </c>
      <c r="P3" s="4" t="s">
        <v>19</v>
      </c>
      <c r="Q3" s="4" t="s">
        <v>19</v>
      </c>
      <c r="R3" s="4" t="s">
        <v>20</v>
      </c>
      <c r="S3" s="4" t="s">
        <v>21</v>
      </c>
      <c r="T3" s="4" t="s">
        <v>22</v>
      </c>
      <c r="U3" s="4" t="s">
        <v>23</v>
      </c>
      <c r="V3" s="4" t="s">
        <v>18</v>
      </c>
      <c r="W3" s="4" t="s">
        <v>18</v>
      </c>
      <c r="X3" s="4" t="s">
        <v>18</v>
      </c>
      <c r="Y3" s="4" t="s">
        <v>19</v>
      </c>
      <c r="Z3" s="4" t="s">
        <v>19</v>
      </c>
      <c r="AA3" s="4" t="s">
        <v>19</v>
      </c>
      <c r="AB3" s="4" t="s">
        <v>20</v>
      </c>
      <c r="AC3" s="4" t="s">
        <v>21</v>
      </c>
      <c r="AD3" s="4" t="s">
        <v>18</v>
      </c>
      <c r="AE3" s="4" t="s">
        <v>18</v>
      </c>
      <c r="AF3" s="4" t="s">
        <v>18</v>
      </c>
      <c r="AG3" s="4" t="s">
        <v>19</v>
      </c>
      <c r="AH3" s="4" t="s">
        <v>19</v>
      </c>
      <c r="AI3" s="4" t="s">
        <v>19</v>
      </c>
      <c r="AJ3" s="4" t="s">
        <v>20</v>
      </c>
      <c r="AK3" s="4" t="s">
        <v>21</v>
      </c>
      <c r="AL3" s="4" t="s">
        <v>18</v>
      </c>
      <c r="AM3" s="4" t="s">
        <v>18</v>
      </c>
      <c r="AN3" s="4" t="s">
        <v>18</v>
      </c>
      <c r="AO3" s="4" t="s">
        <v>19</v>
      </c>
      <c r="AP3" s="4" t="s">
        <v>19</v>
      </c>
      <c r="AQ3" s="4" t="s">
        <v>19</v>
      </c>
      <c r="AR3" s="4" t="s">
        <v>20</v>
      </c>
      <c r="AS3" s="4" t="s">
        <v>21</v>
      </c>
      <c r="AT3" s="4" t="s">
        <v>18</v>
      </c>
      <c r="AU3" s="4" t="s">
        <v>18</v>
      </c>
      <c r="AV3" s="4" t="s">
        <v>18</v>
      </c>
      <c r="AW3" s="4" t="s">
        <v>19</v>
      </c>
      <c r="AX3" s="4" t="s">
        <v>19</v>
      </c>
      <c r="AY3" s="4" t="s">
        <v>19</v>
      </c>
      <c r="AZ3" s="4" t="s">
        <v>20</v>
      </c>
      <c r="BA3" s="4" t="s">
        <v>21</v>
      </c>
      <c r="BB3" s="4" t="s">
        <v>18</v>
      </c>
      <c r="BC3" s="4" t="s">
        <v>18</v>
      </c>
      <c r="BD3" s="4" t="s">
        <v>18</v>
      </c>
      <c r="BE3" s="4" t="s">
        <v>19</v>
      </c>
      <c r="BF3" s="4" t="s">
        <v>19</v>
      </c>
      <c r="BG3" s="4" t="s">
        <v>19</v>
      </c>
      <c r="BH3" s="4" t="s">
        <v>20</v>
      </c>
      <c r="BI3" s="4" t="s">
        <v>21</v>
      </c>
      <c r="BJ3" s="4" t="s">
        <v>18</v>
      </c>
      <c r="BK3" s="4" t="s">
        <v>18</v>
      </c>
      <c r="BL3" s="4" t="s">
        <v>18</v>
      </c>
      <c r="BM3" s="4" t="s">
        <v>19</v>
      </c>
      <c r="BN3" s="4" t="s">
        <v>19</v>
      </c>
      <c r="BO3" s="4" t="s">
        <v>19</v>
      </c>
      <c r="BP3" s="4" t="s">
        <v>20</v>
      </c>
      <c r="BQ3" s="4" t="s">
        <v>21</v>
      </c>
      <c r="BR3" s="4" t="s">
        <v>18</v>
      </c>
      <c r="BS3" s="4" t="s">
        <v>18</v>
      </c>
      <c r="BT3" s="4" t="s">
        <v>18</v>
      </c>
      <c r="BU3" s="4" t="s">
        <v>19</v>
      </c>
      <c r="BV3" s="4" t="s">
        <v>19</v>
      </c>
      <c r="BW3" s="4" t="s">
        <v>19</v>
      </c>
      <c r="BX3" s="4" t="s">
        <v>20</v>
      </c>
      <c r="BY3" s="4" t="s">
        <v>21</v>
      </c>
    </row>
    <row r="4">
      <c r="A4" s="4" t="s">
        <v>8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 t="s">
        <v>32</v>
      </c>
      <c r="O4" s="4" t="s">
        <v>33</v>
      </c>
      <c r="P4" s="4" t="s">
        <v>34</v>
      </c>
      <c r="Q4" s="4" t="s">
        <v>35</v>
      </c>
      <c r="R4" s="4" t="s">
        <v>20</v>
      </c>
      <c r="S4" s="4" t="s">
        <v>21</v>
      </c>
      <c r="T4" s="4" t="s">
        <v>22</v>
      </c>
      <c r="U4" s="4" t="s">
        <v>23</v>
      </c>
      <c r="V4" s="4" t="s">
        <v>36</v>
      </c>
      <c r="W4" s="4" t="s">
        <v>37</v>
      </c>
      <c r="X4" s="4" t="s">
        <v>34</v>
      </c>
      <c r="Y4" s="4" t="s">
        <v>36</v>
      </c>
      <c r="Z4" s="4" t="s">
        <v>37</v>
      </c>
      <c r="AA4" s="4" t="s">
        <v>34</v>
      </c>
      <c r="AB4" s="4" t="s">
        <v>20</v>
      </c>
      <c r="AC4" s="4" t="s">
        <v>21</v>
      </c>
      <c r="AD4" s="4" t="s">
        <v>36</v>
      </c>
      <c r="AE4" s="4" t="s">
        <v>37</v>
      </c>
      <c r="AF4" s="4" t="s">
        <v>34</v>
      </c>
      <c r="AG4" s="4" t="s">
        <v>36</v>
      </c>
      <c r="AH4" s="4" t="s">
        <v>37</v>
      </c>
      <c r="AI4" s="4" t="s">
        <v>34</v>
      </c>
      <c r="AJ4" s="4" t="s">
        <v>20</v>
      </c>
      <c r="AK4" s="4" t="s">
        <v>21</v>
      </c>
      <c r="AL4" s="4" t="s">
        <v>36</v>
      </c>
      <c r="AM4" s="4" t="s">
        <v>37</v>
      </c>
      <c r="AN4" s="4" t="s">
        <v>34</v>
      </c>
      <c r="AO4" s="4" t="s">
        <v>36</v>
      </c>
      <c r="AP4" s="4" t="s">
        <v>37</v>
      </c>
      <c r="AQ4" s="4" t="s">
        <v>34</v>
      </c>
      <c r="AR4" s="4" t="s">
        <v>20</v>
      </c>
      <c r="AS4" s="4" t="s">
        <v>21</v>
      </c>
      <c r="AT4" s="4" t="s">
        <v>36</v>
      </c>
      <c r="AU4" s="4" t="s">
        <v>37</v>
      </c>
      <c r="AV4" s="4" t="s">
        <v>34</v>
      </c>
      <c r="AW4" s="4" t="s">
        <v>36</v>
      </c>
      <c r="AX4" s="4" t="s">
        <v>37</v>
      </c>
      <c r="AY4" s="4" t="s">
        <v>34</v>
      </c>
      <c r="AZ4" s="4" t="s">
        <v>20</v>
      </c>
      <c r="BA4" s="4" t="s">
        <v>21</v>
      </c>
      <c r="BB4" s="4" t="s">
        <v>36</v>
      </c>
      <c r="BC4" s="4" t="s">
        <v>37</v>
      </c>
      <c r="BD4" s="4" t="s">
        <v>34</v>
      </c>
      <c r="BE4" s="4" t="s">
        <v>36</v>
      </c>
      <c r="BF4" s="4" t="s">
        <v>37</v>
      </c>
      <c r="BG4" s="4" t="s">
        <v>34</v>
      </c>
      <c r="BH4" s="4" t="s">
        <v>20</v>
      </c>
      <c r="BI4" s="4" t="s">
        <v>21</v>
      </c>
      <c r="BJ4" s="4" t="s">
        <v>36</v>
      </c>
      <c r="BK4" s="4" t="s">
        <v>37</v>
      </c>
      <c r="BL4" s="4" t="s">
        <v>34</v>
      </c>
      <c r="BM4" s="4" t="s">
        <v>36</v>
      </c>
      <c r="BN4" s="4" t="s">
        <v>37</v>
      </c>
      <c r="BO4" s="4" t="s">
        <v>34</v>
      </c>
      <c r="BP4" s="4" t="s">
        <v>20</v>
      </c>
      <c r="BQ4" s="4" t="s">
        <v>21</v>
      </c>
      <c r="BR4" s="4" t="s">
        <v>36</v>
      </c>
      <c r="BS4" s="4" t="s">
        <v>37</v>
      </c>
      <c r="BT4" s="4" t="s">
        <v>34</v>
      </c>
      <c r="BU4" s="4" t="s">
        <v>36</v>
      </c>
      <c r="BV4" s="4" t="s">
        <v>37</v>
      </c>
      <c r="BW4" s="4" t="s">
        <v>34</v>
      </c>
      <c r="BX4" s="4" t="s">
        <v>20</v>
      </c>
      <c r="BY4" s="4" t="s">
        <v>21</v>
      </c>
    </row>
    <row r="5">
      <c r="A5" s="10" t="s">
        <v>38</v>
      </c>
      <c r="B5" s="11">
        <v>569475</v>
      </c>
      <c r="C5" s="11">
        <f>=ROUNDDOWN(23.7835207838257,0)</f>
      </c>
      <c r="D5" s="11">
        <v>530764</v>
      </c>
      <c r="E5" s="12">
        <v>0.9891</v>
      </c>
      <c r="F5" s="11"/>
      <c r="G5" s="11">
        <f>=ROUNDDOWN({0},0)</f>
      </c>
      <c r="H5" s="11">
        <v>590</v>
      </c>
      <c r="I5" s="12">
        <v>0.1467</v>
      </c>
      <c r="J5" s="11">
        <v>422</v>
      </c>
      <c r="K5" s="13">
        <v>27985.59</v>
      </c>
      <c r="L5" s="11">
        <v>1756</v>
      </c>
      <c r="M5" s="14">
        <v>15.94</v>
      </c>
      <c r="N5" s="11">
        <v>469</v>
      </c>
      <c r="O5" s="13">
        <v>34098.54</v>
      </c>
      <c r="P5" s="11">
        <v>1939</v>
      </c>
      <c r="Q5" s="14">
        <v>17.59</v>
      </c>
      <c r="R5" s="12">
        <v>-0.1002</v>
      </c>
      <c r="S5" s="12">
        <v>-0.1793</v>
      </c>
      <c r="T5" s="12">
        <v>-0.0944</v>
      </c>
      <c r="U5" s="12">
        <v>-0.0938</v>
      </c>
      <c r="V5" s="11">
        <v>159</v>
      </c>
      <c r="W5" s="13">
        <v>8900.3</v>
      </c>
      <c r="X5" s="11">
        <v>617</v>
      </c>
      <c r="Y5" s="11">
        <v>102</v>
      </c>
      <c r="Z5" s="13">
        <v>6616.88</v>
      </c>
      <c r="AA5" s="11">
        <v>531</v>
      </c>
      <c r="AB5" s="12">
        <v>0.5588</v>
      </c>
      <c r="AC5" s="12">
        <v>0.3451</v>
      </c>
      <c r="AD5" s="11">
        <v>99</v>
      </c>
      <c r="AE5" s="13">
        <v>6838.22</v>
      </c>
      <c r="AF5" s="11">
        <v>256</v>
      </c>
      <c r="AG5" s="11">
        <v>125</v>
      </c>
      <c r="AH5" s="13">
        <v>8055.2</v>
      </c>
      <c r="AI5" s="11">
        <v>300</v>
      </c>
      <c r="AJ5" s="12">
        <v>-0.208</v>
      </c>
      <c r="AK5" s="12">
        <v>-0.1511</v>
      </c>
      <c r="AL5" s="11">
        <v>100</v>
      </c>
      <c r="AM5" s="13">
        <v>7109.53</v>
      </c>
      <c r="AN5" s="11">
        <v>491</v>
      </c>
      <c r="AO5" s="11">
        <v>156</v>
      </c>
      <c r="AP5" s="13">
        <v>11645.51</v>
      </c>
      <c r="AQ5" s="11">
        <v>452</v>
      </c>
      <c r="AR5" s="12">
        <v>-0.359</v>
      </c>
      <c r="AS5" s="12">
        <v>-0.3895</v>
      </c>
      <c r="AT5" s="11">
        <v>38</v>
      </c>
      <c r="AU5" s="13">
        <v>3218.12</v>
      </c>
      <c r="AV5" s="11">
        <v>316</v>
      </c>
      <c r="AW5" s="11">
        <v>40</v>
      </c>
      <c r="AX5" s="13">
        <v>4223.65</v>
      </c>
      <c r="AY5" s="11">
        <v>196</v>
      </c>
      <c r="AZ5" s="12">
        <v>-0.05</v>
      </c>
      <c r="BA5" s="12">
        <v>-0.2381</v>
      </c>
      <c r="BB5" s="11">
        <v>14</v>
      </c>
      <c r="BC5" s="13">
        <v>1167.08</v>
      </c>
      <c r="BD5" s="11">
        <v>187</v>
      </c>
      <c r="BE5" s="11">
        <v>7</v>
      </c>
      <c r="BF5" s="13">
        <v>547.93</v>
      </c>
      <c r="BG5" s="11">
        <v>199</v>
      </c>
      <c r="BH5" s="12">
        <v>1</v>
      </c>
      <c r="BI5" s="12">
        <v>1.13</v>
      </c>
      <c r="BJ5" s="11">
        <v>12</v>
      </c>
      <c r="BK5" s="13">
        <v>752.34</v>
      </c>
      <c r="BL5" s="11">
        <v>882</v>
      </c>
      <c r="BM5" s="11">
        <v>39</v>
      </c>
      <c r="BN5" s="13">
        <v>3009.37</v>
      </c>
      <c r="BO5" s="11">
        <v>1476</v>
      </c>
      <c r="BP5" s="12">
        <v>-0.6923</v>
      </c>
      <c r="BQ5" s="12">
        <v>-0.75</v>
      </c>
      <c r="BR5" s="11"/>
      <c r="BS5" s="13"/>
      <c r="BT5" s="11"/>
      <c r="BU5" s="11"/>
      <c r="BV5" s="13"/>
      <c r="BW5" s="11"/>
      <c r="BX5" s="12"/>
      <c r="BY5" s="12"/>
    </row>
    <row r="6">
      <c r="A6" s="10" t="s">
        <v>39</v>
      </c>
      <c r="B6" s="11">
        <v>18403</v>
      </c>
      <c r="C6" s="11">
        <f>=ROUNDDOWN(1016.74033149171,0)</f>
      </c>
      <c r="D6" s="11">
        <v>170</v>
      </c>
      <c r="E6" s="12"/>
      <c r="F6" s="11"/>
      <c r="G6" s="11">
        <f>=ROUNDDOWN({0},0)</f>
      </c>
      <c r="H6" s="11"/>
      <c r="I6" s="12"/>
      <c r="J6" s="11"/>
      <c r="K6" s="13"/>
      <c r="L6" s="11">
        <v>42</v>
      </c>
      <c r="M6" s="14"/>
      <c r="N6" s="11"/>
      <c r="O6" s="13"/>
      <c r="P6" s="11">
        <v>184</v>
      </c>
      <c r="Q6" s="14"/>
      <c r="R6" s="12"/>
      <c r="S6" s="12"/>
      <c r="T6" s="12">
        <v>-0.7717</v>
      </c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</row>
    <row r="7">
      <c r="A7" s="10" t="s">
        <v>40</v>
      </c>
      <c r="B7" s="11">
        <v>25029</v>
      </c>
      <c r="C7" s="11">
        <f>=ROUNDDOWN(17.5187233149017,0)</f>
      </c>
      <c r="D7" s="11">
        <v>20065</v>
      </c>
      <c r="E7" s="12">
        <v>0.9609</v>
      </c>
      <c r="F7" s="11"/>
      <c r="G7" s="11">
        <f>=ROUNDDOWN({0},0)</f>
      </c>
      <c r="H7" s="11"/>
      <c r="I7" s="12"/>
      <c r="J7" s="11">
        <v>255</v>
      </c>
      <c r="K7" s="13">
        <v>13577.92</v>
      </c>
      <c r="L7" s="11">
        <v>186</v>
      </c>
      <c r="M7" s="14">
        <v>73</v>
      </c>
      <c r="N7" s="11">
        <v>233</v>
      </c>
      <c r="O7" s="13">
        <v>12688.91</v>
      </c>
      <c r="P7" s="11">
        <v>178</v>
      </c>
      <c r="Q7" s="14">
        <v>71.29</v>
      </c>
      <c r="R7" s="12">
        <v>0.0944</v>
      </c>
      <c r="S7" s="12">
        <v>0.0701</v>
      </c>
      <c r="T7" s="12">
        <v>0.0449</v>
      </c>
      <c r="U7" s="12">
        <v>0.024</v>
      </c>
      <c r="V7" s="11">
        <v>27</v>
      </c>
      <c r="W7" s="13">
        <v>1366.08</v>
      </c>
      <c r="X7" s="11">
        <v>104</v>
      </c>
      <c r="Y7" s="11">
        <v>32</v>
      </c>
      <c r="Z7" s="13">
        <v>1624.73</v>
      </c>
      <c r="AA7" s="11">
        <v>143</v>
      </c>
      <c r="AB7" s="12">
        <v>-0.1562</v>
      </c>
      <c r="AC7" s="12">
        <v>-0.1592</v>
      </c>
      <c r="AD7" s="11">
        <v>37</v>
      </c>
      <c r="AE7" s="13">
        <v>1819.96</v>
      </c>
      <c r="AF7" s="11">
        <v>57</v>
      </c>
      <c r="AG7" s="11">
        <v>58</v>
      </c>
      <c r="AH7" s="13">
        <v>2843.03</v>
      </c>
      <c r="AI7" s="11">
        <v>60</v>
      </c>
      <c r="AJ7" s="12">
        <v>-0.3621</v>
      </c>
      <c r="AK7" s="12">
        <v>-0.3599</v>
      </c>
      <c r="AL7" s="11">
        <v>41</v>
      </c>
      <c r="AM7" s="13">
        <v>1926.46</v>
      </c>
      <c r="AN7" s="11">
        <v>148</v>
      </c>
      <c r="AO7" s="11">
        <v>71</v>
      </c>
      <c r="AP7" s="13">
        <v>3746.59</v>
      </c>
      <c r="AQ7" s="11">
        <v>106</v>
      </c>
      <c r="AR7" s="12">
        <v>-0.4225</v>
      </c>
      <c r="AS7" s="12">
        <v>-0.4858</v>
      </c>
      <c r="AT7" s="11">
        <v>73</v>
      </c>
      <c r="AU7" s="13">
        <v>4100.54</v>
      </c>
      <c r="AV7" s="11">
        <v>100</v>
      </c>
      <c r="AW7" s="11">
        <v>32</v>
      </c>
      <c r="AX7" s="13">
        <v>1742.19</v>
      </c>
      <c r="AY7" s="11">
        <v>103</v>
      </c>
      <c r="AZ7" s="12">
        <v>1.2812</v>
      </c>
      <c r="BA7" s="12">
        <v>1.3537</v>
      </c>
      <c r="BB7" s="11">
        <v>69</v>
      </c>
      <c r="BC7" s="13">
        <v>3957.16</v>
      </c>
      <c r="BD7" s="11">
        <v>157</v>
      </c>
      <c r="BE7" s="11">
        <v>19</v>
      </c>
      <c r="BF7" s="13">
        <v>1315.67</v>
      </c>
      <c r="BG7" s="11">
        <v>149</v>
      </c>
      <c r="BH7" s="12">
        <v>2.6316</v>
      </c>
      <c r="BI7" s="12">
        <v>2.0077</v>
      </c>
      <c r="BJ7" s="11">
        <v>8</v>
      </c>
      <c r="BK7" s="13">
        <v>407.72</v>
      </c>
      <c r="BL7" s="11">
        <v>104</v>
      </c>
      <c r="BM7" s="11">
        <v>21</v>
      </c>
      <c r="BN7" s="13">
        <v>1416.7</v>
      </c>
      <c r="BO7" s="11">
        <v>159</v>
      </c>
      <c r="BP7" s="12">
        <v>-0.619</v>
      </c>
      <c r="BQ7" s="12">
        <v>-0.7122</v>
      </c>
      <c r="BR7" s="11"/>
      <c r="BS7" s="13"/>
      <c r="BT7" s="11"/>
      <c r="BU7" s="11"/>
      <c r="BV7" s="13"/>
      <c r="BW7" s="11"/>
      <c r="BX7" s="12"/>
      <c r="BY7" s="12"/>
    </row>
    <row r="8">
      <c r="A8" s="10" t="s">
        <v>41</v>
      </c>
      <c r="B8" s="11">
        <v>114075</v>
      </c>
      <c r="C8" s="11">
        <f>=ROUNDDOWN(18.7238407878539,0)</f>
      </c>
      <c r="D8" s="11">
        <v>129244</v>
      </c>
      <c r="E8" s="12">
        <v>0.984</v>
      </c>
      <c r="F8" s="11"/>
      <c r="G8" s="11">
        <f>=ROUNDDOWN({0},0)</f>
      </c>
      <c r="H8" s="11"/>
      <c r="I8" s="12"/>
      <c r="J8" s="11">
        <v>77</v>
      </c>
      <c r="K8" s="13">
        <v>3662.13</v>
      </c>
      <c r="L8" s="11">
        <v>294</v>
      </c>
      <c r="M8" s="14">
        <v>12.46</v>
      </c>
      <c r="N8" s="11">
        <v>139</v>
      </c>
      <c r="O8" s="13">
        <v>6188.57</v>
      </c>
      <c r="P8" s="11">
        <v>251</v>
      </c>
      <c r="Q8" s="14">
        <v>24.66</v>
      </c>
      <c r="R8" s="12">
        <v>-0.446</v>
      </c>
      <c r="S8" s="12">
        <v>-0.4082</v>
      </c>
      <c r="T8" s="12">
        <v>0.1713</v>
      </c>
      <c r="U8" s="12">
        <v>-0.4947</v>
      </c>
      <c r="V8" s="11"/>
      <c r="W8" s="13"/>
      <c r="X8" s="11"/>
      <c r="Y8" s="11"/>
      <c r="Z8" s="13"/>
      <c r="AA8" s="11"/>
      <c r="AB8" s="12"/>
      <c r="AC8" s="12"/>
      <c r="AD8" s="11">
        <v>73</v>
      </c>
      <c r="AE8" s="13">
        <v>3500.37</v>
      </c>
      <c r="AF8" s="11">
        <v>78</v>
      </c>
      <c r="AG8" s="11">
        <v>129</v>
      </c>
      <c r="AH8" s="13">
        <v>5803.69</v>
      </c>
      <c r="AI8" s="11">
        <v>95</v>
      </c>
      <c r="AJ8" s="12">
        <v>-0.4341</v>
      </c>
      <c r="AK8" s="12">
        <v>-0.3969</v>
      </c>
      <c r="AL8" s="11"/>
      <c r="AM8" s="13"/>
      <c r="AN8" s="11"/>
      <c r="AO8" s="11"/>
      <c r="AP8" s="13"/>
      <c r="AQ8" s="11"/>
      <c r="AR8" s="12"/>
      <c r="AS8" s="12"/>
      <c r="AT8" s="11">
        <v>4</v>
      </c>
      <c r="AU8" s="13">
        <v>161.76</v>
      </c>
      <c r="AV8" s="11">
        <v>2</v>
      </c>
      <c r="AW8" s="11">
        <v>9</v>
      </c>
      <c r="AX8" s="13">
        <v>372.63</v>
      </c>
      <c r="AY8" s="11">
        <v>2</v>
      </c>
      <c r="AZ8" s="12">
        <v>-0.5556</v>
      </c>
      <c r="BA8" s="12">
        <v>-0.5659</v>
      </c>
      <c r="BB8" s="11"/>
      <c r="BC8" s="13"/>
      <c r="BD8" s="11"/>
      <c r="BE8" s="11"/>
      <c r="BF8" s="13"/>
      <c r="BG8" s="11"/>
      <c r="BH8" s="12"/>
      <c r="BI8" s="12"/>
      <c r="BJ8" s="11"/>
      <c r="BK8" s="13"/>
      <c r="BL8" s="11">
        <v>197</v>
      </c>
      <c r="BM8" s="11">
        <v>1</v>
      </c>
      <c r="BN8" s="13">
        <v>12.25</v>
      </c>
      <c r="BO8" s="11">
        <v>170</v>
      </c>
      <c r="BP8" s="12"/>
      <c r="BQ8" s="12"/>
      <c r="BR8" s="11"/>
      <c r="BS8" s="13"/>
      <c r="BT8" s="11"/>
      <c r="BU8" s="11"/>
      <c r="BV8" s="13"/>
      <c r="BW8" s="11"/>
      <c r="BX8" s="12"/>
      <c r="BY8" s="12"/>
    </row>
    <row r="9">
      <c r="A9" s="10" t="s">
        <v>42</v>
      </c>
      <c r="B9" s="11">
        <v>128222</v>
      </c>
      <c r="C9" s="11">
        <f>=ROUNDDOWN(12.1501738825558,0)</f>
      </c>
      <c r="D9" s="11">
        <v>268522</v>
      </c>
      <c r="E9" s="12">
        <v>0.9606</v>
      </c>
      <c r="F9" s="11"/>
      <c r="G9" s="11">
        <f>=ROUNDDOWN({0},0)</f>
      </c>
      <c r="H9" s="11"/>
      <c r="I9" s="12"/>
      <c r="J9" s="11">
        <v>114</v>
      </c>
      <c r="K9" s="13">
        <v>2472.88</v>
      </c>
      <c r="L9" s="11">
        <v>264</v>
      </c>
      <c r="M9" s="14">
        <v>9.37</v>
      </c>
      <c r="N9" s="11">
        <v>85</v>
      </c>
      <c r="O9" s="13">
        <v>1885.67</v>
      </c>
      <c r="P9" s="11">
        <v>285</v>
      </c>
      <c r="Q9" s="14">
        <v>6.62</v>
      </c>
      <c r="R9" s="12">
        <v>0.3412</v>
      </c>
      <c r="S9" s="12">
        <v>0.3114</v>
      </c>
      <c r="T9" s="12">
        <v>-0.0737</v>
      </c>
      <c r="U9" s="12">
        <v>0.4154</v>
      </c>
      <c r="V9" s="11"/>
      <c r="W9" s="13"/>
      <c r="X9" s="11"/>
      <c r="Y9" s="11"/>
      <c r="Z9" s="13"/>
      <c r="AA9" s="11">
        <v>213</v>
      </c>
      <c r="AB9" s="12"/>
      <c r="AC9" s="12"/>
      <c r="AD9" s="11">
        <v>94</v>
      </c>
      <c r="AE9" s="13">
        <v>2033.11</v>
      </c>
      <c r="AF9" s="11">
        <v>94</v>
      </c>
      <c r="AG9" s="11">
        <v>74</v>
      </c>
      <c r="AH9" s="13">
        <v>1658.15</v>
      </c>
      <c r="AI9" s="11">
        <v>60</v>
      </c>
      <c r="AJ9" s="12">
        <v>0.2703</v>
      </c>
      <c r="AK9" s="12">
        <v>0.2261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  <c r="BJ9" s="11">
        <v>20</v>
      </c>
      <c r="BK9" s="13">
        <v>439.77</v>
      </c>
      <c r="BL9" s="11">
        <v>210</v>
      </c>
      <c r="BM9" s="11">
        <v>11</v>
      </c>
      <c r="BN9" s="13">
        <v>227.52</v>
      </c>
      <c r="BO9" s="11">
        <v>179</v>
      </c>
      <c r="BP9" s="12">
        <v>0.8182</v>
      </c>
      <c r="BQ9" s="12">
        <v>0.9329</v>
      </c>
      <c r="BR9" s="11"/>
      <c r="BS9" s="13"/>
      <c r="BT9" s="11"/>
      <c r="BU9" s="11"/>
      <c r="BV9" s="13"/>
      <c r="BW9" s="11"/>
      <c r="BX9" s="12"/>
      <c r="BY9" s="12"/>
    </row>
    <row r="10">
      <c r="A10" s="10" t="s">
        <v>43</v>
      </c>
      <c r="B10" s="11">
        <v>408555</v>
      </c>
      <c r="C10" s="11">
        <f>=ROUNDDOWN(19.860243540821,0)</f>
      </c>
      <c r="D10" s="11">
        <v>648824</v>
      </c>
      <c r="E10" s="12">
        <v>0.9904</v>
      </c>
      <c r="F10" s="11"/>
      <c r="G10" s="11">
        <f>=ROUNDDOWN({0},0)</f>
      </c>
      <c r="H10" s="11"/>
      <c r="I10" s="12"/>
      <c r="J10" s="11">
        <v>392</v>
      </c>
      <c r="K10" s="13">
        <v>14875.9</v>
      </c>
      <c r="L10" s="11">
        <v>1179</v>
      </c>
      <c r="M10" s="14">
        <v>12.62</v>
      </c>
      <c r="N10" s="11">
        <v>357</v>
      </c>
      <c r="O10" s="13">
        <v>12616.77</v>
      </c>
      <c r="P10" s="11">
        <v>1221</v>
      </c>
      <c r="Q10" s="14">
        <v>10.33</v>
      </c>
      <c r="R10" s="12">
        <v>0.098</v>
      </c>
      <c r="S10" s="12">
        <v>0.1791</v>
      </c>
      <c r="T10" s="12">
        <v>-0.0344</v>
      </c>
      <c r="U10" s="12">
        <v>0.2217</v>
      </c>
      <c r="V10" s="11">
        <v>178</v>
      </c>
      <c r="W10" s="13">
        <v>6036.8</v>
      </c>
      <c r="X10" s="11">
        <v>506</v>
      </c>
      <c r="Y10" s="11">
        <v>156</v>
      </c>
      <c r="Z10" s="13">
        <v>5684.02</v>
      </c>
      <c r="AA10" s="11">
        <v>662</v>
      </c>
      <c r="AB10" s="12">
        <v>0.141</v>
      </c>
      <c r="AC10" s="12">
        <v>0.0621</v>
      </c>
      <c r="AD10" s="11">
        <v>179</v>
      </c>
      <c r="AE10" s="13">
        <v>7599.68</v>
      </c>
      <c r="AF10" s="11">
        <v>118</v>
      </c>
      <c r="AG10" s="11">
        <v>173</v>
      </c>
      <c r="AH10" s="13">
        <v>5778.29</v>
      </c>
      <c r="AI10" s="11">
        <v>122</v>
      </c>
      <c r="AJ10" s="12">
        <v>0.0347</v>
      </c>
      <c r="AK10" s="12">
        <v>0.3152</v>
      </c>
      <c r="AL10" s="11"/>
      <c r="AM10" s="13"/>
      <c r="AN10" s="11"/>
      <c r="AO10" s="11"/>
      <c r="AP10" s="13"/>
      <c r="AQ10" s="11"/>
      <c r="AR10" s="12"/>
      <c r="AS10" s="12"/>
      <c r="AT10" s="11">
        <v>11</v>
      </c>
      <c r="AU10" s="13">
        <v>223.84</v>
      </c>
      <c r="AV10" s="11">
        <v>10</v>
      </c>
      <c r="AW10" s="11">
        <v>12</v>
      </c>
      <c r="AX10" s="13">
        <v>266.07</v>
      </c>
      <c r="AY10" s="11">
        <v>13</v>
      </c>
      <c r="AZ10" s="12">
        <v>-0.0833</v>
      </c>
      <c r="BA10" s="12">
        <v>-0.1587</v>
      </c>
      <c r="BB10" s="11"/>
      <c r="BC10" s="13"/>
      <c r="BD10" s="11"/>
      <c r="BE10" s="11"/>
      <c r="BF10" s="13"/>
      <c r="BG10" s="11"/>
      <c r="BH10" s="12"/>
      <c r="BI10" s="12"/>
      <c r="BJ10" s="11">
        <v>14</v>
      </c>
      <c r="BK10" s="13">
        <v>458.76</v>
      </c>
      <c r="BL10" s="11">
        <v>755</v>
      </c>
      <c r="BM10" s="11">
        <v>2</v>
      </c>
      <c r="BN10" s="13">
        <v>53.2</v>
      </c>
      <c r="BO10" s="11">
        <v>725</v>
      </c>
      <c r="BP10" s="12">
        <v>6</v>
      </c>
      <c r="BQ10" s="12">
        <v>7.6233</v>
      </c>
      <c r="BR10" s="11">
        <v>10</v>
      </c>
      <c r="BS10" s="13">
        <v>556.82</v>
      </c>
      <c r="BT10" s="11">
        <v>144</v>
      </c>
      <c r="BU10" s="11">
        <v>14</v>
      </c>
      <c r="BV10" s="13">
        <v>835.19</v>
      </c>
      <c r="BW10" s="11">
        <v>154</v>
      </c>
      <c r="BX10" s="12">
        <v>-0.2857</v>
      </c>
      <c r="BY10" s="12">
        <v>-0.3333</v>
      </c>
    </row>
    <row r="11">
      <c r="A11" s="10" t="s">
        <v>44</v>
      </c>
      <c r="B11" s="11">
        <v>3242</v>
      </c>
      <c r="C11" s="11">
        <f>=ROUNDDOWN(155.11961722488,0)</f>
      </c>
      <c r="D11" s="11">
        <v>471</v>
      </c>
      <c r="E11" s="12">
        <v>0.9947</v>
      </c>
      <c r="F11" s="11"/>
      <c r="G11" s="11">
        <f>=ROUNDDOWN({0},0)</f>
      </c>
      <c r="H11" s="11"/>
      <c r="I11" s="12"/>
      <c r="J11" s="11">
        <v>1</v>
      </c>
      <c r="K11" s="13">
        <v>452.52</v>
      </c>
      <c r="L11" s="11">
        <v>75</v>
      </c>
      <c r="M11" s="14">
        <v>6.03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22</v>
      </c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>
        <v>1</v>
      </c>
      <c r="BK11" s="13">
        <v>452.52</v>
      </c>
      <c r="BL11" s="11">
        <v>56</v>
      </c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</row>
    <row r="12">
      <c r="A12" s="10" t="s">
        <v>45</v>
      </c>
      <c r="B12" s="11">
        <v>122965</v>
      </c>
      <c r="C12" s="11">
        <f>=ROUNDDOWN(25.5910509885536,0)</f>
      </c>
      <c r="D12" s="11">
        <v>72170</v>
      </c>
      <c r="E12" s="12">
        <v>0.9365</v>
      </c>
      <c r="F12" s="11"/>
      <c r="G12" s="11">
        <f>=ROUNDDOWN({0},0)</f>
      </c>
      <c r="H12" s="11">
        <v>360</v>
      </c>
      <c r="I12" s="12">
        <v>0.4333</v>
      </c>
      <c r="J12" s="11">
        <v>1613</v>
      </c>
      <c r="K12" s="13">
        <v>262465.88</v>
      </c>
      <c r="L12" s="11">
        <v>662</v>
      </c>
      <c r="M12" s="14">
        <v>396.47</v>
      </c>
      <c r="N12" s="11">
        <v>1573</v>
      </c>
      <c r="O12" s="13">
        <v>217842.96</v>
      </c>
      <c r="P12" s="11">
        <v>741</v>
      </c>
      <c r="Q12" s="14">
        <v>293.99</v>
      </c>
      <c r="R12" s="12">
        <v>0.0254</v>
      </c>
      <c r="S12" s="12">
        <v>0.2048</v>
      </c>
      <c r="T12" s="12">
        <v>-0.1066</v>
      </c>
      <c r="U12" s="12">
        <v>0.3486</v>
      </c>
      <c r="V12" s="11">
        <v>1001</v>
      </c>
      <c r="W12" s="13">
        <v>172646.59</v>
      </c>
      <c r="X12" s="11">
        <v>213</v>
      </c>
      <c r="Y12" s="11">
        <v>335</v>
      </c>
      <c r="Z12" s="13">
        <v>51833.61</v>
      </c>
      <c r="AA12" s="11">
        <v>399</v>
      </c>
      <c r="AB12" s="12">
        <v>1.9881</v>
      </c>
      <c r="AC12" s="12">
        <v>2.3308</v>
      </c>
      <c r="AD12" s="11">
        <v>60</v>
      </c>
      <c r="AE12" s="13">
        <v>7091.22</v>
      </c>
      <c r="AF12" s="11">
        <v>214</v>
      </c>
      <c r="AG12" s="11">
        <v>73</v>
      </c>
      <c r="AH12" s="13">
        <v>8018.5</v>
      </c>
      <c r="AI12" s="11">
        <v>221</v>
      </c>
      <c r="AJ12" s="12">
        <v>-0.1781</v>
      </c>
      <c r="AK12" s="12">
        <v>-0.1156</v>
      </c>
      <c r="AL12" s="11">
        <v>225</v>
      </c>
      <c r="AM12" s="13">
        <v>26886.5</v>
      </c>
      <c r="AN12" s="11">
        <v>292</v>
      </c>
      <c r="AO12" s="11">
        <v>380</v>
      </c>
      <c r="AP12" s="13">
        <v>45138.75</v>
      </c>
      <c r="AQ12" s="11">
        <v>367</v>
      </c>
      <c r="AR12" s="12">
        <v>-0.4079</v>
      </c>
      <c r="AS12" s="12">
        <v>-0.4044</v>
      </c>
      <c r="AT12" s="11">
        <v>109</v>
      </c>
      <c r="AU12" s="13">
        <v>18824.04</v>
      </c>
      <c r="AV12" s="11">
        <v>364</v>
      </c>
      <c r="AW12" s="11">
        <v>135</v>
      </c>
      <c r="AX12" s="13">
        <v>17179.98</v>
      </c>
      <c r="AY12" s="11">
        <v>366</v>
      </c>
      <c r="AZ12" s="12">
        <v>-0.1926</v>
      </c>
      <c r="BA12" s="12">
        <v>0.0957</v>
      </c>
      <c r="BB12" s="11">
        <v>120</v>
      </c>
      <c r="BC12" s="13">
        <v>19597.71</v>
      </c>
      <c r="BD12" s="11">
        <v>484</v>
      </c>
      <c r="BE12" s="11">
        <v>111</v>
      </c>
      <c r="BF12" s="13">
        <v>19207.94</v>
      </c>
      <c r="BG12" s="11">
        <v>481</v>
      </c>
      <c r="BH12" s="12">
        <v>0.0811</v>
      </c>
      <c r="BI12" s="12">
        <v>0.0203</v>
      </c>
      <c r="BJ12" s="11">
        <v>98</v>
      </c>
      <c r="BK12" s="13">
        <v>17419.82</v>
      </c>
      <c r="BL12" s="11">
        <v>457</v>
      </c>
      <c r="BM12" s="11">
        <v>539</v>
      </c>
      <c r="BN12" s="13">
        <v>76464.18</v>
      </c>
      <c r="BO12" s="11">
        <v>659</v>
      </c>
      <c r="BP12" s="12">
        <v>-0.8182</v>
      </c>
      <c r="BQ12" s="12">
        <v>-0.7722</v>
      </c>
      <c r="BR12" s="11"/>
      <c r="BS12" s="13"/>
      <c r="BT12" s="11"/>
      <c r="BU12" s="11"/>
      <c r="BV12" s="13"/>
      <c r="BW12" s="11"/>
      <c r="BX12" s="12"/>
      <c r="BY12" s="12"/>
    </row>
    <row r="13">
      <c r="A13" s="10" t="s">
        <v>46</v>
      </c>
      <c r="B13" s="11">
        <v>19193</v>
      </c>
      <c r="C13" s="11">
        <f>=ROUNDDOWN(32.6467086239156,0)</f>
      </c>
      <c r="D13" s="11">
        <v>5051</v>
      </c>
      <c r="E13" s="12">
        <v>0.9605</v>
      </c>
      <c r="F13" s="11"/>
      <c r="G13" s="11">
        <f>=ROUNDDOWN({0},0)</f>
      </c>
      <c r="H13" s="11"/>
      <c r="I13" s="12">
        <v>0.44</v>
      </c>
      <c r="J13" s="11">
        <v>169</v>
      </c>
      <c r="K13" s="13">
        <v>12846.72</v>
      </c>
      <c r="L13" s="11">
        <v>150</v>
      </c>
      <c r="M13" s="14">
        <v>85.64</v>
      </c>
      <c r="N13" s="11">
        <v>172</v>
      </c>
      <c r="O13" s="13">
        <v>13503.36</v>
      </c>
      <c r="P13" s="11">
        <v>121</v>
      </c>
      <c r="Q13" s="14">
        <v>111.6</v>
      </c>
      <c r="R13" s="12">
        <v>-0.0174</v>
      </c>
      <c r="S13" s="12">
        <v>-0.0486</v>
      </c>
      <c r="T13" s="12">
        <v>0.2397</v>
      </c>
      <c r="U13" s="12">
        <v>-0.2326</v>
      </c>
      <c r="V13" s="11">
        <v>4</v>
      </c>
      <c r="W13" s="13">
        <v>376.76</v>
      </c>
      <c r="X13" s="11">
        <v>9</v>
      </c>
      <c r="Y13" s="11">
        <v>7</v>
      </c>
      <c r="Z13" s="13">
        <v>535.92</v>
      </c>
      <c r="AA13" s="11">
        <v>17</v>
      </c>
      <c r="AB13" s="12">
        <v>-0.4286</v>
      </c>
      <c r="AC13" s="12">
        <v>-0.297</v>
      </c>
      <c r="AD13" s="11">
        <v>27</v>
      </c>
      <c r="AE13" s="13">
        <v>1786.14</v>
      </c>
      <c r="AF13" s="11">
        <v>48</v>
      </c>
      <c r="AG13" s="11">
        <v>19</v>
      </c>
      <c r="AH13" s="13">
        <v>1417.19</v>
      </c>
      <c r="AI13" s="11">
        <v>46</v>
      </c>
      <c r="AJ13" s="12">
        <v>0.4211</v>
      </c>
      <c r="AK13" s="12">
        <v>0.2603</v>
      </c>
      <c r="AL13" s="11">
        <v>55</v>
      </c>
      <c r="AM13" s="13">
        <v>3060.4</v>
      </c>
      <c r="AN13" s="11">
        <v>95</v>
      </c>
      <c r="AO13" s="11">
        <v>23</v>
      </c>
      <c r="AP13" s="13">
        <v>1826.11</v>
      </c>
      <c r="AQ13" s="11">
        <v>41</v>
      </c>
      <c r="AR13" s="12">
        <v>1.3913</v>
      </c>
      <c r="AS13" s="12">
        <v>0.6759</v>
      </c>
      <c r="AT13" s="11">
        <v>41</v>
      </c>
      <c r="AU13" s="13">
        <v>2966.55</v>
      </c>
      <c r="AV13" s="11">
        <v>72</v>
      </c>
      <c r="AW13" s="11">
        <v>32</v>
      </c>
      <c r="AX13" s="13">
        <v>2307.04</v>
      </c>
      <c r="AY13" s="11">
        <v>50</v>
      </c>
      <c r="AZ13" s="12">
        <v>0.2812</v>
      </c>
      <c r="BA13" s="12">
        <v>0.2859</v>
      </c>
      <c r="BB13" s="11">
        <v>26</v>
      </c>
      <c r="BC13" s="13">
        <v>3221.03</v>
      </c>
      <c r="BD13" s="11">
        <v>26</v>
      </c>
      <c r="BE13" s="11">
        <v>50</v>
      </c>
      <c r="BF13" s="13">
        <v>4038.13</v>
      </c>
      <c r="BG13" s="11">
        <v>12</v>
      </c>
      <c r="BH13" s="12">
        <v>-0.48</v>
      </c>
      <c r="BI13" s="12">
        <v>-0.2023</v>
      </c>
      <c r="BJ13" s="11">
        <v>16</v>
      </c>
      <c r="BK13" s="13">
        <v>1435.84</v>
      </c>
      <c r="BL13" s="11">
        <v>92</v>
      </c>
      <c r="BM13" s="11">
        <v>41</v>
      </c>
      <c r="BN13" s="13">
        <v>3378.97</v>
      </c>
      <c r="BO13" s="11">
        <v>104</v>
      </c>
      <c r="BP13" s="12">
        <v>-0.6098</v>
      </c>
      <c r="BQ13" s="12">
        <v>-0.5751</v>
      </c>
      <c r="BR13" s="11"/>
      <c r="BS13" s="13"/>
      <c r="BT13" s="11"/>
      <c r="BU13" s="11"/>
      <c r="BV13" s="13"/>
      <c r="BW13" s="11"/>
      <c r="BX13" s="12"/>
      <c r="BY13" s="12"/>
    </row>
    <row r="14">
      <c r="A14" s="10" t="s">
        <v>47</v>
      </c>
      <c r="B14" s="11">
        <v>5633</v>
      </c>
      <c r="C14" s="11">
        <f>=ROUNDDOWN(59.1080797481637,0)</f>
      </c>
      <c r="D14" s="11">
        <v>2400</v>
      </c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22</v>
      </c>
      <c r="M14" s="14"/>
      <c r="N14" s="11"/>
      <c r="O14" s="13"/>
      <c r="P14" s="11">
        <v>14</v>
      </c>
      <c r="Q14" s="14"/>
      <c r="R14" s="12"/>
      <c r="S14" s="12"/>
      <c r="T14" s="12">
        <v>0.5714</v>
      </c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</row>
    <row r="15">
      <c r="A15" s="10" t="s">
        <v>48</v>
      </c>
      <c r="B15" s="11">
        <v>35299</v>
      </c>
      <c r="C15" s="11">
        <f>=ROUNDDOWN(68.7152034261242,0)</f>
      </c>
      <c r="D15" s="11">
        <v>7880</v>
      </c>
      <c r="E15" s="12">
        <v>0.9417</v>
      </c>
      <c r="F15" s="11"/>
      <c r="G15" s="11">
        <f>=ROUNDDOWN({0},0)</f>
      </c>
      <c r="H15" s="11"/>
      <c r="I15" s="12"/>
      <c r="J15" s="11"/>
      <c r="K15" s="13"/>
      <c r="L15" s="11">
        <v>100</v>
      </c>
      <c r="M15" s="14"/>
      <c r="N15" s="11"/>
      <c r="O15" s="13"/>
      <c r="P15" s="11">
        <v>101</v>
      </c>
      <c r="Q15" s="14"/>
      <c r="R15" s="12"/>
      <c r="S15" s="12"/>
      <c r="T15" s="12">
        <v>-0.0099</v>
      </c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>
        <v>4</v>
      </c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</row>
    <row r="16">
      <c r="A16" s="10" t="s">
        <v>49</v>
      </c>
      <c r="B16" s="11">
        <v>7786</v>
      </c>
      <c r="C16" s="11">
        <f>=ROUNDDOWN(91.2778429073857,0)</f>
      </c>
      <c r="D16" s="11"/>
      <c r="E16" s="12"/>
      <c r="F16" s="11"/>
      <c r="G16" s="11">
        <f>=ROUNDDOWN({0},0)</f>
      </c>
      <c r="H16" s="11"/>
      <c r="I16" s="12"/>
      <c r="J16" s="11"/>
      <c r="K16" s="13"/>
      <c r="L16" s="11">
        <v>66</v>
      </c>
      <c r="M16" s="14"/>
      <c r="N16" s="11">
        <v>1</v>
      </c>
      <c r="O16" s="13">
        <v>140.66</v>
      </c>
      <c r="P16" s="11">
        <v>114</v>
      </c>
      <c r="Q16" s="14">
        <v>1.23</v>
      </c>
      <c r="R16" s="12"/>
      <c r="S16" s="12"/>
      <c r="T16" s="12">
        <v>-0.4211</v>
      </c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/>
      <c r="BK16" s="13"/>
      <c r="BL16" s="11">
        <v>66</v>
      </c>
      <c r="BM16" s="11">
        <v>1</v>
      </c>
      <c r="BN16" s="13">
        <v>140.66</v>
      </c>
      <c r="BO16" s="11">
        <v>84</v>
      </c>
      <c r="BP16" s="12"/>
      <c r="BQ16" s="12"/>
      <c r="BR16" s="11"/>
      <c r="BS16" s="13"/>
      <c r="BT16" s="11"/>
      <c r="BU16" s="11"/>
      <c r="BV16" s="13"/>
      <c r="BW16" s="11"/>
      <c r="BX16" s="12"/>
      <c r="BY16" s="12"/>
    </row>
    <row r="17">
      <c r="A17" s="10" t="s">
        <v>50</v>
      </c>
      <c r="B17" s="11">
        <v>335950</v>
      </c>
      <c r="C17" s="11">
        <f>=ROUNDDOWN(15.8395254978877,0)</f>
      </c>
      <c r="D17" s="11">
        <v>618511</v>
      </c>
      <c r="E17" s="12">
        <v>0.9536</v>
      </c>
      <c r="F17" s="11"/>
      <c r="G17" s="11">
        <f>=ROUNDDOWN({0},0)</f>
      </c>
      <c r="H17" s="11"/>
      <c r="I17" s="12"/>
      <c r="J17" s="11">
        <v>346</v>
      </c>
      <c r="K17" s="13">
        <v>11205</v>
      </c>
      <c r="L17" s="11">
        <v>1058</v>
      </c>
      <c r="M17" s="14">
        <v>10.59</v>
      </c>
      <c r="N17" s="11">
        <v>252</v>
      </c>
      <c r="O17" s="13">
        <v>8027.02</v>
      </c>
      <c r="P17" s="11">
        <v>1109</v>
      </c>
      <c r="Q17" s="14">
        <v>7.24</v>
      </c>
      <c r="R17" s="12">
        <v>0.373</v>
      </c>
      <c r="S17" s="12">
        <v>0.3959</v>
      </c>
      <c r="T17" s="12">
        <v>-0.046</v>
      </c>
      <c r="U17" s="12">
        <v>0.4627</v>
      </c>
      <c r="V17" s="11"/>
      <c r="W17" s="13"/>
      <c r="X17" s="11"/>
      <c r="Y17" s="11"/>
      <c r="Z17" s="13"/>
      <c r="AA17" s="11"/>
      <c r="AB17" s="12"/>
      <c r="AC17" s="12"/>
      <c r="AD17" s="11">
        <v>125</v>
      </c>
      <c r="AE17" s="13">
        <v>3699</v>
      </c>
      <c r="AF17" s="11">
        <v>30</v>
      </c>
      <c r="AG17" s="11">
        <v>124</v>
      </c>
      <c r="AH17" s="13">
        <v>3572.6</v>
      </c>
      <c r="AI17" s="11">
        <v>34</v>
      </c>
      <c r="AJ17" s="12">
        <v>0.0081</v>
      </c>
      <c r="AK17" s="12">
        <v>0.0354</v>
      </c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  <c r="BJ17" s="11">
        <v>1</v>
      </c>
      <c r="BK17" s="13">
        <v>32.39</v>
      </c>
      <c r="BL17" s="11">
        <v>838</v>
      </c>
      <c r="BM17" s="11">
        <v>4</v>
      </c>
      <c r="BN17" s="13">
        <v>252.74</v>
      </c>
      <c r="BO17" s="11">
        <v>872</v>
      </c>
      <c r="BP17" s="12">
        <v>-0.75</v>
      </c>
      <c r="BQ17" s="12">
        <v>-0.8718</v>
      </c>
      <c r="BR17" s="11">
        <v>220</v>
      </c>
      <c r="BS17" s="13">
        <v>7473.61</v>
      </c>
      <c r="BT17" s="11">
        <v>99</v>
      </c>
      <c r="BU17" s="11">
        <v>124</v>
      </c>
      <c r="BV17" s="13">
        <v>4201.68</v>
      </c>
      <c r="BW17" s="11">
        <v>110</v>
      </c>
      <c r="BX17" s="12">
        <v>0.7742</v>
      </c>
      <c r="BY17" s="12">
        <v>0.7787</v>
      </c>
    </row>
    <row r="18">
      <c r="A18" s="10" t="s">
        <v>51</v>
      </c>
      <c r="B18" s="11">
        <v>81315</v>
      </c>
      <c r="C18" s="11">
        <f>=ROUNDDOWN(19.3565664500464,0)</f>
      </c>
      <c r="D18" s="11">
        <v>115726</v>
      </c>
      <c r="E18" s="12">
        <v>0.9632</v>
      </c>
      <c r="F18" s="11"/>
      <c r="G18" s="11">
        <f>=ROUNDDOWN({0},0)</f>
      </c>
      <c r="H18" s="11"/>
      <c r="I18" s="12"/>
      <c r="J18" s="11">
        <v>373</v>
      </c>
      <c r="K18" s="13">
        <v>12348.97</v>
      </c>
      <c r="L18" s="11">
        <v>130</v>
      </c>
      <c r="M18" s="14">
        <v>94.99</v>
      </c>
      <c r="N18" s="11">
        <v>378</v>
      </c>
      <c r="O18" s="13">
        <v>13173.5</v>
      </c>
      <c r="P18" s="11">
        <v>127</v>
      </c>
      <c r="Q18" s="14">
        <v>103.73</v>
      </c>
      <c r="R18" s="12">
        <v>-0.0132</v>
      </c>
      <c r="S18" s="12">
        <v>-0.0626</v>
      </c>
      <c r="T18" s="12">
        <v>0.0236</v>
      </c>
      <c r="U18" s="12">
        <v>-0.0843</v>
      </c>
      <c r="V18" s="11"/>
      <c r="W18" s="13"/>
      <c r="X18" s="11"/>
      <c r="Y18" s="11"/>
      <c r="Z18" s="13"/>
      <c r="AA18" s="11">
        <v>93</v>
      </c>
      <c r="AB18" s="12"/>
      <c r="AC18" s="12"/>
      <c r="AD18" s="11">
        <v>371</v>
      </c>
      <c r="AE18" s="13">
        <v>12270.97</v>
      </c>
      <c r="AF18" s="11">
        <v>92</v>
      </c>
      <c r="AG18" s="11">
        <v>375</v>
      </c>
      <c r="AH18" s="13">
        <v>13068.75</v>
      </c>
      <c r="AI18" s="11">
        <v>73</v>
      </c>
      <c r="AJ18" s="12">
        <v>-0.0107</v>
      </c>
      <c r="AK18" s="12">
        <v>-0.061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  <c r="BJ18" s="11">
        <v>1</v>
      </c>
      <c r="BK18" s="13">
        <v>38.1</v>
      </c>
      <c r="BL18" s="11">
        <v>107</v>
      </c>
      <c r="BM18" s="11">
        <v>1</v>
      </c>
      <c r="BN18" s="13">
        <v>24.95</v>
      </c>
      <c r="BO18" s="11">
        <v>92</v>
      </c>
      <c r="BP18" s="12"/>
      <c r="BQ18" s="12">
        <v>0.5271</v>
      </c>
      <c r="BR18" s="11">
        <v>1</v>
      </c>
      <c r="BS18" s="13">
        <v>39.9</v>
      </c>
      <c r="BT18" s="11">
        <v>5</v>
      </c>
      <c r="BU18" s="11">
        <v>2</v>
      </c>
      <c r="BV18" s="13">
        <v>79.8</v>
      </c>
      <c r="BW18" s="11">
        <v>5</v>
      </c>
      <c r="BX18" s="12">
        <v>-0.5</v>
      </c>
      <c r="BY18" s="12">
        <v>-0.5</v>
      </c>
    </row>
    <row r="19">
      <c r="A19" s="10" t="s">
        <v>52</v>
      </c>
      <c r="B19" s="11">
        <v>253348</v>
      </c>
      <c r="C19" s="11">
        <f>=ROUNDDOWN(20.9522234259864,0)</f>
      </c>
      <c r="D19" s="11">
        <v>220980</v>
      </c>
      <c r="E19" s="12">
        <v>0.973</v>
      </c>
      <c r="F19" s="11"/>
      <c r="G19" s="11">
        <f>=ROUNDDOWN({0},0)</f>
      </c>
      <c r="H19" s="11"/>
      <c r="I19" s="12">
        <v>0.1467</v>
      </c>
      <c r="J19" s="11">
        <v>215</v>
      </c>
      <c r="K19" s="13">
        <v>4555.95</v>
      </c>
      <c r="L19" s="11">
        <v>600</v>
      </c>
      <c r="M19" s="14">
        <v>7.59</v>
      </c>
      <c r="N19" s="11">
        <v>201</v>
      </c>
      <c r="O19" s="13">
        <v>4605.64</v>
      </c>
      <c r="P19" s="11">
        <v>701</v>
      </c>
      <c r="Q19" s="14">
        <v>6.57</v>
      </c>
      <c r="R19" s="12">
        <v>0.0697</v>
      </c>
      <c r="S19" s="12">
        <v>-0.0108</v>
      </c>
      <c r="T19" s="12">
        <v>-0.1441</v>
      </c>
      <c r="U19" s="12">
        <v>0.1553</v>
      </c>
      <c r="V19" s="11">
        <v>198</v>
      </c>
      <c r="W19" s="13">
        <v>4160.33</v>
      </c>
      <c r="X19" s="11">
        <v>237</v>
      </c>
      <c r="Y19" s="11">
        <v>179</v>
      </c>
      <c r="Z19" s="13">
        <v>4121.59</v>
      </c>
      <c r="AA19" s="11">
        <v>481</v>
      </c>
      <c r="AB19" s="12">
        <v>0.1061</v>
      </c>
      <c r="AC19" s="12">
        <v>0.0094</v>
      </c>
      <c r="AD19" s="11"/>
      <c r="AE19" s="13"/>
      <c r="AF19" s="11"/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>
        <v>10</v>
      </c>
      <c r="AU19" s="13">
        <v>262.98</v>
      </c>
      <c r="AV19" s="11">
        <v>105</v>
      </c>
      <c r="AW19" s="11">
        <v>22</v>
      </c>
      <c r="AX19" s="13">
        <v>484.05</v>
      </c>
      <c r="AY19" s="11">
        <v>133</v>
      </c>
      <c r="AZ19" s="12">
        <v>-0.5455</v>
      </c>
      <c r="BA19" s="12">
        <v>-0.4567</v>
      </c>
      <c r="BB19" s="11"/>
      <c r="BC19" s="13"/>
      <c r="BD19" s="11"/>
      <c r="BE19" s="11"/>
      <c r="BF19" s="13"/>
      <c r="BG19" s="11"/>
      <c r="BH19" s="12"/>
      <c r="BI19" s="12"/>
      <c r="BJ19" s="11">
        <v>7</v>
      </c>
      <c r="BK19" s="13">
        <v>132.64</v>
      </c>
      <c r="BL19" s="11">
        <v>333</v>
      </c>
      <c r="BM19" s="11"/>
      <c r="BN19" s="13"/>
      <c r="BO19" s="11">
        <v>26</v>
      </c>
      <c r="BP19" s="12"/>
      <c r="BQ19" s="12"/>
      <c r="BR19" s="11"/>
      <c r="BS19" s="13"/>
      <c r="BT19" s="11"/>
      <c r="BU19" s="11"/>
      <c r="BV19" s="13"/>
      <c r="BW19" s="11"/>
      <c r="BX19" s="12"/>
      <c r="BY19" s="12"/>
    </row>
    <row r="20">
      <c r="A20" s="10" t="s">
        <v>53</v>
      </c>
      <c r="B20" s="11">
        <v>186913</v>
      </c>
      <c r="C20" s="11">
        <f>=ROUNDDOWN(31.6764112732388,0)</f>
      </c>
      <c r="D20" s="11">
        <v>132964</v>
      </c>
      <c r="E20" s="12">
        <v>0.9862</v>
      </c>
      <c r="F20" s="11"/>
      <c r="G20" s="11">
        <f>=ROUNDDOWN({0},0)</f>
      </c>
      <c r="H20" s="11"/>
      <c r="I20" s="12"/>
      <c r="J20" s="11">
        <v>56</v>
      </c>
      <c r="K20" s="13">
        <v>2866.47</v>
      </c>
      <c r="L20" s="11">
        <v>592</v>
      </c>
      <c r="M20" s="14">
        <v>4.84</v>
      </c>
      <c r="N20" s="11">
        <v>64</v>
      </c>
      <c r="O20" s="13">
        <v>3321.36</v>
      </c>
      <c r="P20" s="11">
        <v>595</v>
      </c>
      <c r="Q20" s="14">
        <v>5.58</v>
      </c>
      <c r="R20" s="12">
        <v>-0.125</v>
      </c>
      <c r="S20" s="12">
        <v>-0.137</v>
      </c>
      <c r="T20" s="12">
        <v>-0.005</v>
      </c>
      <c r="U20" s="12">
        <v>-0.1326</v>
      </c>
      <c r="V20" s="11">
        <v>13</v>
      </c>
      <c r="W20" s="13">
        <v>746.31</v>
      </c>
      <c r="X20" s="11">
        <v>83</v>
      </c>
      <c r="Y20" s="11">
        <v>8</v>
      </c>
      <c r="Z20" s="13">
        <v>388.18</v>
      </c>
      <c r="AA20" s="11">
        <v>355</v>
      </c>
      <c r="AB20" s="12">
        <v>0.625</v>
      </c>
      <c r="AC20" s="12">
        <v>0.9226</v>
      </c>
      <c r="AD20" s="11">
        <v>4</v>
      </c>
      <c r="AE20" s="13">
        <v>318.93</v>
      </c>
      <c r="AF20" s="11">
        <v>19</v>
      </c>
      <c r="AG20" s="11">
        <v>10</v>
      </c>
      <c r="AH20" s="13">
        <v>657.5</v>
      </c>
      <c r="AI20" s="11">
        <v>39</v>
      </c>
      <c r="AJ20" s="12">
        <v>-0.6</v>
      </c>
      <c r="AK20" s="12">
        <v>-0.5149</v>
      </c>
      <c r="AL20" s="11">
        <v>34</v>
      </c>
      <c r="AM20" s="13">
        <v>1538.41</v>
      </c>
      <c r="AN20" s="11">
        <v>234</v>
      </c>
      <c r="AO20" s="11">
        <v>26</v>
      </c>
      <c r="AP20" s="13">
        <v>1227.18</v>
      </c>
      <c r="AQ20" s="11">
        <v>109</v>
      </c>
      <c r="AR20" s="12">
        <v>0.3077</v>
      </c>
      <c r="AS20" s="12">
        <v>0.2536</v>
      </c>
      <c r="AT20" s="11">
        <v>5</v>
      </c>
      <c r="AU20" s="13">
        <v>262.82</v>
      </c>
      <c r="AV20" s="11">
        <v>149</v>
      </c>
      <c r="AW20" s="11">
        <v>15</v>
      </c>
      <c r="AX20" s="13">
        <v>789.84</v>
      </c>
      <c r="AY20" s="11">
        <v>128</v>
      </c>
      <c r="AZ20" s="12">
        <v>-0.6667</v>
      </c>
      <c r="BA20" s="12">
        <v>-0.6672</v>
      </c>
      <c r="BB20" s="11"/>
      <c r="BC20" s="13"/>
      <c r="BD20" s="11"/>
      <c r="BE20" s="11"/>
      <c r="BF20" s="13"/>
      <c r="BG20" s="11">
        <v>1</v>
      </c>
      <c r="BH20" s="12"/>
      <c r="BI20" s="12"/>
      <c r="BJ20" s="11"/>
      <c r="BK20" s="13"/>
      <c r="BL20" s="11">
        <v>146</v>
      </c>
      <c r="BM20" s="11">
        <v>5</v>
      </c>
      <c r="BN20" s="13">
        <v>258.66</v>
      </c>
      <c r="BO20" s="11">
        <v>316</v>
      </c>
      <c r="BP20" s="12"/>
      <c r="BQ20" s="12"/>
      <c r="BR20" s="11"/>
      <c r="BS20" s="13"/>
      <c r="BT20" s="11"/>
      <c r="BU20" s="11"/>
      <c r="BV20" s="13"/>
      <c r="BW20" s="11"/>
      <c r="BX20" s="12"/>
      <c r="BY20" s="12"/>
    </row>
    <row r="21">
      <c r="A21" s="19" t="s">
        <v>54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4033</v>
      </c>
      <c r="K21" s="17">
        <v>369315.93</v>
      </c>
      <c r="L21" s="15">
        <v>7176</v>
      </c>
      <c r="M21" s="18">
        <v>51.47</v>
      </c>
      <c r="N21" s="15">
        <v>3924</v>
      </c>
      <c r="O21" s="17">
        <v>328092.96</v>
      </c>
      <c r="P21" s="15">
        <v>7681</v>
      </c>
      <c r="Q21" s="18">
        <v>42.71</v>
      </c>
      <c r="R21" s="16">
        <v>0.0278</v>
      </c>
      <c r="S21" s="16">
        <v>0.1256</v>
      </c>
      <c r="T21" s="16">
        <v>-0.0657</v>
      </c>
      <c r="U21" s="16">
        <v>0.2051</v>
      </c>
      <c r="V21" s="15">
        <v>1580</v>
      </c>
      <c r="W21" s="17">
        <v>194233.17</v>
      </c>
      <c r="X21" s="15">
        <v>1769</v>
      </c>
      <c r="Y21" s="15">
        <v>819</v>
      </c>
      <c r="Z21" s="17">
        <v>70804.93</v>
      </c>
      <c r="AA21" s="15">
        <v>2894</v>
      </c>
      <c r="AB21" s="16">
        <v>0.9292</v>
      </c>
      <c r="AC21" s="16">
        <v>1.7432</v>
      </c>
      <c r="AD21" s="15">
        <v>1069</v>
      </c>
      <c r="AE21" s="17">
        <v>46957.6</v>
      </c>
      <c r="AF21" s="15">
        <v>1006</v>
      </c>
      <c r="AG21" s="15">
        <v>1160</v>
      </c>
      <c r="AH21" s="17">
        <v>50872.9</v>
      </c>
      <c r="AI21" s="15">
        <v>1050</v>
      </c>
      <c r="AJ21" s="16">
        <v>-0.0784</v>
      </c>
      <c r="AK21" s="16">
        <v>-0.077</v>
      </c>
      <c r="AL21" s="15">
        <v>455</v>
      </c>
      <c r="AM21" s="17">
        <v>40521.3</v>
      </c>
      <c r="AN21" s="15">
        <v>1282</v>
      </c>
      <c r="AO21" s="15">
        <v>656</v>
      </c>
      <c r="AP21" s="17">
        <v>63584.14</v>
      </c>
      <c r="AQ21" s="15">
        <v>1075</v>
      </c>
      <c r="AR21" s="16">
        <v>-0.3064</v>
      </c>
      <c r="AS21" s="16">
        <v>-0.3627</v>
      </c>
      <c r="AT21" s="15">
        <v>291</v>
      </c>
      <c r="AU21" s="17">
        <v>30020.65</v>
      </c>
      <c r="AV21" s="15">
        <v>1118</v>
      </c>
      <c r="AW21" s="15">
        <v>297</v>
      </c>
      <c r="AX21" s="17">
        <v>27365.45</v>
      </c>
      <c r="AY21" s="15">
        <v>991</v>
      </c>
      <c r="AZ21" s="16">
        <v>-0.0202</v>
      </c>
      <c r="BA21" s="16">
        <v>0.097</v>
      </c>
      <c r="BB21" s="15">
        <v>229</v>
      </c>
      <c r="BC21" s="17">
        <v>27942.98</v>
      </c>
      <c r="BD21" s="15">
        <v>854</v>
      </c>
      <c r="BE21" s="15">
        <v>187</v>
      </c>
      <c r="BF21" s="17">
        <v>25109.67</v>
      </c>
      <c r="BG21" s="15">
        <v>842</v>
      </c>
      <c r="BH21" s="16">
        <v>0.2246</v>
      </c>
      <c r="BI21" s="16">
        <v>0.1128</v>
      </c>
      <c r="BJ21" s="15">
        <v>178</v>
      </c>
      <c r="BK21" s="17">
        <v>21569.9</v>
      </c>
      <c r="BL21" s="15">
        <v>4247</v>
      </c>
      <c r="BM21" s="15">
        <v>665</v>
      </c>
      <c r="BN21" s="17">
        <v>85239.2</v>
      </c>
      <c r="BO21" s="15">
        <v>4862</v>
      </c>
      <c r="BP21" s="16">
        <v>-0.7323</v>
      </c>
      <c r="BQ21" s="16">
        <v>-0.7469</v>
      </c>
      <c r="BR21" s="15">
        <v>231</v>
      </c>
      <c r="BS21" s="17">
        <v>8070.33</v>
      </c>
      <c r="BT21" s="15">
        <v>248</v>
      </c>
      <c r="BU21" s="15">
        <v>140</v>
      </c>
      <c r="BV21" s="17">
        <v>5116.67</v>
      </c>
      <c r="BW21" s="15">
        <v>269</v>
      </c>
      <c r="BX21" s="16">
        <v>0.65</v>
      </c>
      <c r="BY21" s="16">
        <v>0.5773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</mergeCells>
  <headerFooter/>
</worksheet>
</file>