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<sst xmlns="http://schemas.openxmlformats.org/spreadsheetml/2006/main" count="54" uniqueCount="54">
  <si>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</si>
  <si>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</si>
  <si>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</si>
  <si>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01/01/2024</t>
  </si>
  <si>
    <t>End Date:</t>
  </si>
  <si>
    <t>08/25/2024</t>
  </si>
  <si>
    <t>Report Run Date:</t>
  </si>
  <si>
    <t>08/26/2024</t>
  </si>
  <si>
    <t>Division</t>
  </si>
  <si>
    <t>Current And Future Inventory</t>
  </si>
  <si>
    <t>Current And History Sales Comparison</t>
  </si>
  <si>
    <t>ASHFURNDS</t>
  </si>
  <si>
    <t>LAMPDS</t>
  </si>
  <si>
    <t>ROOMECOM</t>
  </si>
  <si>
    <t>ZOLA</t>
  </si>
  <si>
    <t>AMERSIGNDS</t>
  </si>
  <si>
    <t>HOUZZ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</si>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</sst>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Q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17</v>
      </c>
      <c r="K3" s="4" t="s">
        <v>17</v>
      </c>
      <c r="L3" s="4" t="s">
        <v>17</v>
      </c>
      <c r="M3" s="4" t="s">
        <v>17</v>
      </c>
      <c r="N3" s="4" t="s">
        <v>18</v>
      </c>
      <c r="O3" s="4" t="s">
        <v>18</v>
      </c>
      <c r="P3" s="4" t="s">
        <v>18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17</v>
      </c>
      <c r="W3" s="4" t="s">
        <v>17</v>
      </c>
      <c r="X3" s="4" t="s">
        <v>17</v>
      </c>
      <c r="Y3" s="4" t="s">
        <v>18</v>
      </c>
      <c r="Z3" s="4" t="s">
        <v>18</v>
      </c>
      <c r="AA3" s="4" t="s">
        <v>18</v>
      </c>
      <c r="AB3" s="4" t="s">
        <v>19</v>
      </c>
      <c r="AC3" s="4" t="s">
        <v>20</v>
      </c>
      <c r="AD3" s="4" t="s">
        <v>17</v>
      </c>
      <c r="AE3" s="4" t="s">
        <v>17</v>
      </c>
      <c r="AF3" s="4" t="s">
        <v>17</v>
      </c>
      <c r="AG3" s="4" t="s">
        <v>18</v>
      </c>
      <c r="AH3" s="4" t="s">
        <v>18</v>
      </c>
      <c r="AI3" s="4" t="s">
        <v>18</v>
      </c>
      <c r="AJ3" s="4" t="s">
        <v>19</v>
      </c>
      <c r="AK3" s="4" t="s">
        <v>20</v>
      </c>
      <c r="AL3" s="4" t="s">
        <v>17</v>
      </c>
      <c r="AM3" s="4" t="s">
        <v>17</v>
      </c>
      <c r="AN3" s="4" t="s">
        <v>17</v>
      </c>
      <c r="AO3" s="4" t="s">
        <v>18</v>
      </c>
      <c r="AP3" s="4" t="s">
        <v>18</v>
      </c>
      <c r="AQ3" s="4" t="s">
        <v>18</v>
      </c>
      <c r="AR3" s="4" t="s">
        <v>19</v>
      </c>
      <c r="AS3" s="4" t="s">
        <v>20</v>
      </c>
      <c r="AT3" s="4" t="s">
        <v>17</v>
      </c>
      <c r="AU3" s="4" t="s">
        <v>17</v>
      </c>
      <c r="AV3" s="4" t="s">
        <v>17</v>
      </c>
      <c r="AW3" s="4" t="s">
        <v>18</v>
      </c>
      <c r="AX3" s="4" t="s">
        <v>18</v>
      </c>
      <c r="AY3" s="4" t="s">
        <v>18</v>
      </c>
      <c r="AZ3" s="4" t="s">
        <v>19</v>
      </c>
      <c r="BA3" s="4" t="s">
        <v>20</v>
      </c>
      <c r="BB3" s="4" t="s">
        <v>17</v>
      </c>
      <c r="BC3" s="4" t="s">
        <v>17</v>
      </c>
      <c r="BD3" s="4" t="s">
        <v>17</v>
      </c>
      <c r="BE3" s="4" t="s">
        <v>18</v>
      </c>
      <c r="BF3" s="4" t="s">
        <v>18</v>
      </c>
      <c r="BG3" s="4" t="s">
        <v>18</v>
      </c>
      <c r="BH3" s="4" t="s">
        <v>19</v>
      </c>
      <c r="BI3" s="4" t="s">
        <v>20</v>
      </c>
      <c r="BJ3" s="4" t="s">
        <v>17</v>
      </c>
      <c r="BK3" s="4" t="s">
        <v>17</v>
      </c>
      <c r="BL3" s="4" t="s">
        <v>17</v>
      </c>
      <c r="BM3" s="4" t="s">
        <v>18</v>
      </c>
      <c r="BN3" s="4" t="s">
        <v>18</v>
      </c>
      <c r="BO3" s="4" t="s">
        <v>18</v>
      </c>
      <c r="BP3" s="4" t="s">
        <v>19</v>
      </c>
      <c r="BQ3" s="4" t="s">
        <v>20</v>
      </c>
    </row>
    <row r="4">
      <c r="A4" s="4" t="s">
        <v>8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31</v>
      </c>
      <c r="O4" s="4" t="s">
        <v>32</v>
      </c>
      <c r="P4" s="4" t="s">
        <v>33</v>
      </c>
      <c r="Q4" s="4" t="s">
        <v>34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35</v>
      </c>
      <c r="W4" s="4" t="s">
        <v>36</v>
      </c>
      <c r="X4" s="4" t="s">
        <v>33</v>
      </c>
      <c r="Y4" s="4" t="s">
        <v>35</v>
      </c>
      <c r="Z4" s="4" t="s">
        <v>36</v>
      </c>
      <c r="AA4" s="4" t="s">
        <v>33</v>
      </c>
      <c r="AB4" s="4" t="s">
        <v>19</v>
      </c>
      <c r="AC4" s="4" t="s">
        <v>20</v>
      </c>
      <c r="AD4" s="4" t="s">
        <v>35</v>
      </c>
      <c r="AE4" s="4" t="s">
        <v>36</v>
      </c>
      <c r="AF4" s="4" t="s">
        <v>33</v>
      </c>
      <c r="AG4" s="4" t="s">
        <v>35</v>
      </c>
      <c r="AH4" s="4" t="s">
        <v>36</v>
      </c>
      <c r="AI4" s="4" t="s">
        <v>33</v>
      </c>
      <c r="AJ4" s="4" t="s">
        <v>19</v>
      </c>
      <c r="AK4" s="4" t="s">
        <v>20</v>
      </c>
      <c r="AL4" s="4" t="s">
        <v>35</v>
      </c>
      <c r="AM4" s="4" t="s">
        <v>36</v>
      </c>
      <c r="AN4" s="4" t="s">
        <v>33</v>
      </c>
      <c r="AO4" s="4" t="s">
        <v>35</v>
      </c>
      <c r="AP4" s="4" t="s">
        <v>36</v>
      </c>
      <c r="AQ4" s="4" t="s">
        <v>33</v>
      </c>
      <c r="AR4" s="4" t="s">
        <v>19</v>
      </c>
      <c r="AS4" s="4" t="s">
        <v>20</v>
      </c>
      <c r="AT4" s="4" t="s">
        <v>35</v>
      </c>
      <c r="AU4" s="4" t="s">
        <v>36</v>
      </c>
      <c r="AV4" s="4" t="s">
        <v>33</v>
      </c>
      <c r="AW4" s="4" t="s">
        <v>35</v>
      </c>
      <c r="AX4" s="4" t="s">
        <v>36</v>
      </c>
      <c r="AY4" s="4" t="s">
        <v>33</v>
      </c>
      <c r="AZ4" s="4" t="s">
        <v>19</v>
      </c>
      <c r="BA4" s="4" t="s">
        <v>20</v>
      </c>
      <c r="BB4" s="4" t="s">
        <v>35</v>
      </c>
      <c r="BC4" s="4" t="s">
        <v>36</v>
      </c>
      <c r="BD4" s="4" t="s">
        <v>33</v>
      </c>
      <c r="BE4" s="4" t="s">
        <v>35</v>
      </c>
      <c r="BF4" s="4" t="s">
        <v>36</v>
      </c>
      <c r="BG4" s="4" t="s">
        <v>33</v>
      </c>
      <c r="BH4" s="4" t="s">
        <v>19</v>
      </c>
      <c r="BI4" s="4" t="s">
        <v>20</v>
      </c>
      <c r="BJ4" s="4" t="s">
        <v>35</v>
      </c>
      <c r="BK4" s="4" t="s">
        <v>36</v>
      </c>
      <c r="BL4" s="4" t="s">
        <v>33</v>
      </c>
      <c r="BM4" s="4" t="s">
        <v>35</v>
      </c>
      <c r="BN4" s="4" t="s">
        <v>36</v>
      </c>
      <c r="BO4" s="4" t="s">
        <v>33</v>
      </c>
      <c r="BP4" s="4" t="s">
        <v>19</v>
      </c>
      <c r="BQ4" s="4" t="s">
        <v>20</v>
      </c>
    </row>
    <row r="5">
      <c r="A5" s="10" t="s">
        <v>37</v>
      </c>
      <c r="B5" s="11">
        <v>569217</v>
      </c>
      <c r="C5" s="11">
        <f>=ROUNDDOWN(23.6618682008455,0)</f>
      </c>
      <c r="D5" s="11">
        <v>530764</v>
      </c>
      <c r="E5" s="12">
        <v>0.9728</v>
      </c>
      <c r="F5" s="11"/>
      <c r="G5" s="11">
        <f>=ROUNDDOWN({0},0)</f>
      </c>
      <c r="H5" s="11">
        <v>590</v>
      </c>
      <c r="I5" s="12">
        <v>0.0154</v>
      </c>
      <c r="J5" s="11">
        <v>5081</v>
      </c>
      <c r="K5" s="13">
        <v>337628.73</v>
      </c>
      <c r="L5" s="11">
        <v>1756</v>
      </c>
      <c r="M5" s="14">
        <v>192.27</v>
      </c>
      <c r="N5" s="11"/>
      <c r="O5" s="13"/>
      <c r="P5" s="11"/>
      <c r="Q5" s="14"/>
      <c r="R5" s="12"/>
      <c r="S5" s="12"/>
      <c r="T5" s="12"/>
      <c r="U5" s="12"/>
      <c r="V5" s="11">
        <v>2107</v>
      </c>
      <c r="W5" s="13">
        <v>118544.37</v>
      </c>
      <c r="X5" s="11">
        <v>617</v>
      </c>
      <c r="Y5" s="11"/>
      <c r="Z5" s="13"/>
      <c r="AA5" s="11"/>
      <c r="AB5" s="12"/>
      <c r="AC5" s="12"/>
      <c r="AD5" s="11">
        <v>106</v>
      </c>
      <c r="AE5" s="13">
        <v>9130.79</v>
      </c>
      <c r="AF5" s="11">
        <v>187</v>
      </c>
      <c r="AG5" s="11"/>
      <c r="AH5" s="13"/>
      <c r="AI5" s="11"/>
      <c r="AJ5" s="12"/>
      <c r="AK5" s="12"/>
      <c r="AL5" s="11">
        <v>1188</v>
      </c>
      <c r="AM5" s="13">
        <v>84083.63</v>
      </c>
      <c r="AN5" s="11">
        <v>491</v>
      </c>
      <c r="AO5" s="11"/>
      <c r="AP5" s="13"/>
      <c r="AQ5" s="11"/>
      <c r="AR5" s="12"/>
      <c r="AS5" s="12"/>
      <c r="AT5" s="11">
        <v>730</v>
      </c>
      <c r="AU5" s="13">
        <v>47310.04</v>
      </c>
      <c r="AV5" s="11">
        <v>256</v>
      </c>
      <c r="AW5" s="11"/>
      <c r="AX5" s="13"/>
      <c r="AY5" s="11"/>
      <c r="AZ5" s="12"/>
      <c r="BA5" s="12"/>
      <c r="BB5" s="11">
        <v>670</v>
      </c>
      <c r="BC5" s="13">
        <v>58016.44</v>
      </c>
      <c r="BD5" s="11">
        <v>316</v>
      </c>
      <c r="BE5" s="11"/>
      <c r="BF5" s="13"/>
      <c r="BG5" s="11"/>
      <c r="BH5" s="12"/>
      <c r="BI5" s="12"/>
      <c r="BJ5" s="11">
        <v>280</v>
      </c>
      <c r="BK5" s="13">
        <v>20543.46</v>
      </c>
      <c r="BL5" s="11">
        <v>882</v>
      </c>
      <c r="BM5" s="11"/>
      <c r="BN5" s="13"/>
      <c r="BO5" s="11"/>
      <c r="BP5" s="12"/>
      <c r="BQ5" s="12"/>
    </row>
    <row r="6">
      <c r="A6" s="10" t="s">
        <v>38</v>
      </c>
      <c r="B6" s="11">
        <v>18403</v>
      </c>
      <c r="C6" s="11">
        <f>=ROUNDDOWN(1016.74033149171,0)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42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</row>
    <row r="7">
      <c r="A7" s="10" t="s">
        <v>39</v>
      </c>
      <c r="B7" s="11">
        <v>24994</v>
      </c>
      <c r="C7" s="11">
        <f>=ROUNDDOWN(17.4113549285963,0)</f>
      </c>
      <c r="D7" s="11">
        <v>20065</v>
      </c>
      <c r="E7" s="12">
        <v>0.9619</v>
      </c>
      <c r="F7" s="11"/>
      <c r="G7" s="11">
        <f>=ROUNDDOWN({0},0)</f>
      </c>
      <c r="H7" s="11"/>
      <c r="I7" s="12"/>
      <c r="J7" s="11">
        <v>2988</v>
      </c>
      <c r="K7" s="13">
        <v>150650.41</v>
      </c>
      <c r="L7" s="11">
        <v>186</v>
      </c>
      <c r="M7" s="14">
        <v>809.95</v>
      </c>
      <c r="N7" s="11"/>
      <c r="O7" s="13"/>
      <c r="P7" s="11"/>
      <c r="Q7" s="14"/>
      <c r="R7" s="12"/>
      <c r="S7" s="12"/>
      <c r="T7" s="12"/>
      <c r="U7" s="12"/>
      <c r="V7" s="11">
        <v>631</v>
      </c>
      <c r="W7" s="13">
        <v>26767.94</v>
      </c>
      <c r="X7" s="11">
        <v>104</v>
      </c>
      <c r="Y7" s="11"/>
      <c r="Z7" s="13"/>
      <c r="AA7" s="11"/>
      <c r="AB7" s="12"/>
      <c r="AC7" s="12"/>
      <c r="AD7" s="11">
        <v>406</v>
      </c>
      <c r="AE7" s="13">
        <v>24626.06</v>
      </c>
      <c r="AF7" s="11">
        <v>157</v>
      </c>
      <c r="AG7" s="11"/>
      <c r="AH7" s="13"/>
      <c r="AI7" s="11"/>
      <c r="AJ7" s="12"/>
      <c r="AK7" s="12"/>
      <c r="AL7" s="11">
        <v>592</v>
      </c>
      <c r="AM7" s="13">
        <v>30269.45</v>
      </c>
      <c r="AN7" s="11">
        <v>148</v>
      </c>
      <c r="AO7" s="11"/>
      <c r="AP7" s="13"/>
      <c r="AQ7" s="11"/>
      <c r="AR7" s="12"/>
      <c r="AS7" s="12"/>
      <c r="AT7" s="11">
        <v>375</v>
      </c>
      <c r="AU7" s="13">
        <v>17318.5</v>
      </c>
      <c r="AV7" s="11">
        <v>57</v>
      </c>
      <c r="AW7" s="11"/>
      <c r="AX7" s="13"/>
      <c r="AY7" s="11"/>
      <c r="AZ7" s="12"/>
      <c r="BA7" s="12"/>
      <c r="BB7" s="11">
        <v>840</v>
      </c>
      <c r="BC7" s="13">
        <v>43963.79</v>
      </c>
      <c r="BD7" s="11">
        <v>100</v>
      </c>
      <c r="BE7" s="11"/>
      <c r="BF7" s="13"/>
      <c r="BG7" s="11"/>
      <c r="BH7" s="12"/>
      <c r="BI7" s="12"/>
      <c r="BJ7" s="11">
        <v>144</v>
      </c>
      <c r="BK7" s="13">
        <v>7704.67</v>
      </c>
      <c r="BL7" s="11">
        <v>104</v>
      </c>
      <c r="BM7" s="11"/>
      <c r="BN7" s="13"/>
      <c r="BO7" s="11"/>
      <c r="BP7" s="12"/>
      <c r="BQ7" s="12"/>
    </row>
    <row r="8">
      <c r="A8" s="10" t="s">
        <v>40</v>
      </c>
      <c r="B8" s="11">
        <v>113881</v>
      </c>
      <c r="C8" s="11">
        <f>=ROUNDDOWN(18.6399869056388,0)</f>
      </c>
      <c r="D8" s="11">
        <v>129244</v>
      </c>
      <c r="E8" s="12">
        <v>0.9691</v>
      </c>
      <c r="F8" s="11"/>
      <c r="G8" s="11">
        <f>=ROUNDDOWN({0},0)</f>
      </c>
      <c r="H8" s="11"/>
      <c r="I8" s="12"/>
      <c r="J8" s="11">
        <v>806</v>
      </c>
      <c r="K8" s="13">
        <v>34023.08</v>
      </c>
      <c r="L8" s="11">
        <v>294</v>
      </c>
      <c r="M8" s="14">
        <v>115.72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>
        <v>740</v>
      </c>
      <c r="AU8" s="13">
        <v>31242.64</v>
      </c>
      <c r="AV8" s="11">
        <v>78</v>
      </c>
      <c r="AW8" s="11"/>
      <c r="AX8" s="13"/>
      <c r="AY8" s="11"/>
      <c r="AZ8" s="12"/>
      <c r="BA8" s="12"/>
      <c r="BB8" s="11">
        <v>39</v>
      </c>
      <c r="BC8" s="13">
        <v>1597.39</v>
      </c>
      <c r="BD8" s="11">
        <v>2</v>
      </c>
      <c r="BE8" s="11"/>
      <c r="BF8" s="13"/>
      <c r="BG8" s="11"/>
      <c r="BH8" s="12"/>
      <c r="BI8" s="12"/>
      <c r="BJ8" s="11">
        <v>27</v>
      </c>
      <c r="BK8" s="13">
        <v>1183.05</v>
      </c>
      <c r="BL8" s="11">
        <v>197</v>
      </c>
      <c r="BM8" s="11"/>
      <c r="BN8" s="13"/>
      <c r="BO8" s="11"/>
      <c r="BP8" s="12"/>
      <c r="BQ8" s="12"/>
    </row>
    <row r="9">
      <c r="A9" s="10" t="s">
        <v>41</v>
      </c>
      <c r="B9" s="11">
        <v>127886</v>
      </c>
      <c r="C9" s="11">
        <f>=ROUNDDOWN(12.1444579503153,0)</f>
      </c>
      <c r="D9" s="11">
        <v>268522</v>
      </c>
      <c r="E9" s="12">
        <v>0.9685</v>
      </c>
      <c r="F9" s="11"/>
      <c r="G9" s="11">
        <f>=ROUNDDOWN({0},0)</f>
      </c>
      <c r="H9" s="11"/>
      <c r="I9" s="12"/>
      <c r="J9" s="11">
        <v>863</v>
      </c>
      <c r="K9" s="13">
        <v>18767.32</v>
      </c>
      <c r="L9" s="11">
        <v>264</v>
      </c>
      <c r="M9" s="14">
        <v>71.09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>
        <v>702</v>
      </c>
      <c r="AU9" s="13">
        <v>15271.66</v>
      </c>
      <c r="AV9" s="11">
        <v>94</v>
      </c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  <c r="BJ9" s="11">
        <v>161</v>
      </c>
      <c r="BK9" s="13">
        <v>3495.66</v>
      </c>
      <c r="BL9" s="11">
        <v>210</v>
      </c>
      <c r="BM9" s="11"/>
      <c r="BN9" s="13"/>
      <c r="BO9" s="11"/>
      <c r="BP9" s="12"/>
      <c r="BQ9" s="12"/>
    </row>
    <row r="10">
      <c r="A10" s="10" t="s">
        <v>42</v>
      </c>
      <c r="B10" s="11">
        <v>408281</v>
      </c>
      <c r="C10" s="11">
        <f>=ROUNDDOWN(19.7869040753323,0)</f>
      </c>
      <c r="D10" s="11">
        <v>648824</v>
      </c>
      <c r="E10" s="12">
        <v>0.8917</v>
      </c>
      <c r="F10" s="11"/>
      <c r="G10" s="11">
        <f>=ROUNDDOWN({0},0)</f>
      </c>
      <c r="H10" s="11"/>
      <c r="I10" s="12"/>
      <c r="J10" s="11">
        <v>3708</v>
      </c>
      <c r="K10" s="13">
        <v>125300.45</v>
      </c>
      <c r="L10" s="11">
        <v>1179</v>
      </c>
      <c r="M10" s="14">
        <v>106.28</v>
      </c>
      <c r="N10" s="11"/>
      <c r="O10" s="13"/>
      <c r="P10" s="11"/>
      <c r="Q10" s="14"/>
      <c r="R10" s="12"/>
      <c r="S10" s="12"/>
      <c r="T10" s="12"/>
      <c r="U10" s="12"/>
      <c r="V10" s="11">
        <v>1916</v>
      </c>
      <c r="W10" s="13">
        <v>56689.47</v>
      </c>
      <c r="X10" s="11">
        <v>506</v>
      </c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  <c r="AL10" s="11"/>
      <c r="AM10" s="13"/>
      <c r="AN10" s="11"/>
      <c r="AO10" s="11"/>
      <c r="AP10" s="13"/>
      <c r="AQ10" s="11"/>
      <c r="AR10" s="12"/>
      <c r="AS10" s="12"/>
      <c r="AT10" s="11">
        <v>1456</v>
      </c>
      <c r="AU10" s="13">
        <v>60338.92</v>
      </c>
      <c r="AV10" s="11">
        <v>118</v>
      </c>
      <c r="AW10" s="11"/>
      <c r="AX10" s="13"/>
      <c r="AY10" s="11"/>
      <c r="AZ10" s="12"/>
      <c r="BA10" s="12"/>
      <c r="BB10" s="11">
        <v>231</v>
      </c>
      <c r="BC10" s="13">
        <v>4476.32</v>
      </c>
      <c r="BD10" s="11">
        <v>10</v>
      </c>
      <c r="BE10" s="11"/>
      <c r="BF10" s="13"/>
      <c r="BG10" s="11"/>
      <c r="BH10" s="12"/>
      <c r="BI10" s="12"/>
      <c r="BJ10" s="11">
        <v>105</v>
      </c>
      <c r="BK10" s="13">
        <v>3795.74</v>
      </c>
      <c r="BL10" s="11">
        <v>755</v>
      </c>
      <c r="BM10" s="11"/>
      <c r="BN10" s="13"/>
      <c r="BO10" s="11"/>
      <c r="BP10" s="12"/>
      <c r="BQ10" s="12"/>
    </row>
    <row r="11">
      <c r="A11" s="10" t="s">
        <v>43</v>
      </c>
      <c r="B11" s="11">
        <v>3241</v>
      </c>
      <c r="C11" s="11">
        <f>=ROUNDDOWN(155.071770334928,0)</f>
      </c>
      <c r="D11" s="11">
        <v>471</v>
      </c>
      <c r="E11" s="12">
        <v>0.9935</v>
      </c>
      <c r="F11" s="11"/>
      <c r="G11" s="11">
        <f>=ROUNDDOWN({0},0)</f>
      </c>
      <c r="H11" s="11"/>
      <c r="I11" s="12"/>
      <c r="J11" s="11">
        <v>3</v>
      </c>
      <c r="K11" s="13">
        <v>1357.56</v>
      </c>
      <c r="L11" s="11">
        <v>75</v>
      </c>
      <c r="M11" s="14">
        <v>18.1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22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3</v>
      </c>
      <c r="BK11" s="13">
        <v>1357.56</v>
      </c>
      <c r="BL11" s="11">
        <v>56</v>
      </c>
      <c r="BM11" s="11"/>
      <c r="BN11" s="13"/>
      <c r="BO11" s="11"/>
      <c r="BP11" s="12"/>
      <c r="BQ11" s="12"/>
    </row>
    <row r="12">
      <c r="A12" s="10" t="s">
        <v>44</v>
      </c>
      <c r="B12" s="11">
        <v>122842</v>
      </c>
      <c r="C12" s="11">
        <f>=ROUNDDOWN(25.4895939244289,0)</f>
      </c>
      <c r="D12" s="11">
        <v>72170</v>
      </c>
      <c r="E12" s="12">
        <v>0.9142</v>
      </c>
      <c r="F12" s="11"/>
      <c r="G12" s="11">
        <f>=ROUNDDOWN({0},0)</f>
      </c>
      <c r="H12" s="11">
        <v>360</v>
      </c>
      <c r="I12" s="12">
        <v>0.0455</v>
      </c>
      <c r="J12" s="11">
        <v>14639</v>
      </c>
      <c r="K12" s="13">
        <v>2412054.86</v>
      </c>
      <c r="L12" s="11">
        <v>662</v>
      </c>
      <c r="M12" s="14">
        <v>3643.59</v>
      </c>
      <c r="N12" s="11"/>
      <c r="O12" s="13"/>
      <c r="P12" s="11"/>
      <c r="Q12" s="14"/>
      <c r="R12" s="12"/>
      <c r="S12" s="12"/>
      <c r="T12" s="12"/>
      <c r="U12" s="12"/>
      <c r="V12" s="11">
        <v>6707</v>
      </c>
      <c r="W12" s="13">
        <v>1147274.91</v>
      </c>
      <c r="X12" s="11">
        <v>213</v>
      </c>
      <c r="Y12" s="11"/>
      <c r="Z12" s="13"/>
      <c r="AA12" s="11"/>
      <c r="AB12" s="12"/>
      <c r="AC12" s="12"/>
      <c r="AD12" s="11">
        <v>2521</v>
      </c>
      <c r="AE12" s="13">
        <v>452894.16</v>
      </c>
      <c r="AF12" s="11">
        <v>484</v>
      </c>
      <c r="AG12" s="11"/>
      <c r="AH12" s="13"/>
      <c r="AI12" s="11"/>
      <c r="AJ12" s="12"/>
      <c r="AK12" s="12"/>
      <c r="AL12" s="11">
        <v>1923</v>
      </c>
      <c r="AM12" s="13">
        <v>278223.73</v>
      </c>
      <c r="AN12" s="11">
        <v>292</v>
      </c>
      <c r="AO12" s="11"/>
      <c r="AP12" s="13"/>
      <c r="AQ12" s="11"/>
      <c r="AR12" s="12"/>
      <c r="AS12" s="12"/>
      <c r="AT12" s="11">
        <v>519</v>
      </c>
      <c r="AU12" s="13">
        <v>61972.14</v>
      </c>
      <c r="AV12" s="11">
        <v>214</v>
      </c>
      <c r="AW12" s="11"/>
      <c r="AX12" s="13"/>
      <c r="AY12" s="11"/>
      <c r="AZ12" s="12"/>
      <c r="BA12" s="12"/>
      <c r="BB12" s="11">
        <v>1570</v>
      </c>
      <c r="BC12" s="13">
        <v>238754.99</v>
      </c>
      <c r="BD12" s="11">
        <v>364</v>
      </c>
      <c r="BE12" s="11"/>
      <c r="BF12" s="13"/>
      <c r="BG12" s="11"/>
      <c r="BH12" s="12"/>
      <c r="BI12" s="12"/>
      <c r="BJ12" s="11">
        <v>1399</v>
      </c>
      <c r="BK12" s="13">
        <v>232934.93</v>
      </c>
      <c r="BL12" s="11">
        <v>457</v>
      </c>
      <c r="BM12" s="11"/>
      <c r="BN12" s="13"/>
      <c r="BO12" s="11"/>
      <c r="BP12" s="12"/>
      <c r="BQ12" s="12"/>
    </row>
    <row r="13">
      <c r="A13" s="10" t="s">
        <v>45</v>
      </c>
      <c r="B13" s="11">
        <v>19173</v>
      </c>
      <c r="C13" s="11">
        <f>=ROUNDDOWN(32.5021190032209,0)</f>
      </c>
      <c r="D13" s="11">
        <v>5051</v>
      </c>
      <c r="E13" s="12">
        <v>0.9612</v>
      </c>
      <c r="F13" s="11"/>
      <c r="G13" s="11">
        <f>=ROUNDDOWN({0},0)</f>
      </c>
      <c r="H13" s="11"/>
      <c r="I13" s="12">
        <v>0.0462</v>
      </c>
      <c r="J13" s="11">
        <v>1745</v>
      </c>
      <c r="K13" s="13">
        <v>135047.63</v>
      </c>
      <c r="L13" s="11">
        <v>150</v>
      </c>
      <c r="M13" s="14">
        <v>900.32</v>
      </c>
      <c r="N13" s="11"/>
      <c r="O13" s="13"/>
      <c r="P13" s="11"/>
      <c r="Q13" s="14"/>
      <c r="R13" s="12"/>
      <c r="S13" s="12"/>
      <c r="T13" s="12"/>
      <c r="U13" s="12"/>
      <c r="V13" s="11">
        <v>24</v>
      </c>
      <c r="W13" s="13">
        <v>2006.54</v>
      </c>
      <c r="X13" s="11">
        <v>9</v>
      </c>
      <c r="Y13" s="11"/>
      <c r="Z13" s="13"/>
      <c r="AA13" s="11"/>
      <c r="AB13" s="12"/>
      <c r="AC13" s="12"/>
      <c r="AD13" s="11">
        <v>395</v>
      </c>
      <c r="AE13" s="13">
        <v>42195.53</v>
      </c>
      <c r="AF13" s="11">
        <v>26</v>
      </c>
      <c r="AG13" s="11"/>
      <c r="AH13" s="13"/>
      <c r="AI13" s="11"/>
      <c r="AJ13" s="12"/>
      <c r="AK13" s="12"/>
      <c r="AL13" s="11">
        <v>356</v>
      </c>
      <c r="AM13" s="13">
        <v>22258.15</v>
      </c>
      <c r="AN13" s="11">
        <v>95</v>
      </c>
      <c r="AO13" s="11"/>
      <c r="AP13" s="13"/>
      <c r="AQ13" s="11"/>
      <c r="AR13" s="12"/>
      <c r="AS13" s="12"/>
      <c r="AT13" s="11">
        <v>236</v>
      </c>
      <c r="AU13" s="13">
        <v>16878.04</v>
      </c>
      <c r="AV13" s="11">
        <v>48</v>
      </c>
      <c r="AW13" s="11"/>
      <c r="AX13" s="13"/>
      <c r="AY13" s="11"/>
      <c r="AZ13" s="12"/>
      <c r="BA13" s="12"/>
      <c r="BB13" s="11">
        <v>466</v>
      </c>
      <c r="BC13" s="13">
        <v>32479.47</v>
      </c>
      <c r="BD13" s="11">
        <v>72</v>
      </c>
      <c r="BE13" s="11"/>
      <c r="BF13" s="13"/>
      <c r="BG13" s="11"/>
      <c r="BH13" s="12"/>
      <c r="BI13" s="12"/>
      <c r="BJ13" s="11">
        <v>268</v>
      </c>
      <c r="BK13" s="13">
        <v>19229.9</v>
      </c>
      <c r="BL13" s="11">
        <v>92</v>
      </c>
      <c r="BM13" s="11"/>
      <c r="BN13" s="13"/>
      <c r="BO13" s="11"/>
      <c r="BP13" s="12"/>
      <c r="BQ13" s="12"/>
    </row>
    <row r="14">
      <c r="A14" s="10" t="s">
        <v>46</v>
      </c>
      <c r="B14" s="11">
        <v>5633</v>
      </c>
      <c r="C14" s="11">
        <f>=ROUNDDOWN(59.1080797481637,0)</f>
      </c>
      <c r="D14" s="11">
        <v>2400</v>
      </c>
      <c r="E14" s="12">
        <v>0.9223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</row>
    <row r="15">
      <c r="A15" s="10" t="s">
        <v>47</v>
      </c>
      <c r="B15" s="11">
        <v>35298</v>
      </c>
      <c r="C15" s="11">
        <f>=ROUNDDOWN(68.7132567646486,0)</f>
      </c>
      <c r="D15" s="11">
        <v>7880</v>
      </c>
      <c r="E15" s="12">
        <v>0.9634</v>
      </c>
      <c r="F15" s="11"/>
      <c r="G15" s="11">
        <f>=ROUNDDOWN({0},0)</f>
      </c>
      <c r="H15" s="11"/>
      <c r="I15" s="12"/>
      <c r="J15" s="11"/>
      <c r="K15" s="13"/>
      <c r="L15" s="11">
        <v>100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4</v>
      </c>
      <c r="BM15" s="11"/>
      <c r="BN15" s="13"/>
      <c r="BO15" s="11"/>
      <c r="BP15" s="12"/>
      <c r="BQ15" s="12"/>
    </row>
    <row r="16">
      <c r="A16" s="10" t="s">
        <v>48</v>
      </c>
      <c r="B16" s="11">
        <v>7786</v>
      </c>
      <c r="C16" s="11">
        <f>=ROUNDDOWN(93.469387755102,0)</f>
      </c>
      <c r="D16" s="11"/>
      <c r="E16" s="12"/>
      <c r="F16" s="11"/>
      <c r="G16" s="11">
        <f>=ROUNDDOWN({0},0)</f>
      </c>
      <c r="H16" s="11"/>
      <c r="I16" s="12"/>
      <c r="J16" s="11">
        <v>2</v>
      </c>
      <c r="K16" s="13">
        <v>146.08</v>
      </c>
      <c r="L16" s="11">
        <v>66</v>
      </c>
      <c r="M16" s="14">
        <v>2.21</v>
      </c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2</v>
      </c>
      <c r="BK16" s="13">
        <v>146.08</v>
      </c>
      <c r="BL16" s="11">
        <v>66</v>
      </c>
      <c r="BM16" s="11"/>
      <c r="BN16" s="13"/>
      <c r="BO16" s="11"/>
      <c r="BP16" s="12"/>
      <c r="BQ16" s="12"/>
    </row>
    <row r="17">
      <c r="A17" s="10" t="s">
        <v>49</v>
      </c>
      <c r="B17" s="11">
        <v>335764</v>
      </c>
      <c r="C17" s="11">
        <f>=ROUNDDOWN(15.8374762978406,0)</f>
      </c>
      <c r="D17" s="11">
        <v>618511</v>
      </c>
      <c r="E17" s="12">
        <v>0.7351</v>
      </c>
      <c r="F17" s="11"/>
      <c r="G17" s="11">
        <f>=ROUNDDOWN({0},0)</f>
      </c>
      <c r="H17" s="11"/>
      <c r="I17" s="12"/>
      <c r="J17" s="11">
        <v>1119</v>
      </c>
      <c r="K17" s="13">
        <v>32985.41</v>
      </c>
      <c r="L17" s="11">
        <v>1058</v>
      </c>
      <c r="M17" s="14">
        <v>31.18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>
        <v>1101</v>
      </c>
      <c r="AU17" s="13">
        <v>32378.65</v>
      </c>
      <c r="AV17" s="11">
        <v>30</v>
      </c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>
        <v>18</v>
      </c>
      <c r="BK17" s="13">
        <v>606.76</v>
      </c>
      <c r="BL17" s="11">
        <v>838</v>
      </c>
      <c r="BM17" s="11"/>
      <c r="BN17" s="13"/>
      <c r="BO17" s="11"/>
      <c r="BP17" s="12"/>
      <c r="BQ17" s="12"/>
    </row>
    <row r="18">
      <c r="A18" s="10" t="s">
        <v>50</v>
      </c>
      <c r="B18" s="11">
        <v>81289</v>
      </c>
      <c r="C18" s="11">
        <f>=ROUNDDOWN(19.3503773001024,0)</f>
      </c>
      <c r="D18" s="11">
        <v>115726</v>
      </c>
      <c r="E18" s="12">
        <v>0.9903</v>
      </c>
      <c r="F18" s="11"/>
      <c r="G18" s="11">
        <f>=ROUNDDOWN({0},0)</f>
      </c>
      <c r="H18" s="11"/>
      <c r="I18" s="12"/>
      <c r="J18" s="11">
        <v>3533</v>
      </c>
      <c r="K18" s="13">
        <v>116604.9</v>
      </c>
      <c r="L18" s="11">
        <v>130</v>
      </c>
      <c r="M18" s="14">
        <v>896.96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>
        <v>3490</v>
      </c>
      <c r="AU18" s="13">
        <v>114981.99</v>
      </c>
      <c r="AV18" s="11">
        <v>92</v>
      </c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43</v>
      </c>
      <c r="BK18" s="13">
        <v>1622.91</v>
      </c>
      <c r="BL18" s="11">
        <v>107</v>
      </c>
      <c r="BM18" s="11"/>
      <c r="BN18" s="13"/>
      <c r="BO18" s="11"/>
      <c r="BP18" s="12"/>
      <c r="BQ18" s="12"/>
    </row>
    <row r="19">
      <c r="A19" s="10" t="s">
        <v>51</v>
      </c>
      <c r="B19" s="11">
        <v>252976</v>
      </c>
      <c r="C19" s="11">
        <f>=ROUNDDOWN(20.8310139819832,0)</f>
      </c>
      <c r="D19" s="11">
        <v>220980</v>
      </c>
      <c r="E19" s="12">
        <v>0.9708</v>
      </c>
      <c r="F19" s="11"/>
      <c r="G19" s="11">
        <f>=ROUNDDOWN({0},0)</f>
      </c>
      <c r="H19" s="11"/>
      <c r="I19" s="12">
        <v>0.0154</v>
      </c>
      <c r="J19" s="11">
        <v>4479</v>
      </c>
      <c r="K19" s="13">
        <v>98506.28</v>
      </c>
      <c r="L19" s="11">
        <v>600</v>
      </c>
      <c r="M19" s="14">
        <v>164.18</v>
      </c>
      <c r="N19" s="11"/>
      <c r="O19" s="13"/>
      <c r="P19" s="11"/>
      <c r="Q19" s="14"/>
      <c r="R19" s="12"/>
      <c r="S19" s="12"/>
      <c r="T19" s="12"/>
      <c r="U19" s="12"/>
      <c r="V19" s="11">
        <v>4047</v>
      </c>
      <c r="W19" s="13">
        <v>88600.71</v>
      </c>
      <c r="X19" s="11">
        <v>237</v>
      </c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>
        <v>321</v>
      </c>
      <c r="BC19" s="13">
        <v>6954.54</v>
      </c>
      <c r="BD19" s="11">
        <v>105</v>
      </c>
      <c r="BE19" s="11"/>
      <c r="BF19" s="13"/>
      <c r="BG19" s="11"/>
      <c r="BH19" s="12"/>
      <c r="BI19" s="12"/>
      <c r="BJ19" s="11">
        <v>111</v>
      </c>
      <c r="BK19" s="13">
        <v>2951.03</v>
      </c>
      <c r="BL19" s="11">
        <v>333</v>
      </c>
      <c r="BM19" s="11"/>
      <c r="BN19" s="13"/>
      <c r="BO19" s="11"/>
      <c r="BP19" s="12"/>
      <c r="BQ19" s="12"/>
    </row>
    <row r="20">
      <c r="A20" s="10" t="s">
        <v>52</v>
      </c>
      <c r="B20" s="11">
        <v>186879</v>
      </c>
      <c r="C20" s="11">
        <f>=ROUNDDOWN(31.5956853263902,0)</f>
      </c>
      <c r="D20" s="11">
        <v>132964</v>
      </c>
      <c r="E20" s="12">
        <v>0.9675</v>
      </c>
      <c r="F20" s="11"/>
      <c r="G20" s="11">
        <f>=ROUNDDOWN({0},0)</f>
      </c>
      <c r="H20" s="11"/>
      <c r="I20" s="12"/>
      <c r="J20" s="11">
        <v>555</v>
      </c>
      <c r="K20" s="13">
        <v>27813.34</v>
      </c>
      <c r="L20" s="11">
        <v>592</v>
      </c>
      <c r="M20" s="14">
        <v>46.98</v>
      </c>
      <c r="N20" s="11"/>
      <c r="O20" s="13"/>
      <c r="P20" s="11"/>
      <c r="Q20" s="14"/>
      <c r="R20" s="12"/>
      <c r="S20" s="12"/>
      <c r="T20" s="12"/>
      <c r="U20" s="12"/>
      <c r="V20" s="11">
        <v>95</v>
      </c>
      <c r="W20" s="13">
        <v>5287.31</v>
      </c>
      <c r="X20" s="11">
        <v>83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>
        <v>215</v>
      </c>
      <c r="AM20" s="13">
        <v>10233.45</v>
      </c>
      <c r="AN20" s="11">
        <v>234</v>
      </c>
      <c r="AO20" s="11"/>
      <c r="AP20" s="13"/>
      <c r="AQ20" s="11"/>
      <c r="AR20" s="12"/>
      <c r="AS20" s="12"/>
      <c r="AT20" s="11">
        <v>33</v>
      </c>
      <c r="AU20" s="13">
        <v>2225.41</v>
      </c>
      <c r="AV20" s="11">
        <v>19</v>
      </c>
      <c r="AW20" s="11"/>
      <c r="AX20" s="13"/>
      <c r="AY20" s="11"/>
      <c r="AZ20" s="12"/>
      <c r="BA20" s="12"/>
      <c r="BB20" s="11">
        <v>203</v>
      </c>
      <c r="BC20" s="13">
        <v>9652.03</v>
      </c>
      <c r="BD20" s="11">
        <v>149</v>
      </c>
      <c r="BE20" s="11"/>
      <c r="BF20" s="13"/>
      <c r="BG20" s="11"/>
      <c r="BH20" s="12"/>
      <c r="BI20" s="12"/>
      <c r="BJ20" s="11">
        <v>9</v>
      </c>
      <c r="BK20" s="13">
        <v>415.14</v>
      </c>
      <c r="BL20" s="11">
        <v>146</v>
      </c>
      <c r="BM20" s="11"/>
      <c r="BN20" s="13"/>
      <c r="BO20" s="11"/>
      <c r="BP20" s="12"/>
      <c r="BQ20" s="12"/>
    </row>
    <row r="21">
      <c r="A21" s="19" t="s">
        <v>53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39521</v>
      </c>
      <c r="K21" s="17">
        <v>3490886.05</v>
      </c>
      <c r="L21" s="15">
        <v>7176</v>
      </c>
      <c r="M21" s="18">
        <v>486.47</v>
      </c>
      <c r="N21" s="15"/>
      <c r="O21" s="17"/>
      <c r="P21" s="15"/>
      <c r="Q21" s="18"/>
      <c r="R21" s="16"/>
      <c r="S21" s="16"/>
      <c r="T21" s="16"/>
      <c r="U21" s="16"/>
      <c r="V21" s="15">
        <v>15527</v>
      </c>
      <c r="W21" s="17">
        <v>1445171.25</v>
      </c>
      <c r="X21" s="15">
        <v>1769</v>
      </c>
      <c r="Y21" s="15"/>
      <c r="Z21" s="17"/>
      <c r="AA21" s="15"/>
      <c r="AB21" s="16"/>
      <c r="AC21" s="16"/>
      <c r="AD21" s="15">
        <v>3428</v>
      </c>
      <c r="AE21" s="17">
        <v>528846.54</v>
      </c>
      <c r="AF21" s="15">
        <v>854</v>
      </c>
      <c r="AG21" s="15"/>
      <c r="AH21" s="17"/>
      <c r="AI21" s="15"/>
      <c r="AJ21" s="16"/>
      <c r="AK21" s="16"/>
      <c r="AL21" s="15">
        <v>4274</v>
      </c>
      <c r="AM21" s="17">
        <v>425068.41</v>
      </c>
      <c r="AN21" s="15">
        <v>1282</v>
      </c>
      <c r="AO21" s="15"/>
      <c r="AP21" s="17"/>
      <c r="AQ21" s="15"/>
      <c r="AR21" s="16"/>
      <c r="AS21" s="16"/>
      <c r="AT21" s="15">
        <v>9382</v>
      </c>
      <c r="AU21" s="17">
        <v>399917.99</v>
      </c>
      <c r="AV21" s="15">
        <v>1006</v>
      </c>
      <c r="AW21" s="15"/>
      <c r="AX21" s="17"/>
      <c r="AY21" s="15"/>
      <c r="AZ21" s="16"/>
      <c r="BA21" s="16"/>
      <c r="BB21" s="15">
        <v>4340</v>
      </c>
      <c r="BC21" s="17">
        <v>395894.97</v>
      </c>
      <c r="BD21" s="15">
        <v>1118</v>
      </c>
      <c r="BE21" s="15"/>
      <c r="BF21" s="17"/>
      <c r="BG21" s="15"/>
      <c r="BH21" s="16"/>
      <c r="BI21" s="16"/>
      <c r="BJ21" s="15">
        <v>2570</v>
      </c>
      <c r="BK21" s="17">
        <v>295986.89</v>
      </c>
      <c r="BL21" s="15">
        <v>4247</v>
      </c>
      <c r="BM21" s="15"/>
      <c r="BN21" s="17"/>
      <c r="BO21" s="15"/>
      <c r="BP21" s="16"/>
      <c r="BQ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</mergeCells>
  <headerFooter/>
</worksheet>
</file>