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<sst xmlns="http://schemas.openxmlformats.org/spreadsheetml/2006/main" count="44" uniqueCount="44">
  <si>
    <t>Date Type:</t>
  </si>
  <si>
    <t>Shipped Date</t>
  </si>
  <si>
    <t>Start Date:</t>
  </si>
  <si>
    <t>08/19/2024</t>
  </si>
  <si>
    <t>End Date:</t>
  </si>
  <si>
    <t>Report Run Date:</t>
  </si>
  <si>
    <t>08/20/2024</t>
  </si>
  <si>
    <t>Division</t>
  </si>
  <si>
    <t>Current And Future Inventory</t>
  </si>
  <si>
    <t>Current And History Sales Comparison</t>
  </si>
  <si>
    <t>CSNSTORES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</si>
  <si>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</si>
  <si>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</si>
  <si>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</si>
  <si>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</si>
  <si>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</si>
  <si>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</si>
  <si>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</si>
  <si>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</si>
  <si>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</si>
  <si>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</si>
  <si>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</si>
  <si>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</si>
  <si>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</si>
  <si>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</si>
  <si>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</si>
  <si>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</si>
  <si>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</si>
  <si>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</si>
  <si>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</si>
  <si>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</si>
  <si>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</si>
  <si>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ART</t>
  </si>
  <si>
    <t>BASI</t>
  </si>
  <si>
    <t>BATH</t>
  </si>
  <si>
    <t>BLK</t>
  </si>
  <si>
    <t>FUR</t>
  </si>
  <si>
    <t>LGT</t>
  </si>
  <si>
    <t>PETB</t>
  </si>
  <si>
    <t>RUG</t>
  </si>
  <si>
    <t>SHET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</si>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</sst>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17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</v>
      </c>
      <c r="G1" s="1" t="s">
        <v>5</v>
      </c>
      <c r="H1" s="1" t="s">
        <v>6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7</v>
      </c>
      <c r="B2" s="3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H2" s="5" t="s">
        <v>8</v>
      </c>
      <c r="I2" s="6" t="s">
        <v>8</v>
      </c>
      <c r="J2" s="7" t="s">
        <v>9</v>
      </c>
      <c r="K2" s="8" t="s">
        <v>9</v>
      </c>
      <c r="L2" s="8" t="s">
        <v>9</v>
      </c>
      <c r="M2" s="8" t="s">
        <v>9</v>
      </c>
      <c r="N2" s="8" t="s">
        <v>9</v>
      </c>
      <c r="O2" s="8" t="s">
        <v>9</v>
      </c>
      <c r="P2" s="8" t="s">
        <v>9</v>
      </c>
      <c r="Q2" s="8" t="s">
        <v>9</v>
      </c>
      <c r="R2" s="8" t="s">
        <v>9</v>
      </c>
      <c r="S2" s="8" t="s">
        <v>9</v>
      </c>
      <c r="T2" s="8" t="s">
        <v>9</v>
      </c>
      <c r="U2" s="9" t="s">
        <v>9</v>
      </c>
      <c r="V2" s="7" t="s">
        <v>10</v>
      </c>
      <c r="W2" s="8" t="s">
        <v>10</v>
      </c>
      <c r="X2" s="8" t="s">
        <v>10</v>
      </c>
      <c r="Y2" s="8" t="s">
        <v>10</v>
      </c>
      <c r="Z2" s="8" t="s">
        <v>10</v>
      </c>
      <c r="AA2" s="8" t="s">
        <v>10</v>
      </c>
      <c r="AB2" s="8" t="s">
        <v>10</v>
      </c>
      <c r="AC2" s="9" t="s">
        <v>10</v>
      </c>
    </row>
    <row r="3">
      <c r="A3" s="4" t="s">
        <v>7</v>
      </c>
      <c r="B3" s="4" t="s">
        <v>8</v>
      </c>
      <c r="C3" s="4" t="s">
        <v>8</v>
      </c>
      <c r="D3" s="4" t="s">
        <v>8</v>
      </c>
      <c r="E3" s="4" t="s">
        <v>8</v>
      </c>
      <c r="F3" s="4" t="s">
        <v>8</v>
      </c>
      <c r="G3" s="4" t="s">
        <v>8</v>
      </c>
      <c r="H3" s="4" t="s">
        <v>8</v>
      </c>
      <c r="I3" s="4" t="s">
        <v>8</v>
      </c>
      <c r="J3" s="4" t="s">
        <v>11</v>
      </c>
      <c r="K3" s="4" t="s">
        <v>11</v>
      </c>
      <c r="L3" s="4" t="s">
        <v>11</v>
      </c>
      <c r="M3" s="4" t="s">
        <v>11</v>
      </c>
      <c r="N3" s="4" t="s">
        <v>12</v>
      </c>
      <c r="O3" s="4" t="s">
        <v>12</v>
      </c>
      <c r="P3" s="4" t="s">
        <v>12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 t="s">
        <v>11</v>
      </c>
      <c r="W3" s="4" t="s">
        <v>11</v>
      </c>
      <c r="X3" s="4" t="s">
        <v>11</v>
      </c>
      <c r="Y3" s="4" t="s">
        <v>12</v>
      </c>
      <c r="Z3" s="4" t="s">
        <v>12</v>
      </c>
      <c r="AA3" s="4" t="s">
        <v>12</v>
      </c>
      <c r="AB3" s="4" t="s">
        <v>13</v>
      </c>
      <c r="AC3" s="4" t="s">
        <v>14</v>
      </c>
    </row>
    <row r="4">
      <c r="A4" s="4" t="s">
        <v>7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 t="s">
        <v>23</v>
      </c>
      <c r="I4" s="4" t="s">
        <v>24</v>
      </c>
      <c r="J4" s="4" t="s">
        <v>25</v>
      </c>
      <c r="K4" s="4" t="s">
        <v>26</v>
      </c>
      <c r="L4" s="4" t="s">
        <v>27</v>
      </c>
      <c r="M4" s="4" t="s">
        <v>28</v>
      </c>
      <c r="N4" s="4" t="s">
        <v>25</v>
      </c>
      <c r="O4" s="4" t="s">
        <v>26</v>
      </c>
      <c r="P4" s="4" t="s">
        <v>27</v>
      </c>
      <c r="Q4" s="4" t="s">
        <v>28</v>
      </c>
      <c r="R4" s="4" t="s">
        <v>13</v>
      </c>
      <c r="S4" s="4" t="s">
        <v>14</v>
      </c>
      <c r="T4" s="4" t="s">
        <v>15</v>
      </c>
      <c r="U4" s="4" t="s">
        <v>16</v>
      </c>
      <c r="V4" s="4" t="s">
        <v>29</v>
      </c>
      <c r="W4" s="4" t="s">
        <v>30</v>
      </c>
      <c r="X4" s="4" t="s">
        <v>27</v>
      </c>
      <c r="Y4" s="4" t="s">
        <v>29</v>
      </c>
      <c r="Z4" s="4" t="s">
        <v>30</v>
      </c>
      <c r="AA4" s="4" t="s">
        <v>27</v>
      </c>
      <c r="AB4" s="4" t="s">
        <v>13</v>
      </c>
      <c r="AC4" s="4" t="s">
        <v>14</v>
      </c>
    </row>
    <row r="5">
      <c r="A5" s="10" t="s">
        <v>31</v>
      </c>
      <c r="B5" s="11">
        <v>308512</v>
      </c>
      <c r="C5" s="11">
        <f>=ROUNDDOWN(21.2410925139249,0)</f>
      </c>
      <c r="D5" s="11">
        <v>334467</v>
      </c>
      <c r="E5" s="12">
        <v>0.9983</v>
      </c>
      <c r="F5" s="11"/>
      <c r="G5" s="11">
        <f>=ROUNDDOWN({0},0)</f>
      </c>
      <c r="H5" s="11">
        <v>340</v>
      </c>
      <c r="I5" s="12">
        <v>0.5</v>
      </c>
      <c r="J5" s="11">
        <v>845</v>
      </c>
      <c r="K5" s="13">
        <v>51919.27</v>
      </c>
      <c r="L5" s="11">
        <v>1674</v>
      </c>
      <c r="M5" s="14">
        <v>31.02</v>
      </c>
      <c r="N5" s="11">
        <v>883</v>
      </c>
      <c r="O5" s="13">
        <v>53167.27</v>
      </c>
      <c r="P5" s="11">
        <v>1849</v>
      </c>
      <c r="Q5" s="14">
        <v>28.75</v>
      </c>
      <c r="R5" s="12">
        <v>-0.043</v>
      </c>
      <c r="S5" s="12">
        <v>-0.0235</v>
      </c>
      <c r="T5" s="12">
        <v>-0.0946</v>
      </c>
      <c r="U5" s="12">
        <v>0.079</v>
      </c>
      <c r="V5" s="11">
        <v>845</v>
      </c>
      <c r="W5" s="13">
        <v>51919.27</v>
      </c>
      <c r="X5" s="11">
        <v>1619</v>
      </c>
      <c r="Y5" s="11">
        <v>883</v>
      </c>
      <c r="Z5" s="13">
        <v>53167.27</v>
      </c>
      <c r="AA5" s="11">
        <v>1811</v>
      </c>
      <c r="AB5" s="12">
        <v>-0.043</v>
      </c>
      <c r="AC5" s="12">
        <v>-0.0235</v>
      </c>
    </row>
    <row r="6">
      <c r="A6" s="10" t="s">
        <v>32</v>
      </c>
      <c r="B6" s="11">
        <v>9096</v>
      </c>
      <c r="C6" s="11">
        <f>=ROUNDDOWN(11.7216494845361,0)</f>
      </c>
      <c r="D6" s="11">
        <v>15745</v>
      </c>
      <c r="E6" s="12">
        <v>0.9811</v>
      </c>
      <c r="F6" s="11"/>
      <c r="G6" s="11">
        <f>=ROUNDDOWN({0},0)</f>
      </c>
      <c r="H6" s="11"/>
      <c r="I6" s="12"/>
      <c r="J6" s="11">
        <v>135</v>
      </c>
      <c r="K6" s="13">
        <v>6461.07</v>
      </c>
      <c r="L6" s="11">
        <v>165</v>
      </c>
      <c r="M6" s="14">
        <v>39.16</v>
      </c>
      <c r="N6" s="11">
        <v>93</v>
      </c>
      <c r="O6" s="13">
        <v>5157.9</v>
      </c>
      <c r="P6" s="11">
        <v>153</v>
      </c>
      <c r="Q6" s="14">
        <v>33.71</v>
      </c>
      <c r="R6" s="12">
        <v>0.4516</v>
      </c>
      <c r="S6" s="12">
        <v>0.2527</v>
      </c>
      <c r="T6" s="12">
        <v>0.0784</v>
      </c>
      <c r="U6" s="12">
        <v>0.1617</v>
      </c>
      <c r="V6" s="11">
        <v>135</v>
      </c>
      <c r="W6" s="13">
        <v>6461.07</v>
      </c>
      <c r="X6" s="11">
        <v>164</v>
      </c>
      <c r="Y6" s="11">
        <v>93</v>
      </c>
      <c r="Z6" s="13">
        <v>5157.9</v>
      </c>
      <c r="AA6" s="11">
        <v>145</v>
      </c>
      <c r="AB6" s="12">
        <v>0.4516</v>
      </c>
      <c r="AC6" s="12">
        <v>0.2527</v>
      </c>
    </row>
    <row r="7">
      <c r="A7" s="10" t="s">
        <v>33</v>
      </c>
      <c r="B7" s="11">
        <v>43892</v>
      </c>
      <c r="C7" s="11">
        <f>=ROUNDDOWN(15.0068380743982,0)</f>
      </c>
      <c r="D7" s="11">
        <v>74035</v>
      </c>
      <c r="E7" s="12">
        <v>1</v>
      </c>
      <c r="F7" s="11"/>
      <c r="G7" s="11">
        <f>=ROUNDDOWN({0},0)</f>
      </c>
      <c r="H7" s="11"/>
      <c r="I7" s="12"/>
      <c r="J7" s="11">
        <v>202</v>
      </c>
      <c r="K7" s="13">
        <v>5121.21</v>
      </c>
      <c r="L7" s="11">
        <v>224</v>
      </c>
      <c r="M7" s="14">
        <v>22.86</v>
      </c>
      <c r="N7" s="11">
        <v>168</v>
      </c>
      <c r="O7" s="13">
        <v>4409.65</v>
      </c>
      <c r="P7" s="11">
        <v>208</v>
      </c>
      <c r="Q7" s="14">
        <v>21.2</v>
      </c>
      <c r="R7" s="12">
        <v>0.2024</v>
      </c>
      <c r="S7" s="12">
        <v>0.1614</v>
      </c>
      <c r="T7" s="12">
        <v>0.0769</v>
      </c>
      <c r="U7" s="12">
        <v>0.0783</v>
      </c>
      <c r="V7" s="11">
        <v>202</v>
      </c>
      <c r="W7" s="13">
        <v>5121.21</v>
      </c>
      <c r="X7" s="11">
        <v>215</v>
      </c>
      <c r="Y7" s="11">
        <v>168</v>
      </c>
      <c r="Z7" s="13">
        <v>4409.65</v>
      </c>
      <c r="AA7" s="11">
        <v>193</v>
      </c>
      <c r="AB7" s="12">
        <v>0.2024</v>
      </c>
      <c r="AC7" s="12">
        <v>0.1614</v>
      </c>
    </row>
    <row r="8">
      <c r="A8" s="10" t="s">
        <v>34</v>
      </c>
      <c r="B8" s="11">
        <v>75685</v>
      </c>
      <c r="C8" s="11">
        <f>=ROUNDDOWN(10.9643912615171,0)</f>
      </c>
      <c r="D8" s="11">
        <v>187205</v>
      </c>
      <c r="E8" s="12">
        <v>0.9652</v>
      </c>
      <c r="F8" s="11"/>
      <c r="G8" s="11">
        <f>=ROUNDDOWN({0},0)</f>
      </c>
      <c r="H8" s="11"/>
      <c r="I8" s="12"/>
      <c r="J8" s="11">
        <v>190</v>
      </c>
      <c r="K8" s="13">
        <v>3620.54</v>
      </c>
      <c r="L8" s="11">
        <v>239</v>
      </c>
      <c r="M8" s="14">
        <v>15.15</v>
      </c>
      <c r="N8" s="11">
        <v>149</v>
      </c>
      <c r="O8" s="13">
        <v>2991.38</v>
      </c>
      <c r="P8" s="11">
        <v>245</v>
      </c>
      <c r="Q8" s="14">
        <v>12.21</v>
      </c>
      <c r="R8" s="12">
        <v>0.2752</v>
      </c>
      <c r="S8" s="12">
        <v>0.2103</v>
      </c>
      <c r="T8" s="12">
        <v>-0.0245</v>
      </c>
      <c r="U8" s="12">
        <v>0.2408</v>
      </c>
      <c r="V8" s="11">
        <v>190</v>
      </c>
      <c r="W8" s="13">
        <v>3620.54</v>
      </c>
      <c r="X8" s="11">
        <v>230</v>
      </c>
      <c r="Y8" s="11">
        <v>149</v>
      </c>
      <c r="Z8" s="13">
        <v>2991.38</v>
      </c>
      <c r="AA8" s="11">
        <v>240</v>
      </c>
      <c r="AB8" s="12">
        <v>0.2752</v>
      </c>
      <c r="AC8" s="12">
        <v>0.2103</v>
      </c>
    </row>
    <row r="9">
      <c r="A9" s="10" t="s">
        <v>35</v>
      </c>
      <c r="B9" s="11">
        <v>99781</v>
      </c>
      <c r="C9" s="11">
        <f>=ROUNDDOWN(19.1158665082953,0)</f>
      </c>
      <c r="D9" s="11">
        <v>181096</v>
      </c>
      <c r="E9" s="12">
        <v>0.9948</v>
      </c>
      <c r="F9" s="11"/>
      <c r="G9" s="11">
        <f>=ROUNDDOWN({0},0)</f>
      </c>
      <c r="H9" s="11"/>
      <c r="I9" s="12"/>
      <c r="J9" s="11">
        <v>223</v>
      </c>
      <c r="K9" s="13">
        <v>7356.77</v>
      </c>
      <c r="L9" s="11">
        <v>1147</v>
      </c>
      <c r="M9" s="14">
        <v>6.41</v>
      </c>
      <c r="N9" s="11">
        <v>170</v>
      </c>
      <c r="O9" s="13">
        <v>6484.21</v>
      </c>
      <c r="P9" s="11">
        <v>1192</v>
      </c>
      <c r="Q9" s="14">
        <v>5.44</v>
      </c>
      <c r="R9" s="12">
        <v>0.3118</v>
      </c>
      <c r="S9" s="12">
        <v>0.1346</v>
      </c>
      <c r="T9" s="12">
        <v>-0.0378</v>
      </c>
      <c r="U9" s="12">
        <v>0.1783</v>
      </c>
      <c r="V9" s="11">
        <v>223</v>
      </c>
      <c r="W9" s="13">
        <v>7356.77</v>
      </c>
      <c r="X9" s="11">
        <v>968</v>
      </c>
      <c r="Y9" s="11">
        <v>170</v>
      </c>
      <c r="Z9" s="13">
        <v>6484.21</v>
      </c>
      <c r="AA9" s="11">
        <v>1008</v>
      </c>
      <c r="AB9" s="12">
        <v>0.3118</v>
      </c>
      <c r="AC9" s="12">
        <v>0.1346</v>
      </c>
    </row>
    <row r="10">
      <c r="A10" s="10" t="s">
        <v>36</v>
      </c>
      <c r="B10" s="11">
        <v>77082</v>
      </c>
      <c r="C10" s="11">
        <f>=ROUNDDOWN(23.419925257497,0)</f>
      </c>
      <c r="D10" s="11">
        <v>51447</v>
      </c>
      <c r="E10" s="12">
        <v>0.9963</v>
      </c>
      <c r="F10" s="11"/>
      <c r="G10" s="11">
        <f>=ROUNDDOWN({0},0)</f>
      </c>
      <c r="H10" s="11">
        <v>360</v>
      </c>
      <c r="I10" s="12">
        <v>1</v>
      </c>
      <c r="J10" s="11">
        <v>668</v>
      </c>
      <c r="K10" s="13">
        <v>110330.13</v>
      </c>
      <c r="L10" s="11">
        <v>628</v>
      </c>
      <c r="M10" s="14">
        <v>175.68</v>
      </c>
      <c r="N10" s="11">
        <v>745</v>
      </c>
      <c r="O10" s="13">
        <v>132041.95</v>
      </c>
      <c r="P10" s="11">
        <v>726</v>
      </c>
      <c r="Q10" s="14">
        <v>181.88</v>
      </c>
      <c r="R10" s="12">
        <v>-0.1034</v>
      </c>
      <c r="S10" s="12">
        <v>-0.1644</v>
      </c>
      <c r="T10" s="12">
        <v>-0.135</v>
      </c>
      <c r="U10" s="12">
        <v>-0.0341</v>
      </c>
      <c r="V10" s="11">
        <v>668</v>
      </c>
      <c r="W10" s="13">
        <v>110330.13</v>
      </c>
      <c r="X10" s="11">
        <v>600</v>
      </c>
      <c r="Y10" s="11">
        <v>745</v>
      </c>
      <c r="Z10" s="13">
        <v>132041.95</v>
      </c>
      <c r="AA10" s="11">
        <v>714</v>
      </c>
      <c r="AB10" s="12">
        <v>-0.1034</v>
      </c>
      <c r="AC10" s="12">
        <v>-0.1644</v>
      </c>
    </row>
    <row r="11">
      <c r="A11" s="10" t="s">
        <v>37</v>
      </c>
      <c r="B11" s="11">
        <v>6912</v>
      </c>
      <c r="C11" s="11">
        <f>=ROUNDDOWN(24.1256544502618,0)</f>
      </c>
      <c r="D11" s="11">
        <v>2490</v>
      </c>
      <c r="E11" s="12">
        <v>0.9677</v>
      </c>
      <c r="F11" s="11"/>
      <c r="G11" s="11">
        <f>=ROUNDDOWN({0},0)</f>
      </c>
      <c r="H11" s="11"/>
      <c r="I11" s="12"/>
      <c r="J11" s="11">
        <v>39</v>
      </c>
      <c r="K11" s="13">
        <v>2726.32</v>
      </c>
      <c r="L11" s="11">
        <v>141</v>
      </c>
      <c r="M11" s="14">
        <v>19.34</v>
      </c>
      <c r="N11" s="11">
        <v>58</v>
      </c>
      <c r="O11" s="13">
        <v>4526.35</v>
      </c>
      <c r="P11" s="11">
        <v>105</v>
      </c>
      <c r="Q11" s="14">
        <v>43.11</v>
      </c>
      <c r="R11" s="12">
        <v>-0.3276</v>
      </c>
      <c r="S11" s="12">
        <v>-0.3977</v>
      </c>
      <c r="T11" s="12">
        <v>0.3429</v>
      </c>
      <c r="U11" s="12">
        <v>-0.5514</v>
      </c>
      <c r="V11" s="11">
        <v>39</v>
      </c>
      <c r="W11" s="13">
        <v>2726.32</v>
      </c>
      <c r="X11" s="11">
        <v>132</v>
      </c>
      <c r="Y11" s="11">
        <v>58</v>
      </c>
      <c r="Z11" s="13">
        <v>4526.35</v>
      </c>
      <c r="AA11" s="11">
        <v>105</v>
      </c>
      <c r="AB11" s="12">
        <v>-0.3276</v>
      </c>
      <c r="AC11" s="12">
        <v>-0.3977</v>
      </c>
    </row>
    <row r="12">
      <c r="A12" s="10" t="s">
        <v>38</v>
      </c>
      <c r="B12" s="11">
        <v>2295</v>
      </c>
      <c r="C12" s="11">
        <f>=ROUNDDOWN(44.3907156673114,0)</f>
      </c>
      <c r="D12" s="11">
        <v>240</v>
      </c>
      <c r="E12" s="12">
        <v>1</v>
      </c>
      <c r="F12" s="11"/>
      <c r="G12" s="11">
        <f>=ROUNDDOWN({0},0)</f>
      </c>
      <c r="H12" s="11"/>
      <c r="I12" s="12"/>
      <c r="J12" s="11">
        <v>7</v>
      </c>
      <c r="K12" s="13">
        <v>170.89</v>
      </c>
      <c r="L12" s="11">
        <v>76</v>
      </c>
      <c r="M12" s="14">
        <v>2.25</v>
      </c>
      <c r="N12" s="11">
        <v>2</v>
      </c>
      <c r="O12" s="13">
        <v>60.31</v>
      </c>
      <c r="P12" s="11">
        <v>65</v>
      </c>
      <c r="Q12" s="14">
        <v>0.93</v>
      </c>
      <c r="R12" s="12">
        <v>2.5</v>
      </c>
      <c r="S12" s="12">
        <v>1.8335</v>
      </c>
      <c r="T12" s="12">
        <v>0.1692</v>
      </c>
      <c r="U12" s="12">
        <v>1.4194</v>
      </c>
      <c r="V12" s="11">
        <v>7</v>
      </c>
      <c r="W12" s="13">
        <v>170.89</v>
      </c>
      <c r="X12" s="11">
        <v>76</v>
      </c>
      <c r="Y12" s="11">
        <v>2</v>
      </c>
      <c r="Z12" s="13">
        <v>60.31</v>
      </c>
      <c r="AA12" s="11">
        <v>64</v>
      </c>
      <c r="AB12" s="12">
        <v>2.5</v>
      </c>
      <c r="AC12" s="12">
        <v>1.8335</v>
      </c>
    </row>
    <row r="13">
      <c r="A13" s="10" t="s">
        <v>39</v>
      </c>
      <c r="B13" s="11">
        <v>975</v>
      </c>
      <c r="C13" s="11">
        <f>=ROUNDDOWN(23.4939759036145,0)</f>
      </c>
      <c r="D13" s="11"/>
      <c r="E13" s="12"/>
      <c r="F13" s="11"/>
      <c r="G13" s="11">
        <f>=ROUNDDOWN({0},0)</f>
      </c>
      <c r="H13" s="11"/>
      <c r="I13" s="12"/>
      <c r="J13" s="11">
        <v>32</v>
      </c>
      <c r="K13" s="13">
        <v>2425.6</v>
      </c>
      <c r="L13" s="11">
        <v>66</v>
      </c>
      <c r="M13" s="14">
        <v>36.75</v>
      </c>
      <c r="N13" s="11">
        <v>7</v>
      </c>
      <c r="O13" s="13">
        <v>525</v>
      </c>
      <c r="P13" s="11">
        <v>114</v>
      </c>
      <c r="Q13" s="14">
        <v>4.61</v>
      </c>
      <c r="R13" s="12">
        <v>3.5714</v>
      </c>
      <c r="S13" s="12">
        <v>3.6202</v>
      </c>
      <c r="T13" s="12">
        <v>-0.4211</v>
      </c>
      <c r="U13" s="12">
        <v>6.9718</v>
      </c>
      <c r="V13" s="11">
        <v>32</v>
      </c>
      <c r="W13" s="13">
        <v>2425.6</v>
      </c>
      <c r="X13" s="11">
        <v>66</v>
      </c>
      <c r="Y13" s="11">
        <v>7</v>
      </c>
      <c r="Z13" s="13">
        <v>525</v>
      </c>
      <c r="AA13" s="11">
        <v>114</v>
      </c>
      <c r="AB13" s="12">
        <v>3.5714</v>
      </c>
      <c r="AC13" s="12">
        <v>3.6202</v>
      </c>
    </row>
    <row r="14">
      <c r="A14" s="10" t="s">
        <v>40</v>
      </c>
      <c r="B14" s="11">
        <v>101487</v>
      </c>
      <c r="C14" s="11">
        <f>=ROUNDDOWN(20.5306279333225,0)</f>
      </c>
      <c r="D14" s="11">
        <v>111350</v>
      </c>
      <c r="E14" s="12">
        <v>0.9762</v>
      </c>
      <c r="F14" s="11"/>
      <c r="G14" s="11">
        <f>=ROUNDDOWN({0},0)</f>
      </c>
      <c r="H14" s="11"/>
      <c r="I14" s="12"/>
      <c r="J14" s="11">
        <v>162</v>
      </c>
      <c r="K14" s="13">
        <v>4193.52</v>
      </c>
      <c r="L14" s="11">
        <v>1000</v>
      </c>
      <c r="M14" s="14">
        <v>4.19</v>
      </c>
      <c r="N14" s="11">
        <v>142</v>
      </c>
      <c r="O14" s="13">
        <v>3940.72</v>
      </c>
      <c r="P14" s="11">
        <v>1024</v>
      </c>
      <c r="Q14" s="14">
        <v>3.85</v>
      </c>
      <c r="R14" s="12">
        <v>0.1408</v>
      </c>
      <c r="S14" s="12">
        <v>0.0642</v>
      </c>
      <c r="T14" s="12">
        <v>-0.0234</v>
      </c>
      <c r="U14" s="12">
        <v>0.0883</v>
      </c>
      <c r="V14" s="11">
        <v>162</v>
      </c>
      <c r="W14" s="13">
        <v>4193.52</v>
      </c>
      <c r="X14" s="11">
        <v>944</v>
      </c>
      <c r="Y14" s="11">
        <v>142</v>
      </c>
      <c r="Z14" s="13">
        <v>3940.72</v>
      </c>
      <c r="AA14" s="11">
        <v>986</v>
      </c>
      <c r="AB14" s="12">
        <v>0.1408</v>
      </c>
      <c r="AC14" s="12">
        <v>0.0642</v>
      </c>
    </row>
    <row r="15">
      <c r="A15" s="10" t="s">
        <v>41</v>
      </c>
      <c r="B15" s="11">
        <v>132741</v>
      </c>
      <c r="C15" s="11">
        <f>=ROUNDDOWN(18.4137443125069,0)</f>
      </c>
      <c r="D15" s="11">
        <v>132506</v>
      </c>
      <c r="E15" s="12">
        <v>1</v>
      </c>
      <c r="F15" s="11"/>
      <c r="G15" s="11">
        <f>=ROUNDDOWN({0},0)</f>
      </c>
      <c r="H15" s="11"/>
      <c r="I15" s="12"/>
      <c r="J15" s="11">
        <v>568</v>
      </c>
      <c r="K15" s="13">
        <v>12110.95</v>
      </c>
      <c r="L15" s="11">
        <v>570</v>
      </c>
      <c r="M15" s="14">
        <v>21.25</v>
      </c>
      <c r="N15" s="11">
        <v>642</v>
      </c>
      <c r="O15" s="13">
        <v>10607.31</v>
      </c>
      <c r="P15" s="11">
        <v>670</v>
      </c>
      <c r="Q15" s="14">
        <v>15.83</v>
      </c>
      <c r="R15" s="12">
        <v>-0.1153</v>
      </c>
      <c r="S15" s="12">
        <v>0.1418</v>
      </c>
      <c r="T15" s="12">
        <v>-0.1493</v>
      </c>
      <c r="U15" s="12">
        <v>0.3424</v>
      </c>
      <c r="V15" s="11">
        <v>568</v>
      </c>
      <c r="W15" s="13">
        <v>12110.95</v>
      </c>
      <c r="X15" s="11">
        <v>558</v>
      </c>
      <c r="Y15" s="11">
        <v>642</v>
      </c>
      <c r="Z15" s="13">
        <v>10607.31</v>
      </c>
      <c r="AA15" s="11">
        <v>669</v>
      </c>
      <c r="AB15" s="12">
        <v>-0.1153</v>
      </c>
      <c r="AC15" s="12">
        <v>0.1418</v>
      </c>
    </row>
    <row r="16">
      <c r="A16" s="10" t="s">
        <v>42</v>
      </c>
      <c r="B16" s="11">
        <v>66997</v>
      </c>
      <c r="C16" s="11">
        <f>=ROUNDDOWN(26.1288561288561,0)</f>
      </c>
      <c r="D16" s="11">
        <v>67647</v>
      </c>
      <c r="E16" s="12">
        <v>1</v>
      </c>
      <c r="F16" s="11"/>
      <c r="G16" s="11">
        <f>=ROUNDDOWN({0},0)</f>
      </c>
      <c r="H16" s="11"/>
      <c r="I16" s="12"/>
      <c r="J16" s="11">
        <v>152</v>
      </c>
      <c r="K16" s="13">
        <v>6128.79</v>
      </c>
      <c r="L16" s="11">
        <v>592</v>
      </c>
      <c r="M16" s="14">
        <v>10.35</v>
      </c>
      <c r="N16" s="11">
        <v>167</v>
      </c>
      <c r="O16" s="13">
        <v>6533.45</v>
      </c>
      <c r="P16" s="11">
        <v>604</v>
      </c>
      <c r="Q16" s="14">
        <v>10.82</v>
      </c>
      <c r="R16" s="12">
        <v>-0.0898</v>
      </c>
      <c r="S16" s="12">
        <v>-0.0619</v>
      </c>
      <c r="T16" s="12">
        <v>-0.0199</v>
      </c>
      <c r="U16" s="12">
        <v>-0.0434</v>
      </c>
      <c r="V16" s="11">
        <v>152</v>
      </c>
      <c r="W16" s="13">
        <v>6128.79</v>
      </c>
      <c r="X16" s="11">
        <v>558</v>
      </c>
      <c r="Y16" s="11">
        <v>167</v>
      </c>
      <c r="Z16" s="13">
        <v>6533.45</v>
      </c>
      <c r="AA16" s="11">
        <v>578</v>
      </c>
      <c r="AB16" s="12">
        <v>-0.0898</v>
      </c>
      <c r="AC16" s="12">
        <v>-0.0619</v>
      </c>
    </row>
    <row r="17">
      <c r="A17" s="19" t="s">
        <v>43</v>
      </c>
      <c r="B17" s="15"/>
      <c r="C17" s="15">
        <f>=ROUNDDOWN({0},0)</f>
      </c>
      <c r="D17" s="15"/>
      <c r="E17" s="16"/>
      <c r="F17" s="15"/>
      <c r="G17" s="15">
        <f>=ROUNDDOWN({0},0)</f>
      </c>
      <c r="H17" s="15"/>
      <c r="I17" s="16"/>
      <c r="J17" s="15">
        <v>3223</v>
      </c>
      <c r="K17" s="17">
        <v>212565.06</v>
      </c>
      <c r="L17" s="15">
        <v>6522</v>
      </c>
      <c r="M17" s="18">
        <v>32.59</v>
      </c>
      <c r="N17" s="15">
        <v>3226</v>
      </c>
      <c r="O17" s="17">
        <v>230445.5</v>
      </c>
      <c r="P17" s="15">
        <v>6955</v>
      </c>
      <c r="Q17" s="18">
        <v>33.13</v>
      </c>
      <c r="R17" s="16">
        <v>-0.0009</v>
      </c>
      <c r="S17" s="16">
        <v>-0.0776</v>
      </c>
      <c r="T17" s="16">
        <v>-0.0623</v>
      </c>
      <c r="U17" s="16">
        <v>-0.0163</v>
      </c>
      <c r="V17" s="15">
        <v>3223</v>
      </c>
      <c r="W17" s="17">
        <v>212565.06</v>
      </c>
      <c r="X17" s="15">
        <v>6130</v>
      </c>
      <c r="Y17" s="15">
        <v>3226</v>
      </c>
      <c r="Z17" s="17">
        <v>230445.5</v>
      </c>
      <c r="AA17" s="15">
        <v>6627</v>
      </c>
      <c r="AB17" s="16">
        <v>-0.0009</v>
      </c>
      <c r="AC17" s="16">
        <v>-0.0776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