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<sst xmlns="http://schemas.openxmlformats.org/spreadsheetml/2006/main" count="54" uniqueCount="54">
  <si>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</si>
  <si>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Order Date</t>
  </si>
  <si>
    <t>Start Date:</t>
  </si>
  <si>
    <t>01/01/2024</t>
  </si>
  <si>
    <t>End Date:</t>
  </si>
  <si>
    <t>07/31/2024</t>
  </si>
  <si>
    <t>Report Run Date:</t>
  </si>
  <si>
    <t>08/07/2024</t>
  </si>
  <si>
    <t>Division</t>
  </si>
  <si>
    <t>Current And Future Inventory</t>
  </si>
  <si>
    <t>Current And History Sales Comparison</t>
  </si>
  <si>
    <t>ASHFURNDS</t>
  </si>
  <si>
    <t>LAMPDS</t>
  </si>
  <si>
    <t>ROOMECOM</t>
  </si>
  <si>
    <t>AMERSIGNDS</t>
  </si>
  <si>
    <t>ZOLA</t>
  </si>
  <si>
    <t>HOUZZ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</si>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</sst>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Q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17</v>
      </c>
      <c r="K3" s="4" t="s">
        <v>17</v>
      </c>
      <c r="L3" s="4" t="s">
        <v>17</v>
      </c>
      <c r="M3" s="4" t="s">
        <v>17</v>
      </c>
      <c r="N3" s="4" t="s">
        <v>18</v>
      </c>
      <c r="O3" s="4" t="s">
        <v>18</v>
      </c>
      <c r="P3" s="4" t="s">
        <v>18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17</v>
      </c>
      <c r="W3" s="4" t="s">
        <v>17</v>
      </c>
      <c r="X3" s="4" t="s">
        <v>17</v>
      </c>
      <c r="Y3" s="4" t="s">
        <v>18</v>
      </c>
      <c r="Z3" s="4" t="s">
        <v>18</v>
      </c>
      <c r="AA3" s="4" t="s">
        <v>18</v>
      </c>
      <c r="AB3" s="4" t="s">
        <v>19</v>
      </c>
      <c r="AC3" s="4" t="s">
        <v>20</v>
      </c>
      <c r="AD3" s="4" t="s">
        <v>17</v>
      </c>
      <c r="AE3" s="4" t="s">
        <v>17</v>
      </c>
      <c r="AF3" s="4" t="s">
        <v>17</v>
      </c>
      <c r="AG3" s="4" t="s">
        <v>18</v>
      </c>
      <c r="AH3" s="4" t="s">
        <v>18</v>
      </c>
      <c r="AI3" s="4" t="s">
        <v>18</v>
      </c>
      <c r="AJ3" s="4" t="s">
        <v>19</v>
      </c>
      <c r="AK3" s="4" t="s">
        <v>20</v>
      </c>
      <c r="AL3" s="4" t="s">
        <v>17</v>
      </c>
      <c r="AM3" s="4" t="s">
        <v>17</v>
      </c>
      <c r="AN3" s="4" t="s">
        <v>17</v>
      </c>
      <c r="AO3" s="4" t="s">
        <v>18</v>
      </c>
      <c r="AP3" s="4" t="s">
        <v>18</v>
      </c>
      <c r="AQ3" s="4" t="s">
        <v>18</v>
      </c>
      <c r="AR3" s="4" t="s">
        <v>19</v>
      </c>
      <c r="AS3" s="4" t="s">
        <v>20</v>
      </c>
      <c r="AT3" s="4" t="s">
        <v>17</v>
      </c>
      <c r="AU3" s="4" t="s">
        <v>17</v>
      </c>
      <c r="AV3" s="4" t="s">
        <v>17</v>
      </c>
      <c r="AW3" s="4" t="s">
        <v>18</v>
      </c>
      <c r="AX3" s="4" t="s">
        <v>18</v>
      </c>
      <c r="AY3" s="4" t="s">
        <v>18</v>
      </c>
      <c r="AZ3" s="4" t="s">
        <v>19</v>
      </c>
      <c r="BA3" s="4" t="s">
        <v>20</v>
      </c>
      <c r="BB3" s="4" t="s">
        <v>17</v>
      </c>
      <c r="BC3" s="4" t="s">
        <v>17</v>
      </c>
      <c r="BD3" s="4" t="s">
        <v>17</v>
      </c>
      <c r="BE3" s="4" t="s">
        <v>18</v>
      </c>
      <c r="BF3" s="4" t="s">
        <v>18</v>
      </c>
      <c r="BG3" s="4" t="s">
        <v>18</v>
      </c>
      <c r="BH3" s="4" t="s">
        <v>19</v>
      </c>
      <c r="BI3" s="4" t="s">
        <v>20</v>
      </c>
      <c r="BJ3" s="4" t="s">
        <v>17</v>
      </c>
      <c r="BK3" s="4" t="s">
        <v>17</v>
      </c>
      <c r="BL3" s="4" t="s">
        <v>17</v>
      </c>
      <c r="BM3" s="4" t="s">
        <v>18</v>
      </c>
      <c r="BN3" s="4" t="s">
        <v>18</v>
      </c>
      <c r="BO3" s="4" t="s">
        <v>18</v>
      </c>
      <c r="BP3" s="4" t="s">
        <v>19</v>
      </c>
      <c r="BQ3" s="4" t="s">
        <v>20</v>
      </c>
    </row>
    <row r="4">
      <c r="A4" s="4" t="s">
        <v>8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31</v>
      </c>
      <c r="O4" s="4" t="s">
        <v>32</v>
      </c>
      <c r="P4" s="4" t="s">
        <v>33</v>
      </c>
      <c r="Q4" s="4" t="s">
        <v>34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35</v>
      </c>
      <c r="W4" s="4" t="s">
        <v>36</v>
      </c>
      <c r="X4" s="4" t="s">
        <v>33</v>
      </c>
      <c r="Y4" s="4" t="s">
        <v>35</v>
      </c>
      <c r="Z4" s="4" t="s">
        <v>36</v>
      </c>
      <c r="AA4" s="4" t="s">
        <v>33</v>
      </c>
      <c r="AB4" s="4" t="s">
        <v>19</v>
      </c>
      <c r="AC4" s="4" t="s">
        <v>20</v>
      </c>
      <c r="AD4" s="4" t="s">
        <v>35</v>
      </c>
      <c r="AE4" s="4" t="s">
        <v>36</v>
      </c>
      <c r="AF4" s="4" t="s">
        <v>33</v>
      </c>
      <c r="AG4" s="4" t="s">
        <v>35</v>
      </c>
      <c r="AH4" s="4" t="s">
        <v>36</v>
      </c>
      <c r="AI4" s="4" t="s">
        <v>33</v>
      </c>
      <c r="AJ4" s="4" t="s">
        <v>19</v>
      </c>
      <c r="AK4" s="4" t="s">
        <v>20</v>
      </c>
      <c r="AL4" s="4" t="s">
        <v>35</v>
      </c>
      <c r="AM4" s="4" t="s">
        <v>36</v>
      </c>
      <c r="AN4" s="4" t="s">
        <v>33</v>
      </c>
      <c r="AO4" s="4" t="s">
        <v>35</v>
      </c>
      <c r="AP4" s="4" t="s">
        <v>36</v>
      </c>
      <c r="AQ4" s="4" t="s">
        <v>33</v>
      </c>
      <c r="AR4" s="4" t="s">
        <v>19</v>
      </c>
      <c r="AS4" s="4" t="s">
        <v>20</v>
      </c>
      <c r="AT4" s="4" t="s">
        <v>35</v>
      </c>
      <c r="AU4" s="4" t="s">
        <v>36</v>
      </c>
      <c r="AV4" s="4" t="s">
        <v>33</v>
      </c>
      <c r="AW4" s="4" t="s">
        <v>35</v>
      </c>
      <c r="AX4" s="4" t="s">
        <v>36</v>
      </c>
      <c r="AY4" s="4" t="s">
        <v>33</v>
      </c>
      <c r="AZ4" s="4" t="s">
        <v>19</v>
      </c>
      <c r="BA4" s="4" t="s">
        <v>20</v>
      </c>
      <c r="BB4" s="4" t="s">
        <v>35</v>
      </c>
      <c r="BC4" s="4" t="s">
        <v>36</v>
      </c>
      <c r="BD4" s="4" t="s">
        <v>33</v>
      </c>
      <c r="BE4" s="4" t="s">
        <v>35</v>
      </c>
      <c r="BF4" s="4" t="s">
        <v>36</v>
      </c>
      <c r="BG4" s="4" t="s">
        <v>33</v>
      </c>
      <c r="BH4" s="4" t="s">
        <v>19</v>
      </c>
      <c r="BI4" s="4" t="s">
        <v>20</v>
      </c>
      <c r="BJ4" s="4" t="s">
        <v>35</v>
      </c>
      <c r="BK4" s="4" t="s">
        <v>36</v>
      </c>
      <c r="BL4" s="4" t="s">
        <v>33</v>
      </c>
      <c r="BM4" s="4" t="s">
        <v>35</v>
      </c>
      <c r="BN4" s="4" t="s">
        <v>36</v>
      </c>
      <c r="BO4" s="4" t="s">
        <v>33</v>
      </c>
      <c r="BP4" s="4" t="s">
        <v>19</v>
      </c>
      <c r="BQ4" s="4" t="s">
        <v>20</v>
      </c>
    </row>
    <row r="5">
      <c r="A5" s="10" t="s">
        <v>37</v>
      </c>
      <c r="B5" s="11">
        <v>573700</v>
      </c>
      <c r="C5" s="11">
        <f>=ROUNDDOWN(23.4343087757136,0)</f>
      </c>
      <c r="D5" s="11">
        <v>548523</v>
      </c>
      <c r="E5" s="12">
        <v>0.937</v>
      </c>
      <c r="F5" s="11"/>
      <c r="G5" s="11">
        <f>=ROUNDDOWN({0},0)</f>
      </c>
      <c r="H5" s="11">
        <v>780</v>
      </c>
      <c r="I5" s="12"/>
      <c r="J5" s="11">
        <v>4607</v>
      </c>
      <c r="K5" s="13">
        <v>306774.36</v>
      </c>
      <c r="L5" s="11">
        <v>1774</v>
      </c>
      <c r="M5" s="14">
        <v>172.93</v>
      </c>
      <c r="N5" s="11">
        <v>6958</v>
      </c>
      <c r="O5" s="13">
        <v>499263.6</v>
      </c>
      <c r="P5" s="11">
        <v>1833</v>
      </c>
      <c r="Q5" s="14">
        <v>272.38</v>
      </c>
      <c r="R5" s="12">
        <v>-0.3379</v>
      </c>
      <c r="S5" s="12">
        <v>-0.3855</v>
      </c>
      <c r="T5" s="12">
        <v>-0.0322</v>
      </c>
      <c r="U5" s="12">
        <v>-0.3651</v>
      </c>
      <c r="V5" s="11">
        <v>1909</v>
      </c>
      <c r="W5" s="13">
        <v>107673.1</v>
      </c>
      <c r="X5" s="11">
        <v>898</v>
      </c>
      <c r="Y5" s="11">
        <v>2170</v>
      </c>
      <c r="Z5" s="13">
        <v>138959.47</v>
      </c>
      <c r="AA5" s="11">
        <v>509</v>
      </c>
      <c r="AB5" s="12">
        <v>-0.1203</v>
      </c>
      <c r="AC5" s="12">
        <v>-0.2251</v>
      </c>
      <c r="AD5" s="11">
        <v>92</v>
      </c>
      <c r="AE5" s="13">
        <v>7963.71</v>
      </c>
      <c r="AF5" s="11">
        <v>187</v>
      </c>
      <c r="AG5" s="11">
        <v>54</v>
      </c>
      <c r="AH5" s="13">
        <v>4276.91</v>
      </c>
      <c r="AI5" s="11">
        <v>193</v>
      </c>
      <c r="AJ5" s="12">
        <v>0.7037</v>
      </c>
      <c r="AK5" s="12">
        <v>0.862</v>
      </c>
      <c r="AL5" s="11">
        <v>1078</v>
      </c>
      <c r="AM5" s="13">
        <v>76314.11</v>
      </c>
      <c r="AN5" s="11">
        <v>525</v>
      </c>
      <c r="AO5" s="11">
        <v>2163</v>
      </c>
      <c r="AP5" s="13">
        <v>158954.59</v>
      </c>
      <c r="AQ5" s="11">
        <v>443</v>
      </c>
      <c r="AR5" s="12">
        <v>-0.5016</v>
      </c>
      <c r="AS5" s="12">
        <v>-0.5199</v>
      </c>
      <c r="AT5" s="11">
        <v>631</v>
      </c>
      <c r="AU5" s="13">
        <v>54818.64</v>
      </c>
      <c r="AV5" s="11">
        <v>331</v>
      </c>
      <c r="AW5" s="11">
        <v>735</v>
      </c>
      <c r="AX5" s="13">
        <v>69230.6</v>
      </c>
      <c r="AY5" s="11">
        <v>302</v>
      </c>
      <c r="AZ5" s="12">
        <v>-0.1415</v>
      </c>
      <c r="BA5" s="12">
        <v>-0.2082</v>
      </c>
      <c r="BB5" s="11">
        <v>630</v>
      </c>
      <c r="BC5" s="13">
        <v>40304.95</v>
      </c>
      <c r="BD5" s="11">
        <v>259</v>
      </c>
      <c r="BE5" s="11">
        <v>1318</v>
      </c>
      <c r="BF5" s="13">
        <v>88309.24</v>
      </c>
      <c r="BG5" s="11">
        <v>283</v>
      </c>
      <c r="BH5" s="12">
        <v>-0.522</v>
      </c>
      <c r="BI5" s="12">
        <v>-0.5436</v>
      </c>
      <c r="BJ5" s="11">
        <v>267</v>
      </c>
      <c r="BK5" s="13">
        <v>19699.85</v>
      </c>
      <c r="BL5" s="11">
        <v>1434</v>
      </c>
      <c r="BM5" s="11">
        <v>518</v>
      </c>
      <c r="BN5" s="13">
        <v>39532.79</v>
      </c>
      <c r="BO5" s="11">
        <v>1496</v>
      </c>
      <c r="BP5" s="12">
        <v>-0.4846</v>
      </c>
      <c r="BQ5" s="12">
        <v>-0.5017</v>
      </c>
    </row>
    <row r="6">
      <c r="A6" s="10" t="s">
        <v>38</v>
      </c>
      <c r="B6" s="11">
        <v>18430</v>
      </c>
      <c r="C6" s="11">
        <f>=ROUNDDOWN(323.90158172232,0)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196</v>
      </c>
      <c r="M6" s="14"/>
      <c r="N6" s="11"/>
      <c r="O6" s="13"/>
      <c r="P6" s="11">
        <v>317</v>
      </c>
      <c r="Q6" s="14"/>
      <c r="R6" s="12"/>
      <c r="S6" s="12"/>
      <c r="T6" s="12">
        <v>-0.3817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</row>
    <row r="7">
      <c r="A7" s="10" t="s">
        <v>39</v>
      </c>
      <c r="B7" s="11">
        <v>23865</v>
      </c>
      <c r="C7" s="11">
        <f>=ROUNDDOWN(16.3380570959129,0)</f>
      </c>
      <c r="D7" s="11">
        <v>21795</v>
      </c>
      <c r="E7" s="12">
        <v>0.969</v>
      </c>
      <c r="F7" s="11"/>
      <c r="G7" s="11">
        <f>=ROUNDDOWN({0},0)</f>
      </c>
      <c r="H7" s="11"/>
      <c r="I7" s="12"/>
      <c r="J7" s="11">
        <v>2693</v>
      </c>
      <c r="K7" s="13">
        <v>135357.08</v>
      </c>
      <c r="L7" s="11">
        <v>190</v>
      </c>
      <c r="M7" s="14">
        <v>712.41</v>
      </c>
      <c r="N7" s="11">
        <v>3594</v>
      </c>
      <c r="O7" s="13">
        <v>196312.11</v>
      </c>
      <c r="P7" s="11">
        <v>204</v>
      </c>
      <c r="Q7" s="14">
        <v>962.31</v>
      </c>
      <c r="R7" s="12">
        <v>-0.2507</v>
      </c>
      <c r="S7" s="12">
        <v>-0.3105</v>
      </c>
      <c r="T7" s="12">
        <v>-0.0686</v>
      </c>
      <c r="U7" s="12">
        <v>-0.2597</v>
      </c>
      <c r="V7" s="11">
        <v>590</v>
      </c>
      <c r="W7" s="13">
        <v>25114.91</v>
      </c>
      <c r="X7" s="11">
        <v>115</v>
      </c>
      <c r="Y7" s="11">
        <v>605</v>
      </c>
      <c r="Z7" s="13">
        <v>30560.83</v>
      </c>
      <c r="AA7" s="11">
        <v>135</v>
      </c>
      <c r="AB7" s="12">
        <v>-0.0248</v>
      </c>
      <c r="AC7" s="12">
        <v>-0.1782</v>
      </c>
      <c r="AD7" s="11">
        <v>333</v>
      </c>
      <c r="AE7" s="13">
        <v>20363.73</v>
      </c>
      <c r="AF7" s="11">
        <v>160</v>
      </c>
      <c r="AG7" s="11">
        <v>364</v>
      </c>
      <c r="AH7" s="13">
        <v>23387.42</v>
      </c>
      <c r="AI7" s="11">
        <v>155</v>
      </c>
      <c r="AJ7" s="12">
        <v>-0.0852</v>
      </c>
      <c r="AK7" s="12">
        <v>-0.1293</v>
      </c>
      <c r="AL7" s="11">
        <v>543</v>
      </c>
      <c r="AM7" s="13">
        <v>27869.74</v>
      </c>
      <c r="AN7" s="11">
        <v>160</v>
      </c>
      <c r="AO7" s="11">
        <v>1046</v>
      </c>
      <c r="AP7" s="13">
        <v>58934.57</v>
      </c>
      <c r="AQ7" s="11">
        <v>101</v>
      </c>
      <c r="AR7" s="12">
        <v>-0.4809</v>
      </c>
      <c r="AS7" s="12">
        <v>-0.5271</v>
      </c>
      <c r="AT7" s="11">
        <v>762</v>
      </c>
      <c r="AU7" s="13">
        <v>39551.78</v>
      </c>
      <c r="AV7" s="11">
        <v>102</v>
      </c>
      <c r="AW7" s="11">
        <v>762</v>
      </c>
      <c r="AX7" s="13">
        <v>41430.4</v>
      </c>
      <c r="AY7" s="11">
        <v>114</v>
      </c>
      <c r="AZ7" s="12"/>
      <c r="BA7" s="12">
        <v>-0.0453</v>
      </c>
      <c r="BB7" s="11">
        <v>333</v>
      </c>
      <c r="BC7" s="13">
        <v>15279.21</v>
      </c>
      <c r="BD7" s="11">
        <v>58</v>
      </c>
      <c r="BE7" s="11">
        <v>607</v>
      </c>
      <c r="BF7" s="13">
        <v>28336.08</v>
      </c>
      <c r="BG7" s="11">
        <v>67</v>
      </c>
      <c r="BH7" s="12">
        <v>-0.4514</v>
      </c>
      <c r="BI7" s="12">
        <v>-0.4608</v>
      </c>
      <c r="BJ7" s="11">
        <v>132</v>
      </c>
      <c r="BK7" s="13">
        <v>7177.71</v>
      </c>
      <c r="BL7" s="11">
        <v>146</v>
      </c>
      <c r="BM7" s="11">
        <v>210</v>
      </c>
      <c r="BN7" s="13">
        <v>13662.81</v>
      </c>
      <c r="BO7" s="11">
        <v>181</v>
      </c>
      <c r="BP7" s="12">
        <v>-0.3714</v>
      </c>
      <c r="BQ7" s="12">
        <v>-0.4747</v>
      </c>
    </row>
    <row r="8">
      <c r="A8" s="10" t="s">
        <v>40</v>
      </c>
      <c r="B8" s="11">
        <v>113498</v>
      </c>
      <c r="C8" s="11">
        <f>=ROUNDDOWN(18.7043506921556,0)</f>
      </c>
      <c r="D8" s="11">
        <v>129147</v>
      </c>
      <c r="E8" s="12">
        <v>0.9305</v>
      </c>
      <c r="F8" s="11"/>
      <c r="G8" s="11">
        <f>=ROUNDDOWN({0},0)</f>
      </c>
      <c r="H8" s="11"/>
      <c r="I8" s="12"/>
      <c r="J8" s="11">
        <v>720</v>
      </c>
      <c r="K8" s="13">
        <v>29963.87</v>
      </c>
      <c r="L8" s="11">
        <v>293</v>
      </c>
      <c r="M8" s="14">
        <v>102.27</v>
      </c>
      <c r="N8" s="11">
        <v>1546</v>
      </c>
      <c r="O8" s="13">
        <v>70661.54</v>
      </c>
      <c r="P8" s="11">
        <v>271</v>
      </c>
      <c r="Q8" s="14">
        <v>260.74</v>
      </c>
      <c r="R8" s="12">
        <v>-0.5343</v>
      </c>
      <c r="S8" s="12">
        <v>-0.576</v>
      </c>
      <c r="T8" s="12">
        <v>0.0812</v>
      </c>
      <c r="U8" s="12">
        <v>-0.6078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34</v>
      </c>
      <c r="AU8" s="13">
        <v>1392.3</v>
      </c>
      <c r="AV8" s="11">
        <v>2</v>
      </c>
      <c r="AW8" s="11">
        <v>110</v>
      </c>
      <c r="AX8" s="13">
        <v>4511.98</v>
      </c>
      <c r="AY8" s="11">
        <v>2</v>
      </c>
      <c r="AZ8" s="12">
        <v>-0.6909</v>
      </c>
      <c r="BA8" s="12">
        <v>-0.6914</v>
      </c>
      <c r="BB8" s="11">
        <v>660</v>
      </c>
      <c r="BC8" s="13">
        <v>27418.56</v>
      </c>
      <c r="BD8" s="11">
        <v>80</v>
      </c>
      <c r="BE8" s="11">
        <v>1402</v>
      </c>
      <c r="BF8" s="13">
        <v>64820.34</v>
      </c>
      <c r="BG8" s="11">
        <v>92</v>
      </c>
      <c r="BH8" s="12">
        <v>-0.5292</v>
      </c>
      <c r="BI8" s="12">
        <v>-0.577</v>
      </c>
      <c r="BJ8" s="11">
        <v>26</v>
      </c>
      <c r="BK8" s="13">
        <v>1153.01</v>
      </c>
      <c r="BL8" s="11">
        <v>199</v>
      </c>
      <c r="BM8" s="11">
        <v>34</v>
      </c>
      <c r="BN8" s="13">
        <v>1329.22</v>
      </c>
      <c r="BO8" s="11">
        <v>209</v>
      </c>
      <c r="BP8" s="12">
        <v>-0.2353</v>
      </c>
      <c r="BQ8" s="12">
        <v>-0.1326</v>
      </c>
    </row>
    <row r="9">
      <c r="A9" s="10" t="s">
        <v>41</v>
      </c>
      <c r="B9" s="11">
        <v>134698</v>
      </c>
      <c r="C9" s="11">
        <f>=ROUNDDOWN(13.3579935936214,0)</f>
      </c>
      <c r="D9" s="11">
        <v>236902</v>
      </c>
      <c r="E9" s="12">
        <v>0.944</v>
      </c>
      <c r="F9" s="11"/>
      <c r="G9" s="11">
        <f>=ROUNDDOWN({0},0)</f>
      </c>
      <c r="H9" s="11"/>
      <c r="I9" s="12"/>
      <c r="J9" s="11">
        <v>747</v>
      </c>
      <c r="K9" s="13">
        <v>16249.12</v>
      </c>
      <c r="L9" s="11">
        <v>264</v>
      </c>
      <c r="M9" s="14">
        <v>61.55</v>
      </c>
      <c r="N9" s="11">
        <v>1354</v>
      </c>
      <c r="O9" s="13">
        <v>29032.73</v>
      </c>
      <c r="P9" s="11">
        <v>281</v>
      </c>
      <c r="Q9" s="14">
        <v>103.32</v>
      </c>
      <c r="R9" s="12">
        <v>-0.4483</v>
      </c>
      <c r="S9" s="12">
        <v>-0.4403</v>
      </c>
      <c r="T9" s="12">
        <v>-0.0605</v>
      </c>
      <c r="U9" s="12">
        <v>-0.4043</v>
      </c>
      <c r="V9" s="11"/>
      <c r="W9" s="13"/>
      <c r="X9" s="11">
        <v>175</v>
      </c>
      <c r="Y9" s="11">
        <v>412</v>
      </c>
      <c r="Z9" s="13">
        <v>7648.26</v>
      </c>
      <c r="AA9" s="11">
        <v>200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>
        <v>609</v>
      </c>
      <c r="BC9" s="13">
        <v>13247.06</v>
      </c>
      <c r="BD9" s="11">
        <v>94</v>
      </c>
      <c r="BE9" s="11">
        <v>794</v>
      </c>
      <c r="BF9" s="13">
        <v>18156.8</v>
      </c>
      <c r="BG9" s="11">
        <v>65</v>
      </c>
      <c r="BH9" s="12">
        <v>-0.233</v>
      </c>
      <c r="BI9" s="12">
        <v>-0.2704</v>
      </c>
      <c r="BJ9" s="11">
        <v>138</v>
      </c>
      <c r="BK9" s="13">
        <v>3002.06</v>
      </c>
      <c r="BL9" s="11">
        <v>210</v>
      </c>
      <c r="BM9" s="11">
        <v>148</v>
      </c>
      <c r="BN9" s="13">
        <v>3227.67</v>
      </c>
      <c r="BO9" s="11">
        <v>230</v>
      </c>
      <c r="BP9" s="12">
        <v>-0.0676</v>
      </c>
      <c r="BQ9" s="12">
        <v>-0.0699</v>
      </c>
    </row>
    <row r="10">
      <c r="A10" s="10" t="s">
        <v>42</v>
      </c>
      <c r="B10" s="11">
        <v>406911</v>
      </c>
      <c r="C10" s="11">
        <f>=ROUNDDOWN(19.8069977316757,0)</f>
      </c>
      <c r="D10" s="11">
        <v>619879</v>
      </c>
      <c r="E10" s="12">
        <v>0.8256</v>
      </c>
      <c r="F10" s="11"/>
      <c r="G10" s="11">
        <f>=ROUNDDOWN({0},0)</f>
      </c>
      <c r="H10" s="11"/>
      <c r="I10" s="12"/>
      <c r="J10" s="11">
        <v>2979</v>
      </c>
      <c r="K10" s="13">
        <v>104173.82</v>
      </c>
      <c r="L10" s="11">
        <v>1177</v>
      </c>
      <c r="M10" s="14">
        <v>88.51</v>
      </c>
      <c r="N10" s="11">
        <v>6154</v>
      </c>
      <c r="O10" s="13">
        <v>210015.26</v>
      </c>
      <c r="P10" s="11">
        <v>1215</v>
      </c>
      <c r="Q10" s="14">
        <v>172.85</v>
      </c>
      <c r="R10" s="12">
        <v>-0.5159</v>
      </c>
      <c r="S10" s="12">
        <v>-0.504</v>
      </c>
      <c r="T10" s="12">
        <v>-0.0313</v>
      </c>
      <c r="U10" s="12">
        <v>-0.4879</v>
      </c>
      <c r="V10" s="11">
        <v>1382</v>
      </c>
      <c r="W10" s="13">
        <v>43443.12</v>
      </c>
      <c r="X10" s="11">
        <v>551</v>
      </c>
      <c r="Y10" s="11">
        <v>3793</v>
      </c>
      <c r="Z10" s="13">
        <v>132237.84</v>
      </c>
      <c r="AA10" s="11">
        <v>611</v>
      </c>
      <c r="AB10" s="12">
        <v>-0.6356</v>
      </c>
      <c r="AC10" s="12">
        <v>-0.6715</v>
      </c>
      <c r="AD10" s="11"/>
      <c r="AE10" s="13"/>
      <c r="AF10" s="11"/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  <c r="AT10" s="11">
        <v>218</v>
      </c>
      <c r="AU10" s="13">
        <v>4218.16</v>
      </c>
      <c r="AV10" s="11">
        <v>10</v>
      </c>
      <c r="AW10" s="11">
        <v>295</v>
      </c>
      <c r="AX10" s="13">
        <v>6499.43</v>
      </c>
      <c r="AY10" s="11">
        <v>12</v>
      </c>
      <c r="AZ10" s="12">
        <v>-0.261</v>
      </c>
      <c r="BA10" s="12">
        <v>-0.351</v>
      </c>
      <c r="BB10" s="11">
        <v>1290</v>
      </c>
      <c r="BC10" s="13">
        <v>53230.35</v>
      </c>
      <c r="BD10" s="11">
        <v>119</v>
      </c>
      <c r="BE10" s="11">
        <v>1936</v>
      </c>
      <c r="BF10" s="13">
        <v>66784.42</v>
      </c>
      <c r="BG10" s="11">
        <v>110</v>
      </c>
      <c r="BH10" s="12">
        <v>-0.3337</v>
      </c>
      <c r="BI10" s="12">
        <v>-0.203</v>
      </c>
      <c r="BJ10" s="11">
        <v>89</v>
      </c>
      <c r="BK10" s="13">
        <v>3282.19</v>
      </c>
      <c r="BL10" s="11">
        <v>766</v>
      </c>
      <c r="BM10" s="11">
        <v>130</v>
      </c>
      <c r="BN10" s="13">
        <v>4493.57</v>
      </c>
      <c r="BO10" s="11">
        <v>842</v>
      </c>
      <c r="BP10" s="12">
        <v>-0.3154</v>
      </c>
      <c r="BQ10" s="12">
        <v>-0.2696</v>
      </c>
    </row>
    <row r="11">
      <c r="A11" s="10" t="s">
        <v>43</v>
      </c>
      <c r="B11" s="11">
        <v>3027</v>
      </c>
      <c r="C11" s="11">
        <f>=ROUNDDOWN(118.705882352941,0)</f>
      </c>
      <c r="D11" s="11">
        <v>568</v>
      </c>
      <c r="E11" s="12">
        <v>0.6082</v>
      </c>
      <c r="F11" s="11"/>
      <c r="G11" s="11">
        <f>=ROUNDDOWN({0},0)</f>
      </c>
      <c r="H11" s="11"/>
      <c r="I11" s="12"/>
      <c r="J11" s="11">
        <v>2</v>
      </c>
      <c r="K11" s="13">
        <v>905.04</v>
      </c>
      <c r="L11" s="11">
        <v>60</v>
      </c>
      <c r="M11" s="14">
        <v>15.08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2</v>
      </c>
      <c r="BK11" s="13">
        <v>905.04</v>
      </c>
      <c r="BL11" s="11">
        <v>56</v>
      </c>
      <c r="BM11" s="11"/>
      <c r="BN11" s="13"/>
      <c r="BO11" s="11"/>
      <c r="BP11" s="12"/>
      <c r="BQ11" s="12"/>
    </row>
    <row r="12">
      <c r="A12" s="10" t="s">
        <v>44</v>
      </c>
      <c r="B12" s="11">
        <v>126234</v>
      </c>
      <c r="C12" s="11">
        <f>=ROUNDDOWN(24.9701309490841,0)</f>
      </c>
      <c r="D12" s="11">
        <v>68057</v>
      </c>
      <c r="E12" s="12">
        <v>0.8423</v>
      </c>
      <c r="F12" s="11"/>
      <c r="G12" s="11">
        <f>=ROUNDDOWN({0},0)</f>
      </c>
      <c r="H12" s="11">
        <v>360</v>
      </c>
      <c r="I12" s="12"/>
      <c r="J12" s="11">
        <v>12821</v>
      </c>
      <c r="K12" s="13">
        <v>2121172.7</v>
      </c>
      <c r="L12" s="11">
        <v>666</v>
      </c>
      <c r="M12" s="14">
        <v>3184.94</v>
      </c>
      <c r="N12" s="11">
        <v>19737</v>
      </c>
      <c r="O12" s="13">
        <v>3168783.24</v>
      </c>
      <c r="P12" s="11">
        <v>689</v>
      </c>
      <c r="Q12" s="14">
        <v>4599.1</v>
      </c>
      <c r="R12" s="12">
        <v>-0.3504</v>
      </c>
      <c r="S12" s="12">
        <v>-0.3306</v>
      </c>
      <c r="T12" s="12">
        <v>-0.0334</v>
      </c>
      <c r="U12" s="12">
        <v>-0.3075</v>
      </c>
      <c r="V12" s="11">
        <v>5549</v>
      </c>
      <c r="W12" s="13">
        <v>953690.24</v>
      </c>
      <c r="X12" s="11">
        <v>222</v>
      </c>
      <c r="Y12" s="11">
        <v>6824</v>
      </c>
      <c r="Z12" s="13">
        <v>1229372.88</v>
      </c>
      <c r="AA12" s="11">
        <v>249</v>
      </c>
      <c r="AB12" s="12">
        <v>-0.1868</v>
      </c>
      <c r="AC12" s="12">
        <v>-0.2242</v>
      </c>
      <c r="AD12" s="11">
        <v>2378</v>
      </c>
      <c r="AE12" s="13">
        <v>428812.38</v>
      </c>
      <c r="AF12" s="11">
        <v>490</v>
      </c>
      <c r="AG12" s="11">
        <v>2133</v>
      </c>
      <c r="AH12" s="13">
        <v>369391.62</v>
      </c>
      <c r="AI12" s="11">
        <v>448</v>
      </c>
      <c r="AJ12" s="12">
        <v>0.1149</v>
      </c>
      <c r="AK12" s="12">
        <v>0.1609</v>
      </c>
      <c r="AL12" s="11">
        <v>1694</v>
      </c>
      <c r="AM12" s="13">
        <v>251068</v>
      </c>
      <c r="AN12" s="11">
        <v>301</v>
      </c>
      <c r="AO12" s="11">
        <v>4402</v>
      </c>
      <c r="AP12" s="13">
        <v>612557.72</v>
      </c>
      <c r="AQ12" s="11">
        <v>337</v>
      </c>
      <c r="AR12" s="12">
        <v>-0.6152</v>
      </c>
      <c r="AS12" s="12">
        <v>-0.5901</v>
      </c>
      <c r="AT12" s="11">
        <v>1446</v>
      </c>
      <c r="AU12" s="13">
        <v>217845.11</v>
      </c>
      <c r="AV12" s="11">
        <v>368</v>
      </c>
      <c r="AW12" s="11">
        <v>2263</v>
      </c>
      <c r="AX12" s="13">
        <v>336340.1</v>
      </c>
      <c r="AY12" s="11">
        <v>315</v>
      </c>
      <c r="AZ12" s="12">
        <v>-0.361</v>
      </c>
      <c r="BA12" s="12">
        <v>-0.3523</v>
      </c>
      <c r="BB12" s="11">
        <v>456</v>
      </c>
      <c r="BC12" s="13">
        <v>54450.2</v>
      </c>
      <c r="BD12" s="11">
        <v>218</v>
      </c>
      <c r="BE12" s="11">
        <v>847</v>
      </c>
      <c r="BF12" s="13">
        <v>109508.98</v>
      </c>
      <c r="BG12" s="11">
        <v>236</v>
      </c>
      <c r="BH12" s="12">
        <v>-0.4616</v>
      </c>
      <c r="BI12" s="12">
        <v>-0.5028</v>
      </c>
      <c r="BJ12" s="11">
        <v>1298</v>
      </c>
      <c r="BK12" s="13">
        <v>215306.77</v>
      </c>
      <c r="BL12" s="11">
        <v>597</v>
      </c>
      <c r="BM12" s="11">
        <v>3268</v>
      </c>
      <c r="BN12" s="13">
        <v>511611.94</v>
      </c>
      <c r="BO12" s="11">
        <v>659</v>
      </c>
      <c r="BP12" s="12">
        <v>-0.6028</v>
      </c>
      <c r="BQ12" s="12">
        <v>-0.5792</v>
      </c>
    </row>
    <row r="13">
      <c r="A13" s="10" t="s">
        <v>45</v>
      </c>
      <c r="B13" s="11">
        <v>17177</v>
      </c>
      <c r="C13" s="11">
        <f>=ROUNDDOWN(29.207617752083,0)</f>
      </c>
      <c r="D13" s="11">
        <v>8416</v>
      </c>
      <c r="E13" s="12">
        <v>0.9209</v>
      </c>
      <c r="F13" s="11"/>
      <c r="G13" s="11">
        <f>=ROUNDDOWN({0},0)</f>
      </c>
      <c r="H13" s="11"/>
      <c r="I13" s="12"/>
      <c r="J13" s="11">
        <v>1566</v>
      </c>
      <c r="K13" s="13">
        <v>121487.29</v>
      </c>
      <c r="L13" s="11">
        <v>151</v>
      </c>
      <c r="M13" s="14">
        <v>804.55</v>
      </c>
      <c r="N13" s="11">
        <v>2371</v>
      </c>
      <c r="O13" s="13">
        <v>205536.39</v>
      </c>
      <c r="P13" s="11">
        <v>124</v>
      </c>
      <c r="Q13" s="14">
        <v>1657.55</v>
      </c>
      <c r="R13" s="12">
        <v>-0.3395</v>
      </c>
      <c r="S13" s="12">
        <v>-0.4089</v>
      </c>
      <c r="T13" s="12">
        <v>0.2177</v>
      </c>
      <c r="U13" s="12">
        <v>-0.5146</v>
      </c>
      <c r="V13" s="11">
        <v>20</v>
      </c>
      <c r="W13" s="13">
        <v>1629.78</v>
      </c>
      <c r="X13" s="11">
        <v>19</v>
      </c>
      <c r="Y13" s="11">
        <v>70</v>
      </c>
      <c r="Z13" s="13">
        <v>6875.14</v>
      </c>
      <c r="AA13" s="11">
        <v>17</v>
      </c>
      <c r="AB13" s="12">
        <v>-0.7143</v>
      </c>
      <c r="AC13" s="12">
        <v>-0.7629</v>
      </c>
      <c r="AD13" s="11">
        <v>370</v>
      </c>
      <c r="AE13" s="13">
        <v>39114.38</v>
      </c>
      <c r="AF13" s="11">
        <v>26</v>
      </c>
      <c r="AG13" s="11">
        <v>740</v>
      </c>
      <c r="AH13" s="13">
        <v>75551.28</v>
      </c>
      <c r="AI13" s="11">
        <v>11</v>
      </c>
      <c r="AJ13" s="12">
        <v>-0.5</v>
      </c>
      <c r="AK13" s="12">
        <v>-0.4823</v>
      </c>
      <c r="AL13" s="11">
        <v>306</v>
      </c>
      <c r="AM13" s="13">
        <v>19409.2</v>
      </c>
      <c r="AN13" s="11">
        <v>100</v>
      </c>
      <c r="AO13" s="11">
        <v>395</v>
      </c>
      <c r="AP13" s="13">
        <v>28435.82</v>
      </c>
      <c r="AQ13" s="11">
        <v>83</v>
      </c>
      <c r="AR13" s="12">
        <v>-0.2253</v>
      </c>
      <c r="AS13" s="12">
        <v>-0.3174</v>
      </c>
      <c r="AT13" s="11">
        <v>418</v>
      </c>
      <c r="AU13" s="13">
        <v>29060.25</v>
      </c>
      <c r="AV13" s="11">
        <v>81</v>
      </c>
      <c r="AW13" s="11">
        <v>418</v>
      </c>
      <c r="AX13" s="13">
        <v>33638.14</v>
      </c>
      <c r="AY13" s="11">
        <v>62</v>
      </c>
      <c r="AZ13" s="12"/>
      <c r="BA13" s="12">
        <v>-0.1361</v>
      </c>
      <c r="BB13" s="11">
        <v>207</v>
      </c>
      <c r="BC13" s="13">
        <v>14943.92</v>
      </c>
      <c r="BD13" s="11">
        <v>49</v>
      </c>
      <c r="BE13" s="11">
        <v>253</v>
      </c>
      <c r="BF13" s="13">
        <v>20752.95</v>
      </c>
      <c r="BG13" s="11">
        <v>52</v>
      </c>
      <c r="BH13" s="12">
        <v>-0.1818</v>
      </c>
      <c r="BI13" s="12">
        <v>-0.2799</v>
      </c>
      <c r="BJ13" s="11">
        <v>245</v>
      </c>
      <c r="BK13" s="13">
        <v>17329.76</v>
      </c>
      <c r="BL13" s="11">
        <v>123</v>
      </c>
      <c r="BM13" s="11">
        <v>495</v>
      </c>
      <c r="BN13" s="13">
        <v>40283.06</v>
      </c>
      <c r="BO13" s="11">
        <v>119</v>
      </c>
      <c r="BP13" s="12">
        <v>-0.5051</v>
      </c>
      <c r="BQ13" s="12">
        <v>-0.5698</v>
      </c>
    </row>
    <row r="14">
      <c r="A14" s="10" t="s">
        <v>46</v>
      </c>
      <c r="B14" s="11">
        <v>3915</v>
      </c>
      <c r="C14" s="11">
        <f>=ROUNDDOWN(40.360824742268,0)</f>
      </c>
      <c r="D14" s="11">
        <v>4188</v>
      </c>
      <c r="E14" s="12">
        <v>0.9228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25</v>
      </c>
      <c r="Q14" s="14"/>
      <c r="R14" s="12"/>
      <c r="S14" s="12"/>
      <c r="T14" s="12">
        <v>-0.12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</row>
    <row r="15">
      <c r="A15" s="10" t="s">
        <v>47</v>
      </c>
      <c r="B15" s="11">
        <v>33810</v>
      </c>
      <c r="C15" s="11">
        <f>=ROUNDDOWN(61.5174672489083,0)</f>
      </c>
      <c r="D15" s="11">
        <v>8430</v>
      </c>
      <c r="E15" s="12">
        <v>0.966</v>
      </c>
      <c r="F15" s="11"/>
      <c r="G15" s="11">
        <f>=ROUNDDOWN({0},0)</f>
      </c>
      <c r="H15" s="11"/>
      <c r="I15" s="12"/>
      <c r="J15" s="11"/>
      <c r="K15" s="13"/>
      <c r="L15" s="11">
        <v>102</v>
      </c>
      <c r="M15" s="14"/>
      <c r="N15" s="11"/>
      <c r="O15" s="13"/>
      <c r="P15" s="11">
        <v>113</v>
      </c>
      <c r="Q15" s="14"/>
      <c r="R15" s="12"/>
      <c r="S15" s="12"/>
      <c r="T15" s="12">
        <v>-0.0973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5</v>
      </c>
      <c r="BM15" s="11"/>
      <c r="BN15" s="13"/>
      <c r="BO15" s="11">
        <v>10</v>
      </c>
      <c r="BP15" s="12"/>
      <c r="BQ15" s="12"/>
    </row>
    <row r="16">
      <c r="A16" s="10" t="s">
        <v>48</v>
      </c>
      <c r="B16" s="11">
        <v>7967</v>
      </c>
      <c r="C16" s="11">
        <f>=ROUNDDOWN(66.006628003314,0)</f>
      </c>
      <c r="D16" s="11"/>
      <c r="E16" s="12"/>
      <c r="F16" s="11"/>
      <c r="G16" s="11">
        <f>=ROUNDDOWN({0},0)</f>
      </c>
      <c r="H16" s="11"/>
      <c r="I16" s="12"/>
      <c r="J16" s="11">
        <v>2</v>
      </c>
      <c r="K16" s="13">
        <v>146.08</v>
      </c>
      <c r="L16" s="11">
        <v>70</v>
      </c>
      <c r="M16" s="14">
        <v>2.09</v>
      </c>
      <c r="N16" s="11">
        <v>8</v>
      </c>
      <c r="O16" s="13">
        <v>811.95</v>
      </c>
      <c r="P16" s="11">
        <v>103</v>
      </c>
      <c r="Q16" s="14">
        <v>7.88</v>
      </c>
      <c r="R16" s="12">
        <v>-0.75</v>
      </c>
      <c r="S16" s="12">
        <v>-0.8201</v>
      </c>
      <c r="T16" s="12">
        <v>-0.3204</v>
      </c>
      <c r="U16" s="12">
        <v>-0.7348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</v>
      </c>
      <c r="BK16" s="13">
        <v>146.08</v>
      </c>
      <c r="BL16" s="11">
        <v>70</v>
      </c>
      <c r="BM16" s="11">
        <v>8</v>
      </c>
      <c r="BN16" s="13">
        <v>811.95</v>
      </c>
      <c r="BO16" s="11">
        <v>102</v>
      </c>
      <c r="BP16" s="12">
        <v>-0.75</v>
      </c>
      <c r="BQ16" s="12">
        <v>-0.8201</v>
      </c>
    </row>
    <row r="17">
      <c r="A17" s="10" t="s">
        <v>49</v>
      </c>
      <c r="B17" s="11">
        <v>270011</v>
      </c>
      <c r="C17" s="11">
        <f>=ROUNDDOWN(13.2725932115909,0)</f>
      </c>
      <c r="D17" s="11">
        <v>687381</v>
      </c>
      <c r="E17" s="12">
        <v>0.607</v>
      </c>
      <c r="F17" s="11"/>
      <c r="G17" s="11">
        <f>=ROUNDDOWN({0},0)</f>
      </c>
      <c r="H17" s="11"/>
      <c r="I17" s="12"/>
      <c r="J17" s="11">
        <v>1002</v>
      </c>
      <c r="K17" s="13">
        <v>29688.24</v>
      </c>
      <c r="L17" s="11">
        <v>1014</v>
      </c>
      <c r="M17" s="14">
        <v>29.28</v>
      </c>
      <c r="N17" s="11">
        <v>1766</v>
      </c>
      <c r="O17" s="13">
        <v>48117.73</v>
      </c>
      <c r="P17" s="11">
        <v>1102</v>
      </c>
      <c r="Q17" s="14">
        <v>43.66</v>
      </c>
      <c r="R17" s="12">
        <v>-0.4326</v>
      </c>
      <c r="S17" s="12">
        <v>-0.383</v>
      </c>
      <c r="T17" s="12">
        <v>-0.0799</v>
      </c>
      <c r="U17" s="12">
        <v>-0.3294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>
        <v>986</v>
      </c>
      <c r="BC17" s="13">
        <v>29151.38</v>
      </c>
      <c r="BD17" s="11">
        <v>30</v>
      </c>
      <c r="BE17" s="11">
        <v>1720</v>
      </c>
      <c r="BF17" s="13">
        <v>46449.5</v>
      </c>
      <c r="BG17" s="11">
        <v>38</v>
      </c>
      <c r="BH17" s="12">
        <v>-0.4267</v>
      </c>
      <c r="BI17" s="12">
        <v>-0.3724</v>
      </c>
      <c r="BJ17" s="11">
        <v>16</v>
      </c>
      <c r="BK17" s="13">
        <v>536.86</v>
      </c>
      <c r="BL17" s="11">
        <v>847</v>
      </c>
      <c r="BM17" s="11">
        <v>46</v>
      </c>
      <c r="BN17" s="13">
        <v>1668.23</v>
      </c>
      <c r="BO17" s="11">
        <v>905</v>
      </c>
      <c r="BP17" s="12">
        <v>-0.6522</v>
      </c>
      <c r="BQ17" s="12">
        <v>-0.6782</v>
      </c>
    </row>
    <row r="18">
      <c r="A18" s="10" t="s">
        <v>50</v>
      </c>
      <c r="B18" s="11">
        <v>89725</v>
      </c>
      <c r="C18" s="11">
        <f>=ROUNDDOWN(21.7879604672057,0)</f>
      </c>
      <c r="D18" s="11">
        <v>103033</v>
      </c>
      <c r="E18" s="12">
        <v>0.9923</v>
      </c>
      <c r="F18" s="11"/>
      <c r="G18" s="11">
        <f>=ROUNDDOWN({0},0)</f>
      </c>
      <c r="H18" s="11"/>
      <c r="I18" s="12"/>
      <c r="J18" s="11">
        <v>3160</v>
      </c>
      <c r="K18" s="13">
        <v>104216.43</v>
      </c>
      <c r="L18" s="11">
        <v>130</v>
      </c>
      <c r="M18" s="14">
        <v>801.66</v>
      </c>
      <c r="N18" s="11">
        <v>4154</v>
      </c>
      <c r="O18" s="13">
        <v>142972.3</v>
      </c>
      <c r="P18" s="11">
        <v>122</v>
      </c>
      <c r="Q18" s="14">
        <v>1171.9</v>
      </c>
      <c r="R18" s="12">
        <v>-0.2393</v>
      </c>
      <c r="S18" s="12">
        <v>-0.2711</v>
      </c>
      <c r="T18" s="12">
        <v>0.0656</v>
      </c>
      <c r="U18" s="12">
        <v>-0.3159</v>
      </c>
      <c r="V18" s="11"/>
      <c r="W18" s="13"/>
      <c r="X18" s="11"/>
      <c r="Y18" s="11">
        <v>121</v>
      </c>
      <c r="Z18" s="13">
        <v>3696.71</v>
      </c>
      <c r="AA18" s="11">
        <v>90</v>
      </c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3117</v>
      </c>
      <c r="BC18" s="13">
        <v>102593.52</v>
      </c>
      <c r="BD18" s="11">
        <v>92</v>
      </c>
      <c r="BE18" s="11">
        <v>4008</v>
      </c>
      <c r="BF18" s="13">
        <v>138291.85</v>
      </c>
      <c r="BG18" s="11">
        <v>83</v>
      </c>
      <c r="BH18" s="12">
        <v>-0.2223</v>
      </c>
      <c r="BI18" s="12">
        <v>-0.2581</v>
      </c>
      <c r="BJ18" s="11">
        <v>43</v>
      </c>
      <c r="BK18" s="13">
        <v>1622.91</v>
      </c>
      <c r="BL18" s="11">
        <v>107</v>
      </c>
      <c r="BM18" s="11">
        <v>25</v>
      </c>
      <c r="BN18" s="13">
        <v>983.74</v>
      </c>
      <c r="BO18" s="11">
        <v>111</v>
      </c>
      <c r="BP18" s="12">
        <v>0.72</v>
      </c>
      <c r="BQ18" s="12">
        <v>0.6497</v>
      </c>
    </row>
    <row r="19">
      <c r="A19" s="10" t="s">
        <v>51</v>
      </c>
      <c r="B19" s="11">
        <v>257711</v>
      </c>
      <c r="C19" s="11">
        <f>=ROUNDDOWN(20.7234815892953,0)</f>
      </c>
      <c r="D19" s="11">
        <v>213900</v>
      </c>
      <c r="E19" s="12">
        <v>0.943</v>
      </c>
      <c r="F19" s="11"/>
      <c r="G19" s="11">
        <f>=ROUNDDOWN({0},0)</f>
      </c>
      <c r="H19" s="11"/>
      <c r="I19" s="12"/>
      <c r="J19" s="11">
        <v>4226</v>
      </c>
      <c r="K19" s="13">
        <v>92946.38</v>
      </c>
      <c r="L19" s="11">
        <v>602</v>
      </c>
      <c r="M19" s="14">
        <v>154.4</v>
      </c>
      <c r="N19" s="11">
        <v>5466</v>
      </c>
      <c r="O19" s="13">
        <v>124671</v>
      </c>
      <c r="P19" s="11">
        <v>691</v>
      </c>
      <c r="Q19" s="14">
        <v>180.42</v>
      </c>
      <c r="R19" s="12">
        <v>-0.2269</v>
      </c>
      <c r="S19" s="12">
        <v>-0.2545</v>
      </c>
      <c r="T19" s="12">
        <v>-0.1288</v>
      </c>
      <c r="U19" s="12">
        <v>-0.1442</v>
      </c>
      <c r="V19" s="11">
        <v>3809</v>
      </c>
      <c r="W19" s="13">
        <v>83407.85</v>
      </c>
      <c r="X19" s="11">
        <v>256</v>
      </c>
      <c r="Y19" s="11">
        <v>4789</v>
      </c>
      <c r="Z19" s="13">
        <v>109919.95</v>
      </c>
      <c r="AA19" s="11">
        <v>249</v>
      </c>
      <c r="AB19" s="12">
        <v>-0.2046</v>
      </c>
      <c r="AC19" s="12">
        <v>-0.2412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311</v>
      </c>
      <c r="AU19" s="13">
        <v>6691.56</v>
      </c>
      <c r="AV19" s="11">
        <v>110</v>
      </c>
      <c r="AW19" s="11">
        <v>617</v>
      </c>
      <c r="AX19" s="13">
        <v>13105.49</v>
      </c>
      <c r="AY19" s="11">
        <v>111</v>
      </c>
      <c r="AZ19" s="12">
        <v>-0.4959</v>
      </c>
      <c r="BA19" s="12">
        <v>-0.4894</v>
      </c>
      <c r="BB19" s="11"/>
      <c r="BC19" s="13"/>
      <c r="BD19" s="11"/>
      <c r="BE19" s="11">
        <v>1</v>
      </c>
      <c r="BF19" s="13">
        <v>36.51</v>
      </c>
      <c r="BG19" s="11"/>
      <c r="BH19" s="12"/>
      <c r="BI19" s="12"/>
      <c r="BJ19" s="11">
        <v>106</v>
      </c>
      <c r="BK19" s="13">
        <v>2846.97</v>
      </c>
      <c r="BL19" s="11">
        <v>338</v>
      </c>
      <c r="BM19" s="11">
        <v>59</v>
      </c>
      <c r="BN19" s="13">
        <v>1609.05</v>
      </c>
      <c r="BO19" s="11">
        <v>396</v>
      </c>
      <c r="BP19" s="12">
        <v>0.7966</v>
      </c>
      <c r="BQ19" s="12">
        <v>0.7693</v>
      </c>
    </row>
    <row r="20">
      <c r="A20" s="10" t="s">
        <v>52</v>
      </c>
      <c r="B20" s="11">
        <v>182311</v>
      </c>
      <c r="C20" s="11">
        <f>=ROUNDDOWN(28.8690598723694,0)</f>
      </c>
      <c r="D20" s="11">
        <v>147183</v>
      </c>
      <c r="E20" s="12">
        <v>0.9539</v>
      </c>
      <c r="F20" s="11"/>
      <c r="G20" s="11">
        <f>=ROUNDDOWN({0},0)</f>
      </c>
      <c r="H20" s="11"/>
      <c r="I20" s="12"/>
      <c r="J20" s="11">
        <v>501</v>
      </c>
      <c r="K20" s="13">
        <v>25066.25</v>
      </c>
      <c r="L20" s="11">
        <v>599</v>
      </c>
      <c r="M20" s="14">
        <v>41.85</v>
      </c>
      <c r="N20" s="11">
        <v>1232</v>
      </c>
      <c r="O20" s="13">
        <v>63523.98</v>
      </c>
      <c r="P20" s="11">
        <v>561</v>
      </c>
      <c r="Q20" s="14">
        <v>113.23</v>
      </c>
      <c r="R20" s="12">
        <v>-0.5933</v>
      </c>
      <c r="S20" s="12">
        <v>-0.6054</v>
      </c>
      <c r="T20" s="12">
        <v>0.0677</v>
      </c>
      <c r="U20" s="12">
        <v>-0.6304</v>
      </c>
      <c r="V20" s="11">
        <v>82</v>
      </c>
      <c r="W20" s="13">
        <v>4502.13</v>
      </c>
      <c r="X20" s="11">
        <v>290</v>
      </c>
      <c r="Y20" s="11">
        <v>281</v>
      </c>
      <c r="Z20" s="13">
        <v>13491.65</v>
      </c>
      <c r="AA20" s="11">
        <v>316</v>
      </c>
      <c r="AB20" s="12">
        <v>-0.7082</v>
      </c>
      <c r="AC20" s="12">
        <v>-0.6663</v>
      </c>
      <c r="AD20" s="11"/>
      <c r="AE20" s="13"/>
      <c r="AF20" s="11"/>
      <c r="AG20" s="11"/>
      <c r="AH20" s="13"/>
      <c r="AI20" s="11"/>
      <c r="AJ20" s="12"/>
      <c r="AK20" s="12"/>
      <c r="AL20" s="11">
        <v>182</v>
      </c>
      <c r="AM20" s="13">
        <v>8767.56</v>
      </c>
      <c r="AN20" s="11">
        <v>239</v>
      </c>
      <c r="AO20" s="11">
        <v>503</v>
      </c>
      <c r="AP20" s="13">
        <v>25039.04</v>
      </c>
      <c r="AQ20" s="11">
        <v>99</v>
      </c>
      <c r="AR20" s="12">
        <v>-0.6382</v>
      </c>
      <c r="AS20" s="12">
        <v>-0.6498</v>
      </c>
      <c r="AT20" s="11">
        <v>198</v>
      </c>
      <c r="AU20" s="13">
        <v>9389.21</v>
      </c>
      <c r="AV20" s="11">
        <v>150</v>
      </c>
      <c r="AW20" s="11">
        <v>262</v>
      </c>
      <c r="AX20" s="13">
        <v>13461.22</v>
      </c>
      <c r="AY20" s="11">
        <v>109</v>
      </c>
      <c r="AZ20" s="12">
        <v>-0.2443</v>
      </c>
      <c r="BA20" s="12">
        <v>-0.3025</v>
      </c>
      <c r="BB20" s="11">
        <v>30</v>
      </c>
      <c r="BC20" s="13">
        <v>1992.21</v>
      </c>
      <c r="BD20" s="11">
        <v>20</v>
      </c>
      <c r="BE20" s="11">
        <v>136</v>
      </c>
      <c r="BF20" s="13">
        <v>8910.3</v>
      </c>
      <c r="BG20" s="11">
        <v>27</v>
      </c>
      <c r="BH20" s="12">
        <v>-0.7794</v>
      </c>
      <c r="BI20" s="12">
        <v>-0.7764</v>
      </c>
      <c r="BJ20" s="11">
        <v>9</v>
      </c>
      <c r="BK20" s="13">
        <v>415.14</v>
      </c>
      <c r="BL20" s="11">
        <v>313</v>
      </c>
      <c r="BM20" s="11">
        <v>50</v>
      </c>
      <c r="BN20" s="13">
        <v>2621.77</v>
      </c>
      <c r="BO20" s="11">
        <v>367</v>
      </c>
      <c r="BP20" s="12">
        <v>-0.82</v>
      </c>
      <c r="BQ20" s="12">
        <v>-0.8417</v>
      </c>
    </row>
    <row r="21">
      <c r="A21" s="19" t="s">
        <v>53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35026</v>
      </c>
      <c r="K21" s="17">
        <v>3088146.66</v>
      </c>
      <c r="L21" s="15">
        <v>7310</v>
      </c>
      <c r="M21" s="18">
        <v>422.46</v>
      </c>
      <c r="N21" s="15">
        <v>54340</v>
      </c>
      <c r="O21" s="17">
        <v>4759701.83</v>
      </c>
      <c r="P21" s="15">
        <v>7651</v>
      </c>
      <c r="Q21" s="18">
        <v>622.1</v>
      </c>
      <c r="R21" s="16">
        <v>-0.3554</v>
      </c>
      <c r="S21" s="16">
        <v>-0.3512</v>
      </c>
      <c r="T21" s="16">
        <v>-0.0446</v>
      </c>
      <c r="U21" s="16">
        <v>-0.3209</v>
      </c>
      <c r="V21" s="15">
        <v>13341</v>
      </c>
      <c r="W21" s="17">
        <v>1219461.13</v>
      </c>
      <c r="X21" s="15">
        <v>2526</v>
      </c>
      <c r="Y21" s="15">
        <v>19065</v>
      </c>
      <c r="Z21" s="17">
        <v>1672762.73</v>
      </c>
      <c r="AA21" s="15">
        <v>2376</v>
      </c>
      <c r="AB21" s="16">
        <v>-0.3002</v>
      </c>
      <c r="AC21" s="16">
        <v>-0.271</v>
      </c>
      <c r="AD21" s="15">
        <v>3173</v>
      </c>
      <c r="AE21" s="17">
        <v>496254.2</v>
      </c>
      <c r="AF21" s="15">
        <v>863</v>
      </c>
      <c r="AG21" s="15">
        <v>3291</v>
      </c>
      <c r="AH21" s="17">
        <v>472607.23</v>
      </c>
      <c r="AI21" s="15">
        <v>807</v>
      </c>
      <c r="AJ21" s="16">
        <v>-0.0359</v>
      </c>
      <c r="AK21" s="16">
        <v>0.05</v>
      </c>
      <c r="AL21" s="15">
        <v>3803</v>
      </c>
      <c r="AM21" s="17">
        <v>383428.61</v>
      </c>
      <c r="AN21" s="15">
        <v>1347</v>
      </c>
      <c r="AO21" s="15">
        <v>8509</v>
      </c>
      <c r="AP21" s="17">
        <v>883921.74</v>
      </c>
      <c r="AQ21" s="15">
        <v>1063</v>
      </c>
      <c r="AR21" s="16">
        <v>-0.5531</v>
      </c>
      <c r="AS21" s="16">
        <v>-0.5662</v>
      </c>
      <c r="AT21" s="15">
        <v>4018</v>
      </c>
      <c r="AU21" s="17">
        <v>362967.01</v>
      </c>
      <c r="AV21" s="15">
        <v>1154</v>
      </c>
      <c r="AW21" s="15">
        <v>5462</v>
      </c>
      <c r="AX21" s="17">
        <v>518217.36</v>
      </c>
      <c r="AY21" s="15">
        <v>1027</v>
      </c>
      <c r="AZ21" s="16">
        <v>-0.2644</v>
      </c>
      <c r="BA21" s="16">
        <v>-0.2996</v>
      </c>
      <c r="BB21" s="15">
        <v>8318</v>
      </c>
      <c r="BC21" s="17">
        <v>352611.36</v>
      </c>
      <c r="BD21" s="15">
        <v>1019</v>
      </c>
      <c r="BE21" s="15">
        <v>13022</v>
      </c>
      <c r="BF21" s="17">
        <v>590356.97</v>
      </c>
      <c r="BG21" s="15">
        <v>1053</v>
      </c>
      <c r="BH21" s="16">
        <v>-0.3612</v>
      </c>
      <c r="BI21" s="16">
        <v>-0.4027</v>
      </c>
      <c r="BJ21" s="15">
        <v>2373</v>
      </c>
      <c r="BK21" s="17">
        <v>273424.35</v>
      </c>
      <c r="BL21" s="15">
        <v>5211</v>
      </c>
      <c r="BM21" s="15">
        <v>4991</v>
      </c>
      <c r="BN21" s="17">
        <v>621835.8</v>
      </c>
      <c r="BO21" s="15">
        <v>5627</v>
      </c>
      <c r="BP21" s="16">
        <v>-0.5245</v>
      </c>
      <c r="BQ21" s="16">
        <v>-0.5603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</mergeCells>
  <headerFooter/>
</worksheet>
</file>