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<sst xmlns="http://schemas.openxmlformats.org/spreadsheetml/2006/main" count="54" uniqueCount="54">
  <si>
    <t>Date Type:</t>
  </si>
  <si>
    <t>Shipped Date</t>
  </si>
  <si>
    <t>Start Date:</t>
  </si>
  <si>
    <t>01/01/2024</t>
  </si>
  <si>
    <t>End Date:</t>
  </si>
  <si>
    <t>07/31/2024</t>
  </si>
  <si>
    <t>Report Run Date:</t>
  </si>
  <si>
    <t>08/07/2024</t>
  </si>
  <si>
    <t>Division</t>
  </si>
  <si>
    <t>Current And Future Inventory</t>
  </si>
  <si>
    <t>Current And History Sales Comparison</t>
  </si>
  <si>
    <t>ASHFURNDS</t>
  </si>
  <si>
    <t>LAMPDS</t>
  </si>
  <si>
    <t>ROOMECOM</t>
  </si>
  <si>
    <t>AMERSIGNDS</t>
  </si>
  <si>
    <t>ZOLA</t>
  </si>
  <si>
    <t>HOUZZ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</si>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</sst>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Q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17</v>
      </c>
      <c r="K3" s="4" t="s">
        <v>17</v>
      </c>
      <c r="L3" s="4" t="s">
        <v>17</v>
      </c>
      <c r="M3" s="4" t="s">
        <v>17</v>
      </c>
      <c r="N3" s="4" t="s">
        <v>18</v>
      </c>
      <c r="O3" s="4" t="s">
        <v>18</v>
      </c>
      <c r="P3" s="4" t="s">
        <v>18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17</v>
      </c>
      <c r="W3" s="4" t="s">
        <v>17</v>
      </c>
      <c r="X3" s="4" t="s">
        <v>17</v>
      </c>
      <c r="Y3" s="4" t="s">
        <v>18</v>
      </c>
      <c r="Z3" s="4" t="s">
        <v>18</v>
      </c>
      <c r="AA3" s="4" t="s">
        <v>18</v>
      </c>
      <c r="AB3" s="4" t="s">
        <v>19</v>
      </c>
      <c r="AC3" s="4" t="s">
        <v>20</v>
      </c>
      <c r="AD3" s="4" t="s">
        <v>17</v>
      </c>
      <c r="AE3" s="4" t="s">
        <v>17</v>
      </c>
      <c r="AF3" s="4" t="s">
        <v>17</v>
      </c>
      <c r="AG3" s="4" t="s">
        <v>18</v>
      </c>
      <c r="AH3" s="4" t="s">
        <v>18</v>
      </c>
      <c r="AI3" s="4" t="s">
        <v>18</v>
      </c>
      <c r="AJ3" s="4" t="s">
        <v>19</v>
      </c>
      <c r="AK3" s="4" t="s">
        <v>20</v>
      </c>
      <c r="AL3" s="4" t="s">
        <v>17</v>
      </c>
      <c r="AM3" s="4" t="s">
        <v>17</v>
      </c>
      <c r="AN3" s="4" t="s">
        <v>17</v>
      </c>
      <c r="AO3" s="4" t="s">
        <v>18</v>
      </c>
      <c r="AP3" s="4" t="s">
        <v>18</v>
      </c>
      <c r="AQ3" s="4" t="s">
        <v>18</v>
      </c>
      <c r="AR3" s="4" t="s">
        <v>19</v>
      </c>
      <c r="AS3" s="4" t="s">
        <v>20</v>
      </c>
      <c r="AT3" s="4" t="s">
        <v>17</v>
      </c>
      <c r="AU3" s="4" t="s">
        <v>17</v>
      </c>
      <c r="AV3" s="4" t="s">
        <v>17</v>
      </c>
      <c r="AW3" s="4" t="s">
        <v>18</v>
      </c>
      <c r="AX3" s="4" t="s">
        <v>18</v>
      </c>
      <c r="AY3" s="4" t="s">
        <v>18</v>
      </c>
      <c r="AZ3" s="4" t="s">
        <v>19</v>
      </c>
      <c r="BA3" s="4" t="s">
        <v>20</v>
      </c>
      <c r="BB3" s="4" t="s">
        <v>17</v>
      </c>
      <c r="BC3" s="4" t="s">
        <v>17</v>
      </c>
      <c r="BD3" s="4" t="s">
        <v>17</v>
      </c>
      <c r="BE3" s="4" t="s">
        <v>18</v>
      </c>
      <c r="BF3" s="4" t="s">
        <v>18</v>
      </c>
      <c r="BG3" s="4" t="s">
        <v>18</v>
      </c>
      <c r="BH3" s="4" t="s">
        <v>19</v>
      </c>
      <c r="BI3" s="4" t="s">
        <v>20</v>
      </c>
      <c r="BJ3" s="4" t="s">
        <v>17</v>
      </c>
      <c r="BK3" s="4" t="s">
        <v>17</v>
      </c>
      <c r="BL3" s="4" t="s">
        <v>17</v>
      </c>
      <c r="BM3" s="4" t="s">
        <v>18</v>
      </c>
      <c r="BN3" s="4" t="s">
        <v>18</v>
      </c>
      <c r="BO3" s="4" t="s">
        <v>18</v>
      </c>
      <c r="BP3" s="4" t="s">
        <v>19</v>
      </c>
      <c r="BQ3" s="4" t="s">
        <v>20</v>
      </c>
    </row>
    <row r="4">
      <c r="A4" s="4" t="s">
        <v>8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 t="s">
        <v>34</v>
      </c>
      <c r="N4" s="4" t="s">
        <v>31</v>
      </c>
      <c r="O4" s="4" t="s">
        <v>32</v>
      </c>
      <c r="P4" s="4" t="s">
        <v>33</v>
      </c>
      <c r="Q4" s="4" t="s">
        <v>34</v>
      </c>
      <c r="R4" s="4" t="s">
        <v>19</v>
      </c>
      <c r="S4" s="4" t="s">
        <v>20</v>
      </c>
      <c r="T4" s="4" t="s">
        <v>21</v>
      </c>
      <c r="U4" s="4" t="s">
        <v>22</v>
      </c>
      <c r="V4" s="4" t="s">
        <v>35</v>
      </c>
      <c r="W4" s="4" t="s">
        <v>36</v>
      </c>
      <c r="X4" s="4" t="s">
        <v>33</v>
      </c>
      <c r="Y4" s="4" t="s">
        <v>35</v>
      </c>
      <c r="Z4" s="4" t="s">
        <v>36</v>
      </c>
      <c r="AA4" s="4" t="s">
        <v>33</v>
      </c>
      <c r="AB4" s="4" t="s">
        <v>19</v>
      </c>
      <c r="AC4" s="4" t="s">
        <v>20</v>
      </c>
      <c r="AD4" s="4" t="s">
        <v>35</v>
      </c>
      <c r="AE4" s="4" t="s">
        <v>36</v>
      </c>
      <c r="AF4" s="4" t="s">
        <v>33</v>
      </c>
      <c r="AG4" s="4" t="s">
        <v>35</v>
      </c>
      <c r="AH4" s="4" t="s">
        <v>36</v>
      </c>
      <c r="AI4" s="4" t="s">
        <v>33</v>
      </c>
      <c r="AJ4" s="4" t="s">
        <v>19</v>
      </c>
      <c r="AK4" s="4" t="s">
        <v>20</v>
      </c>
      <c r="AL4" s="4" t="s">
        <v>35</v>
      </c>
      <c r="AM4" s="4" t="s">
        <v>36</v>
      </c>
      <c r="AN4" s="4" t="s">
        <v>33</v>
      </c>
      <c r="AO4" s="4" t="s">
        <v>35</v>
      </c>
      <c r="AP4" s="4" t="s">
        <v>36</v>
      </c>
      <c r="AQ4" s="4" t="s">
        <v>33</v>
      </c>
      <c r="AR4" s="4" t="s">
        <v>19</v>
      </c>
      <c r="AS4" s="4" t="s">
        <v>20</v>
      </c>
      <c r="AT4" s="4" t="s">
        <v>35</v>
      </c>
      <c r="AU4" s="4" t="s">
        <v>36</v>
      </c>
      <c r="AV4" s="4" t="s">
        <v>33</v>
      </c>
      <c r="AW4" s="4" t="s">
        <v>35</v>
      </c>
      <c r="AX4" s="4" t="s">
        <v>36</v>
      </c>
      <c r="AY4" s="4" t="s">
        <v>33</v>
      </c>
      <c r="AZ4" s="4" t="s">
        <v>19</v>
      </c>
      <c r="BA4" s="4" t="s">
        <v>20</v>
      </c>
      <c r="BB4" s="4" t="s">
        <v>35</v>
      </c>
      <c r="BC4" s="4" t="s">
        <v>36</v>
      </c>
      <c r="BD4" s="4" t="s">
        <v>33</v>
      </c>
      <c r="BE4" s="4" t="s">
        <v>35</v>
      </c>
      <c r="BF4" s="4" t="s">
        <v>36</v>
      </c>
      <c r="BG4" s="4" t="s">
        <v>33</v>
      </c>
      <c r="BH4" s="4" t="s">
        <v>19</v>
      </c>
      <c r="BI4" s="4" t="s">
        <v>20</v>
      </c>
      <c r="BJ4" s="4" t="s">
        <v>35</v>
      </c>
      <c r="BK4" s="4" t="s">
        <v>36</v>
      </c>
      <c r="BL4" s="4" t="s">
        <v>33</v>
      </c>
      <c r="BM4" s="4" t="s">
        <v>35</v>
      </c>
      <c r="BN4" s="4" t="s">
        <v>36</v>
      </c>
      <c r="BO4" s="4" t="s">
        <v>33</v>
      </c>
      <c r="BP4" s="4" t="s">
        <v>19</v>
      </c>
      <c r="BQ4" s="4" t="s">
        <v>20</v>
      </c>
    </row>
    <row r="5">
      <c r="A5" s="10" t="s">
        <v>37</v>
      </c>
      <c r="B5" s="11">
        <v>573700</v>
      </c>
      <c r="C5" s="11">
        <f>=ROUNDDOWN(23.4343087757136,0)</f>
      </c>
      <c r="D5" s="11">
        <v>548523</v>
      </c>
      <c r="E5" s="12">
        <v>0.937</v>
      </c>
      <c r="F5" s="11"/>
      <c r="G5" s="11">
        <f>=ROUNDDOWN({0},0)</f>
      </c>
      <c r="H5" s="11">
        <v>780</v>
      </c>
      <c r="I5" s="12"/>
      <c r="J5" s="11">
        <v>4659</v>
      </c>
      <c r="K5" s="13">
        <v>309643.14</v>
      </c>
      <c r="L5" s="11">
        <v>1774</v>
      </c>
      <c r="M5" s="14">
        <v>174.55</v>
      </c>
      <c r="N5" s="11">
        <v>6884</v>
      </c>
      <c r="O5" s="13">
        <v>494796.71</v>
      </c>
      <c r="P5" s="11">
        <v>1833</v>
      </c>
      <c r="Q5" s="14">
        <v>269.94</v>
      </c>
      <c r="R5" s="12">
        <v>-0.3232</v>
      </c>
      <c r="S5" s="12">
        <v>-0.3742</v>
      </c>
      <c r="T5" s="12">
        <v>-0.0322</v>
      </c>
      <c r="U5" s="12">
        <v>-0.3534</v>
      </c>
      <c r="V5" s="11">
        <v>1948</v>
      </c>
      <c r="W5" s="13">
        <v>109644.07</v>
      </c>
      <c r="X5" s="11">
        <v>898</v>
      </c>
      <c r="Y5" s="11">
        <v>2125</v>
      </c>
      <c r="Z5" s="13">
        <v>136655.54</v>
      </c>
      <c r="AA5" s="11">
        <v>509</v>
      </c>
      <c r="AB5" s="12">
        <v>-0.0833</v>
      </c>
      <c r="AC5" s="12">
        <v>-0.1977</v>
      </c>
      <c r="AD5" s="11">
        <v>92</v>
      </c>
      <c r="AE5" s="13">
        <v>7963.71</v>
      </c>
      <c r="AF5" s="11">
        <v>187</v>
      </c>
      <c r="AG5" s="11">
        <v>55</v>
      </c>
      <c r="AH5" s="13">
        <v>4339.27</v>
      </c>
      <c r="AI5" s="11">
        <v>193</v>
      </c>
      <c r="AJ5" s="12">
        <v>0.6727</v>
      </c>
      <c r="AK5" s="12">
        <v>0.8353</v>
      </c>
      <c r="AL5" s="11">
        <v>1088</v>
      </c>
      <c r="AM5" s="13">
        <v>76974.1</v>
      </c>
      <c r="AN5" s="11">
        <v>525</v>
      </c>
      <c r="AO5" s="11">
        <v>2150</v>
      </c>
      <c r="AP5" s="13">
        <v>158167.47</v>
      </c>
      <c r="AQ5" s="11">
        <v>443</v>
      </c>
      <c r="AR5" s="12">
        <v>-0.494</v>
      </c>
      <c r="AS5" s="12">
        <v>-0.5133</v>
      </c>
      <c r="AT5" s="11">
        <v>632</v>
      </c>
      <c r="AU5" s="13">
        <v>54798.32</v>
      </c>
      <c r="AV5" s="11">
        <v>331</v>
      </c>
      <c r="AW5" s="11">
        <v>728</v>
      </c>
      <c r="AX5" s="13">
        <v>68601.08</v>
      </c>
      <c r="AY5" s="11">
        <v>302</v>
      </c>
      <c r="AZ5" s="12">
        <v>-0.1319</v>
      </c>
      <c r="BA5" s="12">
        <v>-0.2012</v>
      </c>
      <c r="BB5" s="11">
        <v>631</v>
      </c>
      <c r="BC5" s="13">
        <v>40471.82</v>
      </c>
      <c r="BD5" s="11">
        <v>259</v>
      </c>
      <c r="BE5" s="11">
        <v>1307</v>
      </c>
      <c r="BF5" s="13">
        <v>87437.83</v>
      </c>
      <c r="BG5" s="11">
        <v>283</v>
      </c>
      <c r="BH5" s="12">
        <v>-0.5172</v>
      </c>
      <c r="BI5" s="12">
        <v>-0.5371</v>
      </c>
      <c r="BJ5" s="11">
        <v>268</v>
      </c>
      <c r="BK5" s="13">
        <v>19791.12</v>
      </c>
      <c r="BL5" s="11">
        <v>1434</v>
      </c>
      <c r="BM5" s="11">
        <v>519</v>
      </c>
      <c r="BN5" s="13">
        <v>39595.52</v>
      </c>
      <c r="BO5" s="11">
        <v>1496</v>
      </c>
      <c r="BP5" s="12">
        <v>-0.4836</v>
      </c>
      <c r="BQ5" s="12">
        <v>-0.5002</v>
      </c>
    </row>
    <row r="6">
      <c r="A6" s="10" t="s">
        <v>38</v>
      </c>
      <c r="B6" s="11">
        <v>18430</v>
      </c>
      <c r="C6" s="11">
        <f>=ROUNDDOWN(323.90158172232,0)</f>
      </c>
      <c r="D6" s="11">
        <v>170</v>
      </c>
      <c r="E6" s="12"/>
      <c r="F6" s="11"/>
      <c r="G6" s="11">
        <f>=ROUNDDOWN({0},0)</f>
      </c>
      <c r="H6" s="11"/>
      <c r="I6" s="12"/>
      <c r="J6" s="11"/>
      <c r="K6" s="13"/>
      <c r="L6" s="11">
        <v>196</v>
      </c>
      <c r="M6" s="14"/>
      <c r="N6" s="11"/>
      <c r="O6" s="13"/>
      <c r="P6" s="11">
        <v>317</v>
      </c>
      <c r="Q6" s="14"/>
      <c r="R6" s="12"/>
      <c r="S6" s="12"/>
      <c r="T6" s="12">
        <v>-0.3817</v>
      </c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</row>
    <row r="7">
      <c r="A7" s="10" t="s">
        <v>39</v>
      </c>
      <c r="B7" s="11">
        <v>23865</v>
      </c>
      <c r="C7" s="11">
        <f>=ROUNDDOWN(16.3380570959129,0)</f>
      </c>
      <c r="D7" s="11">
        <v>21795</v>
      </c>
      <c r="E7" s="12">
        <v>0.969</v>
      </c>
      <c r="F7" s="11"/>
      <c r="G7" s="11">
        <f>=ROUNDDOWN({0},0)</f>
      </c>
      <c r="H7" s="11"/>
      <c r="I7" s="12"/>
      <c r="J7" s="11">
        <v>2733</v>
      </c>
      <c r="K7" s="13">
        <v>137072.49</v>
      </c>
      <c r="L7" s="11">
        <v>190</v>
      </c>
      <c r="M7" s="14">
        <v>721.43</v>
      </c>
      <c r="N7" s="11">
        <v>3560</v>
      </c>
      <c r="O7" s="13">
        <v>194880.96</v>
      </c>
      <c r="P7" s="11">
        <v>204</v>
      </c>
      <c r="Q7" s="14">
        <v>955.3</v>
      </c>
      <c r="R7" s="12">
        <v>-0.2323</v>
      </c>
      <c r="S7" s="12">
        <v>-0.2966</v>
      </c>
      <c r="T7" s="12">
        <v>-0.0686</v>
      </c>
      <c r="U7" s="12">
        <v>-0.2448</v>
      </c>
      <c r="V7" s="11">
        <v>604</v>
      </c>
      <c r="W7" s="13">
        <v>25401.86</v>
      </c>
      <c r="X7" s="11">
        <v>115</v>
      </c>
      <c r="Y7" s="11">
        <v>593</v>
      </c>
      <c r="Z7" s="13">
        <v>30319.62</v>
      </c>
      <c r="AA7" s="11">
        <v>135</v>
      </c>
      <c r="AB7" s="12">
        <v>0.0185</v>
      </c>
      <c r="AC7" s="12">
        <v>-0.1622</v>
      </c>
      <c r="AD7" s="11">
        <v>337</v>
      </c>
      <c r="AE7" s="13">
        <v>20668.9</v>
      </c>
      <c r="AF7" s="11">
        <v>160</v>
      </c>
      <c r="AG7" s="11">
        <v>359</v>
      </c>
      <c r="AH7" s="13">
        <v>23034.96</v>
      </c>
      <c r="AI7" s="11">
        <v>155</v>
      </c>
      <c r="AJ7" s="12">
        <v>-0.0613</v>
      </c>
      <c r="AK7" s="12">
        <v>-0.1027</v>
      </c>
      <c r="AL7" s="11">
        <v>551</v>
      </c>
      <c r="AM7" s="13">
        <v>28342.99</v>
      </c>
      <c r="AN7" s="11">
        <v>160</v>
      </c>
      <c r="AO7" s="11">
        <v>1039</v>
      </c>
      <c r="AP7" s="13">
        <v>58512.3</v>
      </c>
      <c r="AQ7" s="11">
        <v>101</v>
      </c>
      <c r="AR7" s="12">
        <v>-0.4697</v>
      </c>
      <c r="AS7" s="12">
        <v>-0.5156</v>
      </c>
      <c r="AT7" s="11">
        <v>767</v>
      </c>
      <c r="AU7" s="13">
        <v>39863.25</v>
      </c>
      <c r="AV7" s="11">
        <v>102</v>
      </c>
      <c r="AW7" s="11">
        <v>760</v>
      </c>
      <c r="AX7" s="13">
        <v>41325.29</v>
      </c>
      <c r="AY7" s="11">
        <v>114</v>
      </c>
      <c r="AZ7" s="12">
        <v>0.0092</v>
      </c>
      <c r="BA7" s="12">
        <v>-0.0354</v>
      </c>
      <c r="BB7" s="11">
        <v>338</v>
      </c>
      <c r="BC7" s="13">
        <v>15498.54</v>
      </c>
      <c r="BD7" s="11">
        <v>58</v>
      </c>
      <c r="BE7" s="11">
        <v>602</v>
      </c>
      <c r="BF7" s="13">
        <v>28119.76</v>
      </c>
      <c r="BG7" s="11">
        <v>67</v>
      </c>
      <c r="BH7" s="12">
        <v>-0.4385</v>
      </c>
      <c r="BI7" s="12">
        <v>-0.4488</v>
      </c>
      <c r="BJ7" s="11">
        <v>136</v>
      </c>
      <c r="BK7" s="13">
        <v>7296.95</v>
      </c>
      <c r="BL7" s="11">
        <v>146</v>
      </c>
      <c r="BM7" s="11">
        <v>207</v>
      </c>
      <c r="BN7" s="13">
        <v>13569.03</v>
      </c>
      <c r="BO7" s="11">
        <v>181</v>
      </c>
      <c r="BP7" s="12">
        <v>-0.343</v>
      </c>
      <c r="BQ7" s="12">
        <v>-0.4622</v>
      </c>
    </row>
    <row r="8">
      <c r="A8" s="10" t="s">
        <v>40</v>
      </c>
      <c r="B8" s="11">
        <v>113498</v>
      </c>
      <c r="C8" s="11">
        <f>=ROUNDDOWN(18.7043506921556,0)</f>
      </c>
      <c r="D8" s="11">
        <v>129147</v>
      </c>
      <c r="E8" s="12">
        <v>0.9305</v>
      </c>
      <c r="F8" s="11"/>
      <c r="G8" s="11">
        <f>=ROUNDDOWN({0},0)</f>
      </c>
      <c r="H8" s="11"/>
      <c r="I8" s="12"/>
      <c r="J8" s="11">
        <v>729</v>
      </c>
      <c r="K8" s="13">
        <v>30360.95</v>
      </c>
      <c r="L8" s="11">
        <v>293</v>
      </c>
      <c r="M8" s="14">
        <v>103.62</v>
      </c>
      <c r="N8" s="11">
        <v>1540</v>
      </c>
      <c r="O8" s="13">
        <v>70512.05</v>
      </c>
      <c r="P8" s="11">
        <v>271</v>
      </c>
      <c r="Q8" s="14">
        <v>260.19</v>
      </c>
      <c r="R8" s="12">
        <v>-0.5266</v>
      </c>
      <c r="S8" s="12">
        <v>-0.5694</v>
      </c>
      <c r="T8" s="12">
        <v>0.0812</v>
      </c>
      <c r="U8" s="12">
        <v>-0.6018</v>
      </c>
      <c r="V8" s="11"/>
      <c r="W8" s="13"/>
      <c r="X8" s="11"/>
      <c r="Y8" s="11"/>
      <c r="Z8" s="13"/>
      <c r="AA8" s="11"/>
      <c r="AB8" s="12"/>
      <c r="AC8" s="12"/>
      <c r="AD8" s="11"/>
      <c r="AE8" s="13"/>
      <c r="AF8" s="11"/>
      <c r="AG8" s="11"/>
      <c r="AH8" s="13"/>
      <c r="AI8" s="11"/>
      <c r="AJ8" s="12"/>
      <c r="AK8" s="12"/>
      <c r="AL8" s="11"/>
      <c r="AM8" s="13"/>
      <c r="AN8" s="11"/>
      <c r="AO8" s="11"/>
      <c r="AP8" s="13"/>
      <c r="AQ8" s="11"/>
      <c r="AR8" s="12"/>
      <c r="AS8" s="12"/>
      <c r="AT8" s="11">
        <v>35</v>
      </c>
      <c r="AU8" s="13">
        <v>1435.63</v>
      </c>
      <c r="AV8" s="11">
        <v>2</v>
      </c>
      <c r="AW8" s="11">
        <v>109</v>
      </c>
      <c r="AX8" s="13">
        <v>4468.65</v>
      </c>
      <c r="AY8" s="11">
        <v>2</v>
      </c>
      <c r="AZ8" s="12">
        <v>-0.6789</v>
      </c>
      <c r="BA8" s="12">
        <v>-0.6787</v>
      </c>
      <c r="BB8" s="11">
        <v>667</v>
      </c>
      <c r="BC8" s="13">
        <v>27742.27</v>
      </c>
      <c r="BD8" s="11">
        <v>80</v>
      </c>
      <c r="BE8" s="11">
        <v>1398</v>
      </c>
      <c r="BF8" s="13">
        <v>64744.22</v>
      </c>
      <c r="BG8" s="11">
        <v>92</v>
      </c>
      <c r="BH8" s="12">
        <v>-0.5229</v>
      </c>
      <c r="BI8" s="12">
        <v>-0.5715</v>
      </c>
      <c r="BJ8" s="11">
        <v>27</v>
      </c>
      <c r="BK8" s="13">
        <v>1183.05</v>
      </c>
      <c r="BL8" s="11">
        <v>199</v>
      </c>
      <c r="BM8" s="11">
        <v>33</v>
      </c>
      <c r="BN8" s="13">
        <v>1299.18</v>
      </c>
      <c r="BO8" s="11">
        <v>209</v>
      </c>
      <c r="BP8" s="12">
        <v>-0.1818</v>
      </c>
      <c r="BQ8" s="12">
        <v>-0.0894</v>
      </c>
    </row>
    <row r="9">
      <c r="A9" s="10" t="s">
        <v>41</v>
      </c>
      <c r="B9" s="11">
        <v>134698</v>
      </c>
      <c r="C9" s="11">
        <f>=ROUNDDOWN(13.3579935936214,0)</f>
      </c>
      <c r="D9" s="11">
        <v>236902</v>
      </c>
      <c r="E9" s="12">
        <v>0.944</v>
      </c>
      <c r="F9" s="11"/>
      <c r="G9" s="11">
        <f>=ROUNDDOWN({0},0)</f>
      </c>
      <c r="H9" s="11"/>
      <c r="I9" s="12"/>
      <c r="J9" s="11">
        <v>749</v>
      </c>
      <c r="K9" s="13">
        <v>16294.44</v>
      </c>
      <c r="L9" s="11">
        <v>264</v>
      </c>
      <c r="M9" s="14">
        <v>61.72</v>
      </c>
      <c r="N9" s="11">
        <v>1366</v>
      </c>
      <c r="O9" s="13">
        <v>29236.7</v>
      </c>
      <c r="P9" s="11">
        <v>281</v>
      </c>
      <c r="Q9" s="14">
        <v>104.05</v>
      </c>
      <c r="R9" s="12">
        <v>-0.4517</v>
      </c>
      <c r="S9" s="12">
        <v>-0.4427</v>
      </c>
      <c r="T9" s="12">
        <v>-0.0605</v>
      </c>
      <c r="U9" s="12">
        <v>-0.4068</v>
      </c>
      <c r="V9" s="11"/>
      <c r="W9" s="13"/>
      <c r="X9" s="11">
        <v>175</v>
      </c>
      <c r="Y9" s="11">
        <v>427</v>
      </c>
      <c r="Z9" s="13">
        <v>7930.74</v>
      </c>
      <c r="AA9" s="11">
        <v>200</v>
      </c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>
        <v>608</v>
      </c>
      <c r="BC9" s="13">
        <v>13238.55</v>
      </c>
      <c r="BD9" s="11">
        <v>94</v>
      </c>
      <c r="BE9" s="11">
        <v>793</v>
      </c>
      <c r="BF9" s="13">
        <v>18116.12</v>
      </c>
      <c r="BG9" s="11">
        <v>65</v>
      </c>
      <c r="BH9" s="12">
        <v>-0.2333</v>
      </c>
      <c r="BI9" s="12">
        <v>-0.2692</v>
      </c>
      <c r="BJ9" s="11">
        <v>141</v>
      </c>
      <c r="BK9" s="13">
        <v>3055.89</v>
      </c>
      <c r="BL9" s="11">
        <v>210</v>
      </c>
      <c r="BM9" s="11">
        <v>146</v>
      </c>
      <c r="BN9" s="13">
        <v>3189.84</v>
      </c>
      <c r="BO9" s="11">
        <v>230</v>
      </c>
      <c r="BP9" s="12">
        <v>-0.0342</v>
      </c>
      <c r="BQ9" s="12">
        <v>-0.042</v>
      </c>
    </row>
    <row r="10">
      <c r="A10" s="10" t="s">
        <v>42</v>
      </c>
      <c r="B10" s="11">
        <v>406911</v>
      </c>
      <c r="C10" s="11">
        <f>=ROUNDDOWN(19.8069977316757,0)</f>
      </c>
      <c r="D10" s="11">
        <v>619879</v>
      </c>
      <c r="E10" s="12">
        <v>0.8256</v>
      </c>
      <c r="F10" s="11"/>
      <c r="G10" s="11">
        <f>=ROUNDDOWN({0},0)</f>
      </c>
      <c r="H10" s="11"/>
      <c r="I10" s="12"/>
      <c r="J10" s="11">
        <v>3326</v>
      </c>
      <c r="K10" s="13">
        <v>110981.37</v>
      </c>
      <c r="L10" s="11">
        <v>1177</v>
      </c>
      <c r="M10" s="14">
        <v>94.29</v>
      </c>
      <c r="N10" s="11">
        <v>5771</v>
      </c>
      <c r="O10" s="13">
        <v>202703.12</v>
      </c>
      <c r="P10" s="11">
        <v>1215</v>
      </c>
      <c r="Q10" s="14">
        <v>166.83</v>
      </c>
      <c r="R10" s="12">
        <v>-0.4237</v>
      </c>
      <c r="S10" s="12">
        <v>-0.4525</v>
      </c>
      <c r="T10" s="12">
        <v>-0.0313</v>
      </c>
      <c r="U10" s="12">
        <v>-0.4348</v>
      </c>
      <c r="V10" s="11">
        <v>1738</v>
      </c>
      <c r="W10" s="13">
        <v>50652.67</v>
      </c>
      <c r="X10" s="11">
        <v>551</v>
      </c>
      <c r="Y10" s="11">
        <v>3427</v>
      </c>
      <c r="Z10" s="13">
        <v>125589.65</v>
      </c>
      <c r="AA10" s="11">
        <v>611</v>
      </c>
      <c r="AB10" s="12">
        <v>-0.4929</v>
      </c>
      <c r="AC10" s="12">
        <v>-0.5967</v>
      </c>
      <c r="AD10" s="11"/>
      <c r="AE10" s="13"/>
      <c r="AF10" s="11"/>
      <c r="AG10" s="11"/>
      <c r="AH10" s="13"/>
      <c r="AI10" s="11"/>
      <c r="AJ10" s="12"/>
      <c r="AK10" s="12"/>
      <c r="AL10" s="11"/>
      <c r="AM10" s="13"/>
      <c r="AN10" s="11"/>
      <c r="AO10" s="11"/>
      <c r="AP10" s="13"/>
      <c r="AQ10" s="11"/>
      <c r="AR10" s="12"/>
      <c r="AS10" s="12"/>
      <c r="AT10" s="11">
        <v>220</v>
      </c>
      <c r="AU10" s="13">
        <v>4252.48</v>
      </c>
      <c r="AV10" s="11">
        <v>10</v>
      </c>
      <c r="AW10" s="11">
        <v>295</v>
      </c>
      <c r="AX10" s="13">
        <v>6499.43</v>
      </c>
      <c r="AY10" s="11">
        <v>12</v>
      </c>
      <c r="AZ10" s="12">
        <v>-0.2542</v>
      </c>
      <c r="BA10" s="12">
        <v>-0.3457</v>
      </c>
      <c r="BB10" s="11">
        <v>1277</v>
      </c>
      <c r="BC10" s="13">
        <v>52739.24</v>
      </c>
      <c r="BD10" s="11">
        <v>119</v>
      </c>
      <c r="BE10" s="11">
        <v>1920</v>
      </c>
      <c r="BF10" s="13">
        <v>66161.29</v>
      </c>
      <c r="BG10" s="11">
        <v>110</v>
      </c>
      <c r="BH10" s="12">
        <v>-0.3349</v>
      </c>
      <c r="BI10" s="12">
        <v>-0.2029</v>
      </c>
      <c r="BJ10" s="11">
        <v>91</v>
      </c>
      <c r="BK10" s="13">
        <v>3336.98</v>
      </c>
      <c r="BL10" s="11">
        <v>766</v>
      </c>
      <c r="BM10" s="11">
        <v>129</v>
      </c>
      <c r="BN10" s="13">
        <v>4452.75</v>
      </c>
      <c r="BO10" s="11">
        <v>842</v>
      </c>
      <c r="BP10" s="12">
        <v>-0.2946</v>
      </c>
      <c r="BQ10" s="12">
        <v>-0.2506</v>
      </c>
    </row>
    <row r="11">
      <c r="A11" s="10" t="s">
        <v>43</v>
      </c>
      <c r="B11" s="11">
        <v>3027</v>
      </c>
      <c r="C11" s="11">
        <f>=ROUNDDOWN(118.705882352941,0)</f>
      </c>
      <c r="D11" s="11">
        <v>568</v>
      </c>
      <c r="E11" s="12">
        <v>0.6082</v>
      </c>
      <c r="F11" s="11"/>
      <c r="G11" s="11">
        <f>=ROUNDDOWN({0},0)</f>
      </c>
      <c r="H11" s="11"/>
      <c r="I11" s="12"/>
      <c r="J11" s="11">
        <v>2</v>
      </c>
      <c r="K11" s="13">
        <v>905.04</v>
      </c>
      <c r="L11" s="11">
        <v>60</v>
      </c>
      <c r="M11" s="14">
        <v>15.08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22</v>
      </c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>
        <v>2</v>
      </c>
      <c r="BK11" s="13">
        <v>905.04</v>
      </c>
      <c r="BL11" s="11">
        <v>56</v>
      </c>
      <c r="BM11" s="11"/>
      <c r="BN11" s="13"/>
      <c r="BO11" s="11"/>
      <c r="BP11" s="12"/>
      <c r="BQ11" s="12"/>
    </row>
    <row r="12">
      <c r="A12" s="10" t="s">
        <v>44</v>
      </c>
      <c r="B12" s="11">
        <v>126234</v>
      </c>
      <c r="C12" s="11">
        <f>=ROUNDDOWN(24.9800134562869,0)</f>
      </c>
      <c r="D12" s="11">
        <v>68057</v>
      </c>
      <c r="E12" s="12">
        <v>0.8423</v>
      </c>
      <c r="F12" s="11"/>
      <c r="G12" s="11">
        <f>=ROUNDDOWN({0},0)</f>
      </c>
      <c r="H12" s="11">
        <v>360</v>
      </c>
      <c r="I12" s="12"/>
      <c r="J12" s="11">
        <v>13026</v>
      </c>
      <c r="K12" s="13">
        <v>2149588.98</v>
      </c>
      <c r="L12" s="11">
        <v>666</v>
      </c>
      <c r="M12" s="14">
        <v>3227.61</v>
      </c>
      <c r="N12" s="11">
        <v>19383</v>
      </c>
      <c r="O12" s="13">
        <v>3114808.57</v>
      </c>
      <c r="P12" s="11">
        <v>689</v>
      </c>
      <c r="Q12" s="14">
        <v>4520.77</v>
      </c>
      <c r="R12" s="12">
        <v>-0.328</v>
      </c>
      <c r="S12" s="12">
        <v>-0.3099</v>
      </c>
      <c r="T12" s="12">
        <v>-0.0334</v>
      </c>
      <c r="U12" s="12">
        <v>-0.286</v>
      </c>
      <c r="V12" s="11">
        <v>5706</v>
      </c>
      <c r="W12" s="13">
        <v>974628.32</v>
      </c>
      <c r="X12" s="11">
        <v>222</v>
      </c>
      <c r="Y12" s="11">
        <v>6662</v>
      </c>
      <c r="Z12" s="13">
        <v>1210920.75</v>
      </c>
      <c r="AA12" s="11">
        <v>249</v>
      </c>
      <c r="AB12" s="12">
        <v>-0.1435</v>
      </c>
      <c r="AC12" s="12">
        <v>-0.1951</v>
      </c>
      <c r="AD12" s="11">
        <v>2401</v>
      </c>
      <c r="AE12" s="13">
        <v>433296.45</v>
      </c>
      <c r="AF12" s="11">
        <v>490</v>
      </c>
      <c r="AG12" s="11">
        <v>2111</v>
      </c>
      <c r="AH12" s="13">
        <v>365384.74</v>
      </c>
      <c r="AI12" s="11">
        <v>448</v>
      </c>
      <c r="AJ12" s="12">
        <v>0.1374</v>
      </c>
      <c r="AK12" s="12">
        <v>0.1859</v>
      </c>
      <c r="AL12" s="11">
        <v>1698</v>
      </c>
      <c r="AM12" s="13">
        <v>251337.23</v>
      </c>
      <c r="AN12" s="11">
        <v>301</v>
      </c>
      <c r="AO12" s="11">
        <v>4395</v>
      </c>
      <c r="AP12" s="13">
        <v>611400.99</v>
      </c>
      <c r="AQ12" s="11">
        <v>337</v>
      </c>
      <c r="AR12" s="12">
        <v>-0.6137</v>
      </c>
      <c r="AS12" s="12">
        <v>-0.5889</v>
      </c>
      <c r="AT12" s="11">
        <v>1461</v>
      </c>
      <c r="AU12" s="13">
        <v>219930.95</v>
      </c>
      <c r="AV12" s="11">
        <v>368</v>
      </c>
      <c r="AW12" s="11">
        <v>2247</v>
      </c>
      <c r="AX12" s="13">
        <v>334970.84</v>
      </c>
      <c r="AY12" s="11">
        <v>315</v>
      </c>
      <c r="AZ12" s="12">
        <v>-0.3498</v>
      </c>
      <c r="BA12" s="12">
        <v>-0.3434</v>
      </c>
      <c r="BB12" s="11">
        <v>459</v>
      </c>
      <c r="BC12" s="13">
        <v>54880.92</v>
      </c>
      <c r="BD12" s="11">
        <v>218</v>
      </c>
      <c r="BE12" s="11">
        <v>832</v>
      </c>
      <c r="BF12" s="13">
        <v>106976.03</v>
      </c>
      <c r="BG12" s="11">
        <v>236</v>
      </c>
      <c r="BH12" s="12">
        <v>-0.4483</v>
      </c>
      <c r="BI12" s="12">
        <v>-0.487</v>
      </c>
      <c r="BJ12" s="11">
        <v>1301</v>
      </c>
      <c r="BK12" s="13">
        <v>215515.11</v>
      </c>
      <c r="BL12" s="11">
        <v>597</v>
      </c>
      <c r="BM12" s="11">
        <v>3136</v>
      </c>
      <c r="BN12" s="13">
        <v>485155.22</v>
      </c>
      <c r="BO12" s="11">
        <v>659</v>
      </c>
      <c r="BP12" s="12">
        <v>-0.5851</v>
      </c>
      <c r="BQ12" s="12">
        <v>-0.5558</v>
      </c>
    </row>
    <row r="13">
      <c r="A13" s="10" t="s">
        <v>45</v>
      </c>
      <c r="B13" s="11">
        <v>17177</v>
      </c>
      <c r="C13" s="11">
        <f>=ROUNDDOWN(29.207617752083,0)</f>
      </c>
      <c r="D13" s="11">
        <v>8416</v>
      </c>
      <c r="E13" s="12">
        <v>0.9209</v>
      </c>
      <c r="F13" s="11"/>
      <c r="G13" s="11">
        <f>=ROUNDDOWN({0},0)</f>
      </c>
      <c r="H13" s="11"/>
      <c r="I13" s="12"/>
      <c r="J13" s="11">
        <v>1576</v>
      </c>
      <c r="K13" s="13">
        <v>122200.91</v>
      </c>
      <c r="L13" s="11">
        <v>151</v>
      </c>
      <c r="M13" s="14">
        <v>809.28</v>
      </c>
      <c r="N13" s="11">
        <v>2368</v>
      </c>
      <c r="O13" s="13">
        <v>205256.85</v>
      </c>
      <c r="P13" s="11">
        <v>124</v>
      </c>
      <c r="Q13" s="14">
        <v>1655.3</v>
      </c>
      <c r="R13" s="12">
        <v>-0.3345</v>
      </c>
      <c r="S13" s="12">
        <v>-0.4046</v>
      </c>
      <c r="T13" s="12">
        <v>0.2177</v>
      </c>
      <c r="U13" s="12">
        <v>-0.5111</v>
      </c>
      <c r="V13" s="11">
        <v>20</v>
      </c>
      <c r="W13" s="13">
        <v>1629.78</v>
      </c>
      <c r="X13" s="11">
        <v>19</v>
      </c>
      <c r="Y13" s="11">
        <v>72</v>
      </c>
      <c r="Z13" s="13">
        <v>6996.58</v>
      </c>
      <c r="AA13" s="11">
        <v>17</v>
      </c>
      <c r="AB13" s="12">
        <v>-0.7222</v>
      </c>
      <c r="AC13" s="12">
        <v>-0.7671</v>
      </c>
      <c r="AD13" s="11">
        <v>369</v>
      </c>
      <c r="AE13" s="13">
        <v>38974.5</v>
      </c>
      <c r="AF13" s="11">
        <v>26</v>
      </c>
      <c r="AG13" s="11">
        <v>746</v>
      </c>
      <c r="AH13" s="13">
        <v>76109.72</v>
      </c>
      <c r="AI13" s="11">
        <v>11</v>
      </c>
      <c r="AJ13" s="12">
        <v>-0.5054</v>
      </c>
      <c r="AK13" s="12">
        <v>-0.4879</v>
      </c>
      <c r="AL13" s="11">
        <v>301</v>
      </c>
      <c r="AM13" s="13">
        <v>19197.75</v>
      </c>
      <c r="AN13" s="11">
        <v>100</v>
      </c>
      <c r="AO13" s="11">
        <v>398</v>
      </c>
      <c r="AP13" s="13">
        <v>28602.14</v>
      </c>
      <c r="AQ13" s="11">
        <v>83</v>
      </c>
      <c r="AR13" s="12">
        <v>-0.2437</v>
      </c>
      <c r="AS13" s="12">
        <v>-0.3288</v>
      </c>
      <c r="AT13" s="11">
        <v>425</v>
      </c>
      <c r="AU13" s="13">
        <v>29512.92</v>
      </c>
      <c r="AV13" s="11">
        <v>81</v>
      </c>
      <c r="AW13" s="11">
        <v>411</v>
      </c>
      <c r="AX13" s="13">
        <v>33185.47</v>
      </c>
      <c r="AY13" s="11">
        <v>62</v>
      </c>
      <c r="AZ13" s="12">
        <v>0.0341</v>
      </c>
      <c r="BA13" s="12">
        <v>-0.1107</v>
      </c>
      <c r="BB13" s="11">
        <v>209</v>
      </c>
      <c r="BC13" s="13">
        <v>15091.9</v>
      </c>
      <c r="BD13" s="11">
        <v>49</v>
      </c>
      <c r="BE13" s="11">
        <v>244</v>
      </c>
      <c r="BF13" s="13">
        <v>20005.26</v>
      </c>
      <c r="BG13" s="11">
        <v>52</v>
      </c>
      <c r="BH13" s="12">
        <v>-0.1434</v>
      </c>
      <c r="BI13" s="12">
        <v>-0.2456</v>
      </c>
      <c r="BJ13" s="11">
        <v>252</v>
      </c>
      <c r="BK13" s="13">
        <v>17794.06</v>
      </c>
      <c r="BL13" s="11">
        <v>123</v>
      </c>
      <c r="BM13" s="11">
        <v>497</v>
      </c>
      <c r="BN13" s="13">
        <v>40357.68</v>
      </c>
      <c r="BO13" s="11">
        <v>119</v>
      </c>
      <c r="BP13" s="12">
        <v>-0.493</v>
      </c>
      <c r="BQ13" s="12">
        <v>-0.5591</v>
      </c>
    </row>
    <row r="14">
      <c r="A14" s="10" t="s">
        <v>46</v>
      </c>
      <c r="B14" s="11">
        <v>3915</v>
      </c>
      <c r="C14" s="11">
        <f>=ROUNDDOWN(40.360824742268,0)</f>
      </c>
      <c r="D14" s="11">
        <v>4188</v>
      </c>
      <c r="E14" s="12">
        <v>0.9228</v>
      </c>
      <c r="F14" s="11"/>
      <c r="G14" s="11">
        <f>=ROUNDDOWN({0},0)</f>
      </c>
      <c r="H14" s="11"/>
      <c r="I14" s="12"/>
      <c r="J14" s="11"/>
      <c r="K14" s="13"/>
      <c r="L14" s="11">
        <v>22</v>
      </c>
      <c r="M14" s="14"/>
      <c r="N14" s="11"/>
      <c r="O14" s="13"/>
      <c r="P14" s="11">
        <v>25</v>
      </c>
      <c r="Q14" s="14"/>
      <c r="R14" s="12"/>
      <c r="S14" s="12"/>
      <c r="T14" s="12">
        <v>-0.12</v>
      </c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</row>
    <row r="15">
      <c r="A15" s="10" t="s">
        <v>47</v>
      </c>
      <c r="B15" s="11">
        <v>33810</v>
      </c>
      <c r="C15" s="11">
        <f>=ROUNDDOWN(61.5174672489083,0)</f>
      </c>
      <c r="D15" s="11">
        <v>8430</v>
      </c>
      <c r="E15" s="12">
        <v>0.966</v>
      </c>
      <c r="F15" s="11"/>
      <c r="G15" s="11">
        <f>=ROUNDDOWN({0},0)</f>
      </c>
      <c r="H15" s="11"/>
      <c r="I15" s="12"/>
      <c r="J15" s="11"/>
      <c r="K15" s="13"/>
      <c r="L15" s="11">
        <v>102</v>
      </c>
      <c r="M15" s="14"/>
      <c r="N15" s="11"/>
      <c r="O15" s="13"/>
      <c r="P15" s="11">
        <v>113</v>
      </c>
      <c r="Q15" s="14"/>
      <c r="R15" s="12"/>
      <c r="S15" s="12"/>
      <c r="T15" s="12">
        <v>-0.0973</v>
      </c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>
        <v>5</v>
      </c>
      <c r="BM15" s="11"/>
      <c r="BN15" s="13"/>
      <c r="BO15" s="11">
        <v>10</v>
      </c>
      <c r="BP15" s="12"/>
      <c r="BQ15" s="12"/>
    </row>
    <row r="16">
      <c r="A16" s="10" t="s">
        <v>48</v>
      </c>
      <c r="B16" s="11">
        <v>7967</v>
      </c>
      <c r="C16" s="11">
        <f>=ROUNDDOWN(66.006628003314,0)</f>
      </c>
      <c r="D16" s="11"/>
      <c r="E16" s="12"/>
      <c r="F16" s="11"/>
      <c r="G16" s="11">
        <f>=ROUNDDOWN({0},0)</f>
      </c>
      <c r="H16" s="11"/>
      <c r="I16" s="12"/>
      <c r="J16" s="11">
        <v>2</v>
      </c>
      <c r="K16" s="13">
        <v>146.08</v>
      </c>
      <c r="L16" s="11">
        <v>70</v>
      </c>
      <c r="M16" s="14">
        <v>2.09</v>
      </c>
      <c r="N16" s="11">
        <v>8</v>
      </c>
      <c r="O16" s="13">
        <v>811.95</v>
      </c>
      <c r="P16" s="11">
        <v>103</v>
      </c>
      <c r="Q16" s="14">
        <v>7.88</v>
      </c>
      <c r="R16" s="12">
        <v>-0.75</v>
      </c>
      <c r="S16" s="12">
        <v>-0.8201</v>
      </c>
      <c r="T16" s="12">
        <v>-0.3204</v>
      </c>
      <c r="U16" s="12">
        <v>-0.7348</v>
      </c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>
        <v>2</v>
      </c>
      <c r="BK16" s="13">
        <v>146.08</v>
      </c>
      <c r="BL16" s="11">
        <v>70</v>
      </c>
      <c r="BM16" s="11">
        <v>8</v>
      </c>
      <c r="BN16" s="13">
        <v>811.95</v>
      </c>
      <c r="BO16" s="11">
        <v>102</v>
      </c>
      <c r="BP16" s="12">
        <v>-0.75</v>
      </c>
      <c r="BQ16" s="12">
        <v>-0.8201</v>
      </c>
    </row>
    <row r="17">
      <c r="A17" s="10" t="s">
        <v>49</v>
      </c>
      <c r="B17" s="11">
        <v>270011</v>
      </c>
      <c r="C17" s="11">
        <f>=ROUNDDOWN(13.2725932115909,0)</f>
      </c>
      <c r="D17" s="11">
        <v>687381</v>
      </c>
      <c r="E17" s="12">
        <v>0.607</v>
      </c>
      <c r="F17" s="11"/>
      <c r="G17" s="11">
        <f>=ROUNDDOWN({0},0)</f>
      </c>
      <c r="H17" s="11"/>
      <c r="I17" s="12"/>
      <c r="J17" s="11">
        <v>993</v>
      </c>
      <c r="K17" s="13">
        <v>29254.02</v>
      </c>
      <c r="L17" s="11">
        <v>1014</v>
      </c>
      <c r="M17" s="14">
        <v>28.85</v>
      </c>
      <c r="N17" s="11">
        <v>1756</v>
      </c>
      <c r="O17" s="13">
        <v>47819.5</v>
      </c>
      <c r="P17" s="11">
        <v>1102</v>
      </c>
      <c r="Q17" s="14">
        <v>43.39</v>
      </c>
      <c r="R17" s="12">
        <v>-0.4345</v>
      </c>
      <c r="S17" s="12">
        <v>-0.3882</v>
      </c>
      <c r="T17" s="12">
        <v>-0.0799</v>
      </c>
      <c r="U17" s="12">
        <v>-0.3351</v>
      </c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>
        <v>976</v>
      </c>
      <c r="BC17" s="13">
        <v>28679.65</v>
      </c>
      <c r="BD17" s="11">
        <v>30</v>
      </c>
      <c r="BE17" s="11">
        <v>1711</v>
      </c>
      <c r="BF17" s="13">
        <v>46188.78</v>
      </c>
      <c r="BG17" s="11">
        <v>38</v>
      </c>
      <c r="BH17" s="12">
        <v>-0.4296</v>
      </c>
      <c r="BI17" s="12">
        <v>-0.3791</v>
      </c>
      <c r="BJ17" s="11">
        <v>17</v>
      </c>
      <c r="BK17" s="13">
        <v>574.37</v>
      </c>
      <c r="BL17" s="11">
        <v>847</v>
      </c>
      <c r="BM17" s="11">
        <v>45</v>
      </c>
      <c r="BN17" s="13">
        <v>1630.72</v>
      </c>
      <c r="BO17" s="11">
        <v>905</v>
      </c>
      <c r="BP17" s="12">
        <v>-0.6222</v>
      </c>
      <c r="BQ17" s="12">
        <v>-0.6478</v>
      </c>
    </row>
    <row r="18">
      <c r="A18" s="10" t="s">
        <v>50</v>
      </c>
      <c r="B18" s="11">
        <v>89725</v>
      </c>
      <c r="C18" s="11">
        <f>=ROUNDDOWN(21.9263947606363,0)</f>
      </c>
      <c r="D18" s="11">
        <v>103033</v>
      </c>
      <c r="E18" s="12">
        <v>0.9923</v>
      </c>
      <c r="F18" s="11"/>
      <c r="G18" s="11">
        <f>=ROUNDDOWN({0},0)</f>
      </c>
      <c r="H18" s="11"/>
      <c r="I18" s="12"/>
      <c r="J18" s="11">
        <v>3161</v>
      </c>
      <c r="K18" s="13">
        <v>104295.83</v>
      </c>
      <c r="L18" s="11">
        <v>130</v>
      </c>
      <c r="M18" s="14">
        <v>802.28</v>
      </c>
      <c r="N18" s="11">
        <v>4139</v>
      </c>
      <c r="O18" s="13">
        <v>142511.67</v>
      </c>
      <c r="P18" s="11">
        <v>122</v>
      </c>
      <c r="Q18" s="14">
        <v>1168.13</v>
      </c>
      <c r="R18" s="12">
        <v>-0.2363</v>
      </c>
      <c r="S18" s="12">
        <v>-0.2682</v>
      </c>
      <c r="T18" s="12">
        <v>0.0656</v>
      </c>
      <c r="U18" s="12">
        <v>-0.3132</v>
      </c>
      <c r="V18" s="11"/>
      <c r="W18" s="13"/>
      <c r="X18" s="11"/>
      <c r="Y18" s="11">
        <v>127</v>
      </c>
      <c r="Z18" s="13">
        <v>3840.57</v>
      </c>
      <c r="AA18" s="11">
        <v>90</v>
      </c>
      <c r="AB18" s="12"/>
      <c r="AC18" s="12"/>
      <c r="AD18" s="11"/>
      <c r="AE18" s="13"/>
      <c r="AF18" s="11"/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>
        <v>3119</v>
      </c>
      <c r="BC18" s="13">
        <v>102711.02</v>
      </c>
      <c r="BD18" s="11">
        <v>92</v>
      </c>
      <c r="BE18" s="11">
        <v>3987</v>
      </c>
      <c r="BF18" s="13">
        <v>137687.36</v>
      </c>
      <c r="BG18" s="11">
        <v>83</v>
      </c>
      <c r="BH18" s="12">
        <v>-0.2177</v>
      </c>
      <c r="BI18" s="12">
        <v>-0.254</v>
      </c>
      <c r="BJ18" s="11">
        <v>42</v>
      </c>
      <c r="BK18" s="13">
        <v>1584.81</v>
      </c>
      <c r="BL18" s="11">
        <v>107</v>
      </c>
      <c r="BM18" s="11">
        <v>25</v>
      </c>
      <c r="BN18" s="13">
        <v>983.74</v>
      </c>
      <c r="BO18" s="11">
        <v>111</v>
      </c>
      <c r="BP18" s="12">
        <v>0.68</v>
      </c>
      <c r="BQ18" s="12">
        <v>0.611</v>
      </c>
    </row>
    <row r="19">
      <c r="A19" s="10" t="s">
        <v>51</v>
      </c>
      <c r="B19" s="11">
        <v>257711</v>
      </c>
      <c r="C19" s="11">
        <f>=ROUNDDOWN(20.7234815892953,0)</f>
      </c>
      <c r="D19" s="11">
        <v>213900</v>
      </c>
      <c r="E19" s="12">
        <v>0.943</v>
      </c>
      <c r="F19" s="11"/>
      <c r="G19" s="11">
        <f>=ROUNDDOWN({0},0)</f>
      </c>
      <c r="H19" s="11"/>
      <c r="I19" s="12"/>
      <c r="J19" s="11">
        <v>4264</v>
      </c>
      <c r="K19" s="13">
        <v>93950.33</v>
      </c>
      <c r="L19" s="11">
        <v>602</v>
      </c>
      <c r="M19" s="14">
        <v>156.06</v>
      </c>
      <c r="N19" s="11">
        <v>5430</v>
      </c>
      <c r="O19" s="13">
        <v>123731.43</v>
      </c>
      <c r="P19" s="11">
        <v>691</v>
      </c>
      <c r="Q19" s="14">
        <v>179.06</v>
      </c>
      <c r="R19" s="12">
        <v>-0.2147</v>
      </c>
      <c r="S19" s="12">
        <v>-0.2407</v>
      </c>
      <c r="T19" s="12">
        <v>-0.1288</v>
      </c>
      <c r="U19" s="12">
        <v>-0.1284</v>
      </c>
      <c r="V19" s="11">
        <v>3849</v>
      </c>
      <c r="W19" s="13">
        <v>84440.38</v>
      </c>
      <c r="X19" s="11">
        <v>256</v>
      </c>
      <c r="Y19" s="11">
        <v>4753</v>
      </c>
      <c r="Z19" s="13">
        <v>108980.38</v>
      </c>
      <c r="AA19" s="11">
        <v>249</v>
      </c>
      <c r="AB19" s="12">
        <v>-0.1902</v>
      </c>
      <c r="AC19" s="12">
        <v>-0.2252</v>
      </c>
      <c r="AD19" s="11"/>
      <c r="AE19" s="13"/>
      <c r="AF19" s="11"/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>
        <v>311</v>
      </c>
      <c r="AU19" s="13">
        <v>6691.56</v>
      </c>
      <c r="AV19" s="11">
        <v>110</v>
      </c>
      <c r="AW19" s="11">
        <v>617</v>
      </c>
      <c r="AX19" s="13">
        <v>13105.49</v>
      </c>
      <c r="AY19" s="11">
        <v>111</v>
      </c>
      <c r="AZ19" s="12">
        <v>-0.4959</v>
      </c>
      <c r="BA19" s="12">
        <v>-0.4894</v>
      </c>
      <c r="BB19" s="11"/>
      <c r="BC19" s="13"/>
      <c r="BD19" s="11"/>
      <c r="BE19" s="11">
        <v>1</v>
      </c>
      <c r="BF19" s="13">
        <v>36.51</v>
      </c>
      <c r="BG19" s="11"/>
      <c r="BH19" s="12"/>
      <c r="BI19" s="12"/>
      <c r="BJ19" s="11">
        <v>104</v>
      </c>
      <c r="BK19" s="13">
        <v>2818.39</v>
      </c>
      <c r="BL19" s="11">
        <v>338</v>
      </c>
      <c r="BM19" s="11">
        <v>59</v>
      </c>
      <c r="BN19" s="13">
        <v>1609.05</v>
      </c>
      <c r="BO19" s="11">
        <v>396</v>
      </c>
      <c r="BP19" s="12">
        <v>0.7627</v>
      </c>
      <c r="BQ19" s="12">
        <v>0.7516</v>
      </c>
    </row>
    <row r="20">
      <c r="A20" s="10" t="s">
        <v>52</v>
      </c>
      <c r="B20" s="11">
        <v>182312</v>
      </c>
      <c r="C20" s="11">
        <f>=ROUNDDOWN(28.8651044965168,0)</f>
      </c>
      <c r="D20" s="11">
        <v>147183</v>
      </c>
      <c r="E20" s="12">
        <v>0.9539</v>
      </c>
      <c r="F20" s="11"/>
      <c r="G20" s="11">
        <f>=ROUNDDOWN({0},0)</f>
      </c>
      <c r="H20" s="11"/>
      <c r="I20" s="12"/>
      <c r="J20" s="11">
        <v>499</v>
      </c>
      <c r="K20" s="13">
        <v>24946.87</v>
      </c>
      <c r="L20" s="11">
        <v>599</v>
      </c>
      <c r="M20" s="14">
        <v>41.65</v>
      </c>
      <c r="N20" s="11">
        <v>1243</v>
      </c>
      <c r="O20" s="13">
        <v>64247.02</v>
      </c>
      <c r="P20" s="11">
        <v>561</v>
      </c>
      <c r="Q20" s="14">
        <v>114.52</v>
      </c>
      <c r="R20" s="12">
        <v>-0.5986</v>
      </c>
      <c r="S20" s="12">
        <v>-0.6117</v>
      </c>
      <c r="T20" s="12">
        <v>0.0677</v>
      </c>
      <c r="U20" s="12">
        <v>-0.6363</v>
      </c>
      <c r="V20" s="11">
        <v>82</v>
      </c>
      <c r="W20" s="13">
        <v>4541</v>
      </c>
      <c r="X20" s="11">
        <v>290</v>
      </c>
      <c r="Y20" s="11">
        <v>289</v>
      </c>
      <c r="Z20" s="13">
        <v>13944.88</v>
      </c>
      <c r="AA20" s="11">
        <v>316</v>
      </c>
      <c r="AB20" s="12">
        <v>-0.7163</v>
      </c>
      <c r="AC20" s="12">
        <v>-0.6744</v>
      </c>
      <c r="AD20" s="11"/>
      <c r="AE20" s="13"/>
      <c r="AF20" s="11"/>
      <c r="AG20" s="11"/>
      <c r="AH20" s="13"/>
      <c r="AI20" s="11"/>
      <c r="AJ20" s="12"/>
      <c r="AK20" s="12"/>
      <c r="AL20" s="11">
        <v>181</v>
      </c>
      <c r="AM20" s="13">
        <v>8695.04</v>
      </c>
      <c r="AN20" s="11">
        <v>239</v>
      </c>
      <c r="AO20" s="11">
        <v>507</v>
      </c>
      <c r="AP20" s="13">
        <v>25338.84</v>
      </c>
      <c r="AQ20" s="11">
        <v>99</v>
      </c>
      <c r="AR20" s="12">
        <v>-0.643</v>
      </c>
      <c r="AS20" s="12">
        <v>-0.6568</v>
      </c>
      <c r="AT20" s="11">
        <v>198</v>
      </c>
      <c r="AU20" s="13">
        <v>9389.21</v>
      </c>
      <c r="AV20" s="11">
        <v>150</v>
      </c>
      <c r="AW20" s="11">
        <v>261</v>
      </c>
      <c r="AX20" s="13">
        <v>13431.23</v>
      </c>
      <c r="AY20" s="11">
        <v>109</v>
      </c>
      <c r="AZ20" s="12">
        <v>-0.2414</v>
      </c>
      <c r="BA20" s="12">
        <v>-0.3009</v>
      </c>
      <c r="BB20" s="11">
        <v>29</v>
      </c>
      <c r="BC20" s="13">
        <v>1906.48</v>
      </c>
      <c r="BD20" s="11">
        <v>20</v>
      </c>
      <c r="BE20" s="11">
        <v>136</v>
      </c>
      <c r="BF20" s="13">
        <v>8910.3</v>
      </c>
      <c r="BG20" s="11">
        <v>27</v>
      </c>
      <c r="BH20" s="12">
        <v>-0.7868</v>
      </c>
      <c r="BI20" s="12">
        <v>-0.786</v>
      </c>
      <c r="BJ20" s="11">
        <v>9</v>
      </c>
      <c r="BK20" s="13">
        <v>415.14</v>
      </c>
      <c r="BL20" s="11">
        <v>313</v>
      </c>
      <c r="BM20" s="11">
        <v>50</v>
      </c>
      <c r="BN20" s="13">
        <v>2621.77</v>
      </c>
      <c r="BO20" s="11">
        <v>367</v>
      </c>
      <c r="BP20" s="12">
        <v>-0.82</v>
      </c>
      <c r="BQ20" s="12">
        <v>-0.8417</v>
      </c>
    </row>
    <row r="21">
      <c r="A21" s="19" t="s">
        <v>53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35719</v>
      </c>
      <c r="K21" s="17">
        <v>3129640.45</v>
      </c>
      <c r="L21" s="15">
        <v>7310</v>
      </c>
      <c r="M21" s="18">
        <v>428.13</v>
      </c>
      <c r="N21" s="15">
        <v>53448</v>
      </c>
      <c r="O21" s="17">
        <v>4691316.53</v>
      </c>
      <c r="P21" s="15">
        <v>7651</v>
      </c>
      <c r="Q21" s="18">
        <v>613.16</v>
      </c>
      <c r="R21" s="16">
        <v>-0.3317</v>
      </c>
      <c r="S21" s="16">
        <v>-0.3329</v>
      </c>
      <c r="T21" s="16">
        <v>-0.0446</v>
      </c>
      <c r="U21" s="16">
        <v>-0.3018</v>
      </c>
      <c r="V21" s="15">
        <v>13947</v>
      </c>
      <c r="W21" s="17">
        <v>1250938.08</v>
      </c>
      <c r="X21" s="15">
        <v>2526</v>
      </c>
      <c r="Y21" s="15">
        <v>18475</v>
      </c>
      <c r="Z21" s="17">
        <v>1645178.71</v>
      </c>
      <c r="AA21" s="15">
        <v>2376</v>
      </c>
      <c r="AB21" s="16">
        <v>-0.2451</v>
      </c>
      <c r="AC21" s="16">
        <v>-0.2396</v>
      </c>
      <c r="AD21" s="15">
        <v>3199</v>
      </c>
      <c r="AE21" s="17">
        <v>500903.56</v>
      </c>
      <c r="AF21" s="15">
        <v>863</v>
      </c>
      <c r="AG21" s="15">
        <v>3271</v>
      </c>
      <c r="AH21" s="17">
        <v>468868.69</v>
      </c>
      <c r="AI21" s="15">
        <v>807</v>
      </c>
      <c r="AJ21" s="16">
        <v>-0.022</v>
      </c>
      <c r="AK21" s="16">
        <v>0.0683</v>
      </c>
      <c r="AL21" s="15">
        <v>3819</v>
      </c>
      <c r="AM21" s="17">
        <v>384547.11</v>
      </c>
      <c r="AN21" s="15">
        <v>1347</v>
      </c>
      <c r="AO21" s="15">
        <v>8489</v>
      </c>
      <c r="AP21" s="17">
        <v>882021.74</v>
      </c>
      <c r="AQ21" s="15">
        <v>1063</v>
      </c>
      <c r="AR21" s="16">
        <v>-0.5501</v>
      </c>
      <c r="AS21" s="16">
        <v>-0.564</v>
      </c>
      <c r="AT21" s="15">
        <v>4049</v>
      </c>
      <c r="AU21" s="17">
        <v>365874.32</v>
      </c>
      <c r="AV21" s="15">
        <v>1154</v>
      </c>
      <c r="AW21" s="15">
        <v>5428</v>
      </c>
      <c r="AX21" s="17">
        <v>515587.48</v>
      </c>
      <c r="AY21" s="15">
        <v>1027</v>
      </c>
      <c r="AZ21" s="16">
        <v>-0.2541</v>
      </c>
      <c r="BA21" s="16">
        <v>-0.2904</v>
      </c>
      <c r="BB21" s="15">
        <v>8313</v>
      </c>
      <c r="BC21" s="17">
        <v>352960.39</v>
      </c>
      <c r="BD21" s="15">
        <v>1019</v>
      </c>
      <c r="BE21" s="15">
        <v>12931</v>
      </c>
      <c r="BF21" s="17">
        <v>584383.46</v>
      </c>
      <c r="BG21" s="15">
        <v>1053</v>
      </c>
      <c r="BH21" s="16">
        <v>-0.3571</v>
      </c>
      <c r="BI21" s="16">
        <v>-0.396</v>
      </c>
      <c r="BJ21" s="15">
        <v>2392</v>
      </c>
      <c r="BK21" s="17">
        <v>274416.99</v>
      </c>
      <c r="BL21" s="15">
        <v>5211</v>
      </c>
      <c r="BM21" s="15">
        <v>4854</v>
      </c>
      <c r="BN21" s="17">
        <v>595276.45</v>
      </c>
      <c r="BO21" s="15">
        <v>5627</v>
      </c>
      <c r="BP21" s="16">
        <v>-0.5072</v>
      </c>
      <c r="BQ21" s="16">
        <v>-0.539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</mergeCells>
  <headerFooter/>
</worksheet>
</file>