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<sst xmlns="http://schemas.openxmlformats.org/spreadsheetml/2006/main" count="204" uniqueCount="204">
  <si>
    <t>Date Type:</t>
  </si>
  <si>
    <t>Shipped Date</t>
  </si>
  <si>
    <t>Start Date:</t>
  </si>
  <si>
    <t>07/01/2024</t>
  </si>
  <si>
    <t>End Date:</t>
  </si>
  <si>
    <t>07/31/2024</t>
  </si>
  <si>
    <t>Report Run Date:</t>
  </si>
  <si>
    <t>08/06/2024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</si>
  <si>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</si>
  <si>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</si>
  <si>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</si>
  <si>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</si>
  <si>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</si>
  <si>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</si>
  <si>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</si>
  <si>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</si>
  <si>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</si>
  <si>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</si>
  <si>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</si>
  <si>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</si>
  <si>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</si>
  <si>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</si>
  <si>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</si>
  <si>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</si>
  <si>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</si>
  <si>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</si>
  <si>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</si>
  <si>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</si>
  <si>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</si>
  <si>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</si>
  <si>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</si>
  <si>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</si>
  <si>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</si>
  <si>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</si>
  <si>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</si>
  <si>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</si>
  <si>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</si>
  <si>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</si>
  <si>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</si>
  <si>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</si>
  <si>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</si>
  <si>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</si>
  <si>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</si>
  <si>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</si>
  <si>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</si>
  <si>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</si>
  <si>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</si>
  <si>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</si>
  <si>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</si>
  <si>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</si>
  <si>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</si>
  <si>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</si>
  <si>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</si>
  <si>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</si>
  <si>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</si>
  <si>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</si>
  <si>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</si>
  <si>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</si>
  <si>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</si>
  <si>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</si>
  <si>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</si>
  <si>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</si>
  <si>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</si>
  <si>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</si>
  <si>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</si>
  <si>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</si>
  <si>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</si>
  <si>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</si>
  <si>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</si>
  <si>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</si>
  <si>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</si>
  <si>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</si>
  <si>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</si>
  <si>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</si>
  <si>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</si>
  <si>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</si>
  <si>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</si>
  <si>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</si>
  <si>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</si>
  <si>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</si>
  <si>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</si>
  <si>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</si>
  <si>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</si>
  <si>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</si>
  <si>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</si>
  <si>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</si>
  <si>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MPS73-318</t>
  </si>
  <si>
    <t>TOWL</t>
  </si>
  <si>
    <t>Madison Park Signature</t>
  </si>
  <si>
    <t>BATH TOWEL</t>
  </si>
  <si>
    <t>Bath Towel</t>
  </si>
  <si>
    <t>Turkish</t>
  </si>
  <si>
    <t>Cotton 6 Piece Bath Towel Set</t>
  </si>
  <si>
    <t>6-Piece</t>
  </si>
  <si>
    <t>Natural</t>
  </si>
  <si>
    <t>Active</t>
  </si>
  <si>
    <t>A++</t>
  </si>
  <si>
    <t>NO</t>
  </si>
  <si>
    <t/>
  </si>
  <si>
    <t>PP001361</t>
  </si>
  <si>
    <t>Cotton</t>
  </si>
  <si>
    <t>6</t>
  </si>
  <si>
    <t>Solid</t>
  </si>
  <si>
    <t>Transitional</t>
  </si>
  <si>
    <t>10/18/2017</t>
  </si>
  <si>
    <t>10/2/2024</t>
  </si>
  <si>
    <t>AAFESDS,AMAZON,AMAZONDS,BEALLSDS,BLK01,CSNSTORES,HDDS,JCPENNEY01,KOHLDSN,MACY02,OLLIIX,OVERSCONSIGN,OVERSTOCK01,TGTDVS,ZOLA</t>
  </si>
  <si>
    <t>Setup</t>
  </si>
  <si>
    <t>5/24/2022</t>
  </si>
  <si>
    <t>6/8/2022</t>
  </si>
  <si>
    <t>No</t>
  </si>
  <si>
    <t>MPS73-534</t>
  </si>
  <si>
    <t>100% Cotton Bath Sheet 2 Piece Set</t>
  </si>
  <si>
    <t>35x70" - 2PK</t>
  </si>
  <si>
    <t>NEW</t>
  </si>
  <si>
    <t>2</t>
  </si>
  <si>
    <t>Casual</t>
  </si>
  <si>
    <t>5/9/2024</t>
  </si>
  <si>
    <t>AMAZON,AMAZONDS,KOHLDSN,ZOLA</t>
  </si>
  <si>
    <t>6/17/2024</t>
  </si>
  <si>
    <t>7/9/2024</t>
  </si>
  <si>
    <t>MPS73-349</t>
  </si>
  <si>
    <t>White</t>
  </si>
  <si>
    <t>11/27/2017</t>
  </si>
  <si>
    <t>AAFESDS,AMAZON,AMAZONDS,BLK01,CSNSTORES,DESINC,HDDS,JCPENNEY01,KOHLDSN,MACY02,OLLIIX,OVERSTOCK01,TGTDVS,WALMARTDS,ZOLA</t>
  </si>
  <si>
    <t>5/13/2022</t>
  </si>
  <si>
    <t>6/29/2022</t>
  </si>
  <si>
    <t>MPS73-531</t>
  </si>
  <si>
    <t>AMAZON,BLK01,KOHLDSN,ZOLA</t>
  </si>
  <si>
    <t>7/11/2024</t>
  </si>
  <si>
    <t>MPS73-454</t>
  </si>
  <si>
    <t>Charcoal</t>
  </si>
  <si>
    <t>11/18/2019</t>
  </si>
  <si>
    <t>7/15/2024</t>
  </si>
  <si>
    <t>AAFESDS,AMAZON,AMAZONDS,BLK01,CSNSTORES,DESINC,FINGERHUTDS,HDDS,JCPENNEY01,KOHLDSN,MACY02,OLLIIX,OVERSTOCK01,TGTDVS,WALMARTDS,ZOLA</t>
  </si>
  <si>
    <t>7/18/2022</t>
  </si>
  <si>
    <t>MPS73-532</t>
  </si>
  <si>
    <t>AMAZON,AMAZONDS,BLK01,KOHLDSN</t>
  </si>
  <si>
    <t>MPS73-317</t>
  </si>
  <si>
    <t>Taupe</t>
  </si>
  <si>
    <t>A+</t>
  </si>
  <si>
    <t>7/12/2024</t>
  </si>
  <si>
    <t>AAFESDS,AMAZON,AMAZONDS,BEALLSDS,BLK01,CSNSTORES,DESINC,HDDS,JCPENNEY01,KOHLDSN,MACY02,OLLIIX,OVERSTOCK01,TGTDVS,ZOLA</t>
  </si>
  <si>
    <t>5/25/2022</t>
  </si>
  <si>
    <t>MPS73-319</t>
  </si>
  <si>
    <t>Seafoam</t>
  </si>
  <si>
    <t>7/4/2022</t>
  </si>
  <si>
    <t>MPS73-316</t>
  </si>
  <si>
    <t>Grey</t>
  </si>
  <si>
    <t>AAFESDS,AMAZON,AMAZONDS,BEALLSDS,BLK01,CSNSTORES,DESINC,HDDS,HOUZZ,JCPENNEY01,KOHLDSN,MACY02,OLLIIX,OVERSCONSIGN,OVERSTOCK01,TGTDVS,WALMARTDS,ZOLA</t>
  </si>
  <si>
    <t>6/22/2022</t>
  </si>
  <si>
    <t>MPS73-533</t>
  </si>
  <si>
    <t>MPS73-455</t>
  </si>
  <si>
    <t>Light Blue</t>
  </si>
  <si>
    <t>B+</t>
  </si>
  <si>
    <t>AMAZON,AMAZONDS,BLK01,CSNSTORES,HDDS,JCPENNEY01,KOHLDSN,LOWESDS,MACY02,OLLIIX,OVERSTOCK01,TGTDVS,WALMARTDS,ZOLA</t>
  </si>
  <si>
    <t>5/26/2023</t>
  </si>
  <si>
    <t>6/28/2023</t>
  </si>
  <si>
    <t>MPS73-416</t>
  </si>
  <si>
    <t>Blue</t>
  </si>
  <si>
    <t>1/18/2019</t>
  </si>
  <si>
    <t>AAFESDS,AMAZON,AMAZONDS,BLK01,CSNSTORES,FINGERHUTDS,HDDS,JCPENNEY01,KOHLDSN,MACY02,NRTPORT,OLLIIX,OVERSCONSIGN,OVERSTOCK01,TGTDVS,WALMARTDS,ZOLA</t>
  </si>
  <si>
    <t>5/30/2022</t>
  </si>
  <si>
    <t>MPS73-450</t>
  </si>
  <si>
    <t>Blush</t>
  </si>
  <si>
    <t>9/16/2019</t>
  </si>
  <si>
    <t>7/30/2024</t>
  </si>
  <si>
    <t>AMAZON,AMAZONDS,BLK01,CSNSTORES,HDDS,JCPENNEY01,KOHLDSN,MACY02,OLLIIX,OVERSTOCK01,TGTDVS,WALMARTDS,ZOLA</t>
  </si>
  <si>
    <t>7/10/2023</t>
  </si>
  <si>
    <t>MPS73-468</t>
  </si>
  <si>
    <t>Navy</t>
  </si>
  <si>
    <t>A</t>
  </si>
  <si>
    <t>Traditional</t>
  </si>
  <si>
    <t>8/27/2020</t>
  </si>
  <si>
    <t>AAFESDS,AMAZON,AMAZONDS,BLK01,CSNSTORES,FINGERHUTDS,HDDS,HOUZZ,JCPENNEY01,KOHLDSN,MACY02,OLLIIX,OVERSTOCK01,TGTDVS,WALMARTDS,ZOLA</t>
  </si>
  <si>
    <t>5/31/2023</t>
  </si>
  <si>
    <t>MPS73-467</t>
  </si>
  <si>
    <t>Purple</t>
  </si>
  <si>
    <t>8/26/2020</t>
  </si>
  <si>
    <t>AMAZON,AMAZONDS,BLK01,CSNSTORES,FINGERHUTDS,HDDS,JCPENNEY01,KOHLDSN,MACY02,OLLIIX,OVERSCONSIGN,OVERSTOCK01,TGTDVS,WALMARTDS,ZOLA</t>
  </si>
  <si>
    <t>6/9/2023</t>
  </si>
  <si>
    <t>MPS73-543</t>
  </si>
  <si>
    <t>Green</t>
  </si>
  <si>
    <t>PP001361;PF006305</t>
  </si>
  <si>
    <t>5/8/2024</t>
  </si>
  <si>
    <t>Open</t>
  </si>
  <si>
    <t>MPS73-475</t>
  </si>
  <si>
    <t>Lavender</t>
  </si>
  <si>
    <t>B</t>
  </si>
  <si>
    <t>11/4/2020</t>
  </si>
  <si>
    <t>AMAZON,AMAZONDS,BLK01,CSNSTORES,FINGERHUTDS,HDDS,JCPENNEY01,KOHLDSN,MACY02,NRTPORT,OLLIIX,OVERSTOCK01,TGTDVS</t>
  </si>
  <si>
    <t>Declined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</si>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</sst>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33.6</v>
      </c>
      <c r="M6" s="3">
        <v>35.28</v>
      </c>
      <c r="N6" s="3">
        <v>69.99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99</v>
      </c>
      <c r="T6" s="2" t="s">
        <v>100</v>
      </c>
      <c r="U6" s="2" t="s">
        <v>101</v>
      </c>
      <c r="V6" s="2" t="s">
        <v>102</v>
      </c>
      <c r="W6" s="2" t="s">
        <v>103</v>
      </c>
      <c r="X6" s="2" t="s">
        <v>98</v>
      </c>
      <c r="Y6" s="2" t="s">
        <v>104</v>
      </c>
      <c r="Z6" s="4">
        <v>2452</v>
      </c>
      <c r="AA6" s="4">
        <f>=ROUNDDOWN(26.9450549450549,0)</f>
      </c>
      <c r="AB6" s="5">
        <v>91</v>
      </c>
      <c r="AC6" s="2" t="s">
        <v>105</v>
      </c>
      <c r="AD6" s="4">
        <v>1140</v>
      </c>
      <c r="AE6" s="4">
        <v>1870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42</v>
      </c>
      <c r="AQ6" s="8">
        <v>1600.2</v>
      </c>
      <c r="AR6" s="4">
        <v>225</v>
      </c>
      <c r="AS6" s="8">
        <v>8572.5</v>
      </c>
      <c r="AT6" s="7">
        <v>-0.8133</v>
      </c>
      <c r="AU6" s="7">
        <v>-0.8133</v>
      </c>
      <c r="AV6" s="4">
        <v>46</v>
      </c>
      <c r="AW6" s="8">
        <v>1752.6</v>
      </c>
      <c r="AX6" s="4">
        <v>225</v>
      </c>
      <c r="AY6" s="8">
        <v>8572.5</v>
      </c>
      <c r="AZ6" s="7">
        <v>-0.7956</v>
      </c>
      <c r="BA6" s="7">
        <v>-0.7956</v>
      </c>
      <c r="BB6" s="7">
        <v>0.913</v>
      </c>
      <c r="BC6" s="4">
        <v>196</v>
      </c>
      <c r="BD6" s="8">
        <v>7467.6</v>
      </c>
      <c r="BE6" s="4">
        <v>983</v>
      </c>
      <c r="BF6" s="8">
        <v>37452.3</v>
      </c>
      <c r="BG6" s="7">
        <v>-0.8006</v>
      </c>
      <c r="BH6" s="7">
        <v>-0.8006</v>
      </c>
      <c r="BI6" s="7">
        <v>0.2347</v>
      </c>
      <c r="BJ6" s="4">
        <v>418</v>
      </c>
      <c r="BK6" s="8">
        <v>15622.78</v>
      </c>
      <c r="BL6" s="2" t="s">
        <v>106</v>
      </c>
      <c r="BM6" s="7">
        <v>0.1005</v>
      </c>
      <c r="BN6" s="7">
        <v>0.1024</v>
      </c>
      <c r="BO6" s="4">
        <v>42</v>
      </c>
      <c r="BP6" s="8">
        <v>1600.2</v>
      </c>
      <c r="BQ6" s="4">
        <v>225</v>
      </c>
      <c r="BR6" s="8">
        <v>8572.5</v>
      </c>
      <c r="BS6" s="7">
        <v>-0.8133</v>
      </c>
      <c r="BT6" s="7">
        <v>-0.8133</v>
      </c>
      <c r="BU6" s="2" t="s">
        <v>107</v>
      </c>
      <c r="BV6" s="2" t="s">
        <v>95</v>
      </c>
      <c r="BW6" s="2" t="s">
        <v>108</v>
      </c>
      <c r="BX6" s="2" t="s">
        <v>109</v>
      </c>
      <c r="BY6" s="2" t="s">
        <v>110</v>
      </c>
      <c r="BZ6" s="2" t="s">
        <v>98</v>
      </c>
    </row>
    <row r="7">
      <c r="A7" s="2" t="s">
        <v>111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91</v>
      </c>
      <c r="H7" s="2" t="s">
        <v>91</v>
      </c>
      <c r="I7" s="2" t="s">
        <v>112</v>
      </c>
      <c r="J7" s="2" t="s">
        <v>113</v>
      </c>
      <c r="K7" s="2" t="s">
        <v>94</v>
      </c>
      <c r="L7" s="3">
        <v>33.6</v>
      </c>
      <c r="M7" s="3">
        <v>35.28</v>
      </c>
      <c r="N7" s="3">
        <v>69.99</v>
      </c>
      <c r="O7" s="2" t="s">
        <v>95</v>
      </c>
      <c r="P7" s="2" t="s">
        <v>114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115</v>
      </c>
      <c r="V7" s="2" t="s">
        <v>102</v>
      </c>
      <c r="W7" s="2" t="s">
        <v>116</v>
      </c>
      <c r="X7" s="2" t="s">
        <v>98</v>
      </c>
      <c r="Y7" s="2" t="s">
        <v>117</v>
      </c>
      <c r="Z7" s="4">
        <v>666</v>
      </c>
      <c r="AA7" s="4">
        <f>=ROUNDDOWN(21.4838709677419,0)</f>
      </c>
      <c r="AB7" s="5">
        <v>31</v>
      </c>
      <c r="AC7" s="2" t="s">
        <v>98</v>
      </c>
      <c r="AD7" s="4"/>
      <c r="AE7" s="4"/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>
        <v>4</v>
      </c>
      <c r="AQ7" s="8">
        <v>152.4</v>
      </c>
      <c r="AR7" s="4"/>
      <c r="AS7" s="8"/>
      <c r="AT7" s="7"/>
      <c r="AU7" s="7"/>
      <c r="AV7" s="4" t="s">
        <v>98</v>
      </c>
      <c r="AW7" s="8" t="s">
        <v>98</v>
      </c>
      <c r="AX7" s="4" t="s">
        <v>98</v>
      </c>
      <c r="AY7" s="8" t="s">
        <v>98</v>
      </c>
      <c r="AZ7" s="7" t="s">
        <v>98</v>
      </c>
      <c r="BA7" s="7" t="s">
        <v>98</v>
      </c>
      <c r="BB7" s="7">
        <v>0.087</v>
      </c>
      <c r="BC7" s="4" t="s">
        <v>98</v>
      </c>
      <c r="BD7" s="8" t="s">
        <v>98</v>
      </c>
      <c r="BE7" s="4" t="s">
        <v>98</v>
      </c>
      <c r="BF7" s="8" t="s">
        <v>98</v>
      </c>
      <c r="BG7" s="7" t="s">
        <v>98</v>
      </c>
      <c r="BH7" s="7" t="s">
        <v>98</v>
      </c>
      <c r="BI7" s="7" t="s">
        <v>98</v>
      </c>
      <c r="BJ7" s="4">
        <v>11</v>
      </c>
      <c r="BK7" s="8">
        <v>422.34</v>
      </c>
      <c r="BL7" s="2" t="s">
        <v>118</v>
      </c>
      <c r="BM7" s="7">
        <v>0.3636</v>
      </c>
      <c r="BN7" s="7">
        <v>0.3608</v>
      </c>
      <c r="BO7" s="4">
        <v>4</v>
      </c>
      <c r="BP7" s="8">
        <v>152.4</v>
      </c>
      <c r="BQ7" s="4"/>
      <c r="BR7" s="8"/>
      <c r="BS7" s="7"/>
      <c r="BT7" s="7"/>
      <c r="BU7" s="2" t="s">
        <v>107</v>
      </c>
      <c r="BV7" s="2" t="s">
        <v>95</v>
      </c>
      <c r="BW7" s="2" t="s">
        <v>119</v>
      </c>
      <c r="BX7" s="2" t="s">
        <v>120</v>
      </c>
      <c r="BY7" s="2" t="s">
        <v>110</v>
      </c>
      <c r="BZ7" s="2" t="s">
        <v>98</v>
      </c>
    </row>
    <row r="8">
      <c r="A8" s="2" t="s">
        <v>121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91</v>
      </c>
      <c r="H8" s="2" t="s">
        <v>91</v>
      </c>
      <c r="I8" s="2" t="s">
        <v>92</v>
      </c>
      <c r="J8" s="2" t="s">
        <v>93</v>
      </c>
      <c r="K8" s="2" t="s">
        <v>122</v>
      </c>
      <c r="L8" s="3">
        <v>33.6</v>
      </c>
      <c r="M8" s="3">
        <v>35.28</v>
      </c>
      <c r="N8" s="3">
        <v>69.99</v>
      </c>
      <c r="O8" s="2" t="s">
        <v>95</v>
      </c>
      <c r="P8" s="2" t="s">
        <v>96</v>
      </c>
      <c r="Q8" s="2" t="s">
        <v>97</v>
      </c>
      <c r="R8" s="2" t="s">
        <v>98</v>
      </c>
      <c r="S8" s="2" t="s">
        <v>99</v>
      </c>
      <c r="T8" s="2" t="s">
        <v>100</v>
      </c>
      <c r="U8" s="2" t="s">
        <v>101</v>
      </c>
      <c r="V8" s="2" t="s">
        <v>102</v>
      </c>
      <c r="W8" s="2" t="s">
        <v>103</v>
      </c>
      <c r="X8" s="2" t="s">
        <v>98</v>
      </c>
      <c r="Y8" s="2" t="s">
        <v>123</v>
      </c>
      <c r="Z8" s="4">
        <v>2946</v>
      </c>
      <c r="AA8" s="4">
        <f>=ROUNDDOWN(21.6617647058824,0)</f>
      </c>
      <c r="AB8" s="5">
        <v>136</v>
      </c>
      <c r="AC8" s="2" t="s">
        <v>105</v>
      </c>
      <c r="AD8" s="4">
        <v>1780</v>
      </c>
      <c r="AE8" s="4">
        <v>3290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>
        <v>29</v>
      </c>
      <c r="AQ8" s="8">
        <v>1104.9</v>
      </c>
      <c r="AR8" s="4">
        <v>156</v>
      </c>
      <c r="AS8" s="8">
        <v>5943.6</v>
      </c>
      <c r="AT8" s="7">
        <v>-0.8141</v>
      </c>
      <c r="AU8" s="7">
        <v>-0.8141</v>
      </c>
      <c r="AV8" s="4">
        <v>31</v>
      </c>
      <c r="AW8" s="8">
        <v>1181.1</v>
      </c>
      <c r="AX8" s="4">
        <v>156</v>
      </c>
      <c r="AY8" s="8">
        <v>5943.6</v>
      </c>
      <c r="AZ8" s="7">
        <v>-0.8013</v>
      </c>
      <c r="BA8" s="7">
        <v>-0.8013</v>
      </c>
      <c r="BB8" s="7">
        <v>0.9355</v>
      </c>
      <c r="BC8" s="4" t="s">
        <v>98</v>
      </c>
      <c r="BD8" s="8" t="s">
        <v>98</v>
      </c>
      <c r="BE8" s="4" t="s">
        <v>98</v>
      </c>
      <c r="BF8" s="8" t="s">
        <v>98</v>
      </c>
      <c r="BG8" s="7" t="s">
        <v>98</v>
      </c>
      <c r="BH8" s="7" t="s">
        <v>98</v>
      </c>
      <c r="BI8" s="7">
        <v>0.1582</v>
      </c>
      <c r="BJ8" s="4">
        <v>619</v>
      </c>
      <c r="BK8" s="8">
        <v>22304.82</v>
      </c>
      <c r="BL8" s="2" t="s">
        <v>124</v>
      </c>
      <c r="BM8" s="7">
        <v>0.0468</v>
      </c>
      <c r="BN8" s="7">
        <v>0.0495</v>
      </c>
      <c r="BO8" s="4">
        <v>29</v>
      </c>
      <c r="BP8" s="8">
        <v>1104.9</v>
      </c>
      <c r="BQ8" s="4">
        <v>156</v>
      </c>
      <c r="BR8" s="8">
        <v>5943.6</v>
      </c>
      <c r="BS8" s="7">
        <v>-0.8141</v>
      </c>
      <c r="BT8" s="7">
        <v>-0.8141</v>
      </c>
      <c r="BU8" s="2" t="s">
        <v>107</v>
      </c>
      <c r="BV8" s="2" t="s">
        <v>95</v>
      </c>
      <c r="BW8" s="2" t="s">
        <v>125</v>
      </c>
      <c r="BX8" s="2" t="s">
        <v>126</v>
      </c>
      <c r="BY8" s="2" t="s">
        <v>110</v>
      </c>
      <c r="BZ8" s="2" t="s">
        <v>98</v>
      </c>
    </row>
    <row r="9">
      <c r="A9" s="2" t="s">
        <v>127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91</v>
      </c>
      <c r="H9" s="2" t="s">
        <v>91</v>
      </c>
      <c r="I9" s="2" t="s">
        <v>112</v>
      </c>
      <c r="J9" s="2" t="s">
        <v>113</v>
      </c>
      <c r="K9" s="2" t="s">
        <v>122</v>
      </c>
      <c r="L9" s="3">
        <v>33.6</v>
      </c>
      <c r="M9" s="3">
        <v>35.28</v>
      </c>
      <c r="N9" s="3">
        <v>69.99</v>
      </c>
      <c r="O9" s="2" t="s">
        <v>95</v>
      </c>
      <c r="P9" s="2" t="s">
        <v>114</v>
      </c>
      <c r="Q9" s="2" t="s">
        <v>97</v>
      </c>
      <c r="R9" s="2" t="s">
        <v>98</v>
      </c>
      <c r="S9" s="2" t="s">
        <v>99</v>
      </c>
      <c r="T9" s="2" t="s">
        <v>100</v>
      </c>
      <c r="U9" s="2" t="s">
        <v>115</v>
      </c>
      <c r="V9" s="2" t="s">
        <v>102</v>
      </c>
      <c r="W9" s="2" t="s">
        <v>116</v>
      </c>
      <c r="X9" s="2" t="s">
        <v>98</v>
      </c>
      <c r="Y9" s="2" t="s">
        <v>117</v>
      </c>
      <c r="Z9" s="4">
        <v>840</v>
      </c>
      <c r="AA9" s="4">
        <f>=ROUNDDOWN(21,0)</f>
      </c>
      <c r="AB9" s="5">
        <v>40</v>
      </c>
      <c r="AC9" s="2" t="s">
        <v>98</v>
      </c>
      <c r="AD9" s="4"/>
      <c r="AE9" s="4"/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>
        <v>2</v>
      </c>
      <c r="AQ9" s="8">
        <v>76.2</v>
      </c>
      <c r="AR9" s="4"/>
      <c r="AS9" s="8"/>
      <c r="AT9" s="7"/>
      <c r="AU9" s="7"/>
      <c r="AV9" s="4" t="s">
        <v>98</v>
      </c>
      <c r="AW9" s="8" t="s">
        <v>98</v>
      </c>
      <c r="AX9" s="4" t="s">
        <v>98</v>
      </c>
      <c r="AY9" s="8" t="s">
        <v>98</v>
      </c>
      <c r="AZ9" s="7" t="s">
        <v>98</v>
      </c>
      <c r="BA9" s="7" t="s">
        <v>98</v>
      </c>
      <c r="BB9" s="7">
        <v>0.0645</v>
      </c>
      <c r="BC9" s="4" t="s">
        <v>98</v>
      </c>
      <c r="BD9" s="8" t="s">
        <v>98</v>
      </c>
      <c r="BE9" s="4" t="s">
        <v>98</v>
      </c>
      <c r="BF9" s="8" t="s">
        <v>98</v>
      </c>
      <c r="BG9" s="7" t="s">
        <v>98</v>
      </c>
      <c r="BH9" s="7" t="s">
        <v>98</v>
      </c>
      <c r="BI9" s="7" t="s">
        <v>98</v>
      </c>
      <c r="BJ9" s="4">
        <v>14</v>
      </c>
      <c r="BK9" s="8">
        <v>536.66</v>
      </c>
      <c r="BL9" s="2" t="s">
        <v>128</v>
      </c>
      <c r="BM9" s="7">
        <v>0.1429</v>
      </c>
      <c r="BN9" s="7">
        <v>0.142</v>
      </c>
      <c r="BO9" s="4">
        <v>2</v>
      </c>
      <c r="BP9" s="8">
        <v>76.2</v>
      </c>
      <c r="BQ9" s="4"/>
      <c r="BR9" s="8"/>
      <c r="BS9" s="7"/>
      <c r="BT9" s="7"/>
      <c r="BU9" s="2" t="s">
        <v>107</v>
      </c>
      <c r="BV9" s="2" t="s">
        <v>95</v>
      </c>
      <c r="BW9" s="2" t="s">
        <v>119</v>
      </c>
      <c r="BX9" s="2" t="s">
        <v>129</v>
      </c>
      <c r="BY9" s="2" t="s">
        <v>110</v>
      </c>
      <c r="BZ9" s="2" t="s">
        <v>98</v>
      </c>
    </row>
    <row r="10">
      <c r="A10" s="2" t="s">
        <v>130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91</v>
      </c>
      <c r="H10" s="2" t="s">
        <v>91</v>
      </c>
      <c r="I10" s="2" t="s">
        <v>92</v>
      </c>
      <c r="J10" s="2" t="s">
        <v>93</v>
      </c>
      <c r="K10" s="2" t="s">
        <v>131</v>
      </c>
      <c r="L10" s="3">
        <v>33.6</v>
      </c>
      <c r="M10" s="3">
        <v>35.28</v>
      </c>
      <c r="N10" s="3">
        <v>69.99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99</v>
      </c>
      <c r="T10" s="2" t="s">
        <v>100</v>
      </c>
      <c r="U10" s="2" t="s">
        <v>101</v>
      </c>
      <c r="V10" s="2" t="s">
        <v>102</v>
      </c>
      <c r="W10" s="2" t="s">
        <v>103</v>
      </c>
      <c r="X10" s="2" t="s">
        <v>98</v>
      </c>
      <c r="Y10" s="2" t="s">
        <v>132</v>
      </c>
      <c r="Z10" s="4">
        <v>3202</v>
      </c>
      <c r="AA10" s="4">
        <f>=ROUNDDOWN(40.5316455696203,0)</f>
      </c>
      <c r="AB10" s="5">
        <v>79</v>
      </c>
      <c r="AC10" s="2" t="s">
        <v>133</v>
      </c>
      <c r="AD10" s="4">
        <v>15</v>
      </c>
      <c r="AE10" s="4">
        <v>916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>
        <v>30</v>
      </c>
      <c r="AQ10" s="8">
        <v>1143</v>
      </c>
      <c r="AR10" s="4">
        <v>105</v>
      </c>
      <c r="AS10" s="8">
        <v>4000.5</v>
      </c>
      <c r="AT10" s="7">
        <v>-0.7143</v>
      </c>
      <c r="AU10" s="7">
        <v>-0.7143</v>
      </c>
      <c r="AV10" s="4">
        <v>30</v>
      </c>
      <c r="AW10" s="8">
        <v>1143</v>
      </c>
      <c r="AX10" s="4">
        <v>105</v>
      </c>
      <c r="AY10" s="8">
        <v>4000.5</v>
      </c>
      <c r="AZ10" s="7">
        <v>-0.7143</v>
      </c>
      <c r="BA10" s="7">
        <v>-0.7143</v>
      </c>
      <c r="BB10" s="7">
        <v>1</v>
      </c>
      <c r="BC10" s="4" t="s">
        <v>98</v>
      </c>
      <c r="BD10" s="8" t="s">
        <v>98</v>
      </c>
      <c r="BE10" s="4" t="s">
        <v>98</v>
      </c>
      <c r="BF10" s="8" t="s">
        <v>98</v>
      </c>
      <c r="BG10" s="7" t="s">
        <v>98</v>
      </c>
      <c r="BH10" s="7" t="s">
        <v>98</v>
      </c>
      <c r="BI10" s="7">
        <v>0.1531</v>
      </c>
      <c r="BJ10" s="4">
        <v>389</v>
      </c>
      <c r="BK10" s="8">
        <v>14370.23</v>
      </c>
      <c r="BL10" s="2" t="s">
        <v>134</v>
      </c>
      <c r="BM10" s="7">
        <v>0.0771</v>
      </c>
      <c r="BN10" s="7">
        <v>0.0795</v>
      </c>
      <c r="BO10" s="4">
        <v>30</v>
      </c>
      <c r="BP10" s="8">
        <v>1143</v>
      </c>
      <c r="BQ10" s="4">
        <v>105</v>
      </c>
      <c r="BR10" s="8">
        <v>4000.5</v>
      </c>
      <c r="BS10" s="7">
        <v>-0.7143</v>
      </c>
      <c r="BT10" s="7">
        <v>-0.7143</v>
      </c>
      <c r="BU10" s="2" t="s">
        <v>107</v>
      </c>
      <c r="BV10" s="2" t="s">
        <v>95</v>
      </c>
      <c r="BW10" s="2" t="s">
        <v>125</v>
      </c>
      <c r="BX10" s="2" t="s">
        <v>135</v>
      </c>
      <c r="BY10" s="2" t="s">
        <v>110</v>
      </c>
      <c r="BZ10" s="2" t="s">
        <v>98</v>
      </c>
    </row>
    <row r="11">
      <c r="A11" s="2" t="s">
        <v>136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91</v>
      </c>
      <c r="H11" s="2" t="s">
        <v>91</v>
      </c>
      <c r="I11" s="2" t="s">
        <v>112</v>
      </c>
      <c r="J11" s="2" t="s">
        <v>113</v>
      </c>
      <c r="K11" s="2" t="s">
        <v>131</v>
      </c>
      <c r="L11" s="3">
        <v>33.6</v>
      </c>
      <c r="M11" s="3">
        <v>35.28</v>
      </c>
      <c r="N11" s="3">
        <v>69.99</v>
      </c>
      <c r="O11" s="2" t="s">
        <v>95</v>
      </c>
      <c r="P11" s="2" t="s">
        <v>114</v>
      </c>
      <c r="Q11" s="2" t="s">
        <v>97</v>
      </c>
      <c r="R11" s="2" t="s">
        <v>98</v>
      </c>
      <c r="S11" s="2" t="s">
        <v>99</v>
      </c>
      <c r="T11" s="2" t="s">
        <v>100</v>
      </c>
      <c r="U11" s="2" t="s">
        <v>115</v>
      </c>
      <c r="V11" s="2" t="s">
        <v>102</v>
      </c>
      <c r="W11" s="2" t="s">
        <v>116</v>
      </c>
      <c r="X11" s="2" t="s">
        <v>98</v>
      </c>
      <c r="Y11" s="2" t="s">
        <v>117</v>
      </c>
      <c r="Z11" s="4">
        <v>573</v>
      </c>
      <c r="AA11" s="4">
        <f>=ROUNDDOWN(19.1,0)</f>
      </c>
      <c r="AB11" s="5">
        <v>30</v>
      </c>
      <c r="AC11" s="2" t="s">
        <v>98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98</v>
      </c>
      <c r="AW11" s="8" t="s">
        <v>98</v>
      </c>
      <c r="AX11" s="4" t="s">
        <v>98</v>
      </c>
      <c r="AY11" s="8" t="s">
        <v>98</v>
      </c>
      <c r="AZ11" s="7" t="s">
        <v>98</v>
      </c>
      <c r="BA11" s="7" t="s">
        <v>98</v>
      </c>
      <c r="BB11" s="7"/>
      <c r="BC11" s="4" t="s">
        <v>98</v>
      </c>
      <c r="BD11" s="8" t="s">
        <v>98</v>
      </c>
      <c r="BE11" s="4" t="s">
        <v>98</v>
      </c>
      <c r="BF11" s="8" t="s">
        <v>98</v>
      </c>
      <c r="BG11" s="7" t="s">
        <v>98</v>
      </c>
      <c r="BH11" s="7" t="s">
        <v>98</v>
      </c>
      <c r="BI11" s="7" t="s">
        <v>98</v>
      </c>
      <c r="BJ11" s="4">
        <v>23</v>
      </c>
      <c r="BK11" s="8">
        <v>879.6</v>
      </c>
      <c r="BL11" s="2" t="s">
        <v>137</v>
      </c>
      <c r="BM11" s="7"/>
      <c r="BN11" s="7"/>
      <c r="BO11" s="4"/>
      <c r="BP11" s="8"/>
      <c r="BQ11" s="4"/>
      <c r="BR11" s="8"/>
      <c r="BS11" s="7"/>
      <c r="BT11" s="7"/>
      <c r="BU11" s="2" t="s">
        <v>107</v>
      </c>
      <c r="BV11" s="2" t="s">
        <v>95</v>
      </c>
      <c r="BW11" s="2" t="s">
        <v>119</v>
      </c>
      <c r="BX11" s="2" t="s">
        <v>98</v>
      </c>
      <c r="BY11" s="2" t="s">
        <v>110</v>
      </c>
      <c r="BZ11" s="2" t="s">
        <v>98</v>
      </c>
    </row>
    <row r="12">
      <c r="A12" s="2" t="s">
        <v>138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91</v>
      </c>
      <c r="H12" s="2" t="s">
        <v>91</v>
      </c>
      <c r="I12" s="2" t="s">
        <v>92</v>
      </c>
      <c r="J12" s="2" t="s">
        <v>93</v>
      </c>
      <c r="K12" s="2" t="s">
        <v>139</v>
      </c>
      <c r="L12" s="3">
        <v>33.6</v>
      </c>
      <c r="M12" s="3">
        <v>35.28</v>
      </c>
      <c r="N12" s="3">
        <v>69.99</v>
      </c>
      <c r="O12" s="2" t="s">
        <v>95</v>
      </c>
      <c r="P12" s="2" t="s">
        <v>140</v>
      </c>
      <c r="Q12" s="2" t="s">
        <v>97</v>
      </c>
      <c r="R12" s="2" t="s">
        <v>98</v>
      </c>
      <c r="S12" s="2" t="s">
        <v>99</v>
      </c>
      <c r="T12" s="2" t="s">
        <v>100</v>
      </c>
      <c r="U12" s="2" t="s">
        <v>101</v>
      </c>
      <c r="V12" s="2" t="s">
        <v>102</v>
      </c>
      <c r="W12" s="2" t="s">
        <v>103</v>
      </c>
      <c r="X12" s="2" t="s">
        <v>98</v>
      </c>
      <c r="Y12" s="2" t="s">
        <v>104</v>
      </c>
      <c r="Z12" s="4">
        <v>2382</v>
      </c>
      <c r="AA12" s="4">
        <f>=ROUNDDOWN(26.4666666666667,0)</f>
      </c>
      <c r="AB12" s="5">
        <v>90</v>
      </c>
      <c r="AC12" s="2" t="s">
        <v>141</v>
      </c>
      <c r="AD12" s="4">
        <v>5</v>
      </c>
      <c r="AE12" s="4">
        <v>2189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>
        <v>21</v>
      </c>
      <c r="AQ12" s="8">
        <v>800.1</v>
      </c>
      <c r="AR12" s="4">
        <v>154</v>
      </c>
      <c r="AS12" s="8">
        <v>5867.4</v>
      </c>
      <c r="AT12" s="7">
        <v>-0.8636</v>
      </c>
      <c r="AU12" s="7">
        <v>-0.8636</v>
      </c>
      <c r="AV12" s="4">
        <v>21</v>
      </c>
      <c r="AW12" s="8">
        <v>800.1</v>
      </c>
      <c r="AX12" s="4">
        <v>154</v>
      </c>
      <c r="AY12" s="8">
        <v>5867.4</v>
      </c>
      <c r="AZ12" s="7">
        <v>-0.8636</v>
      </c>
      <c r="BA12" s="7">
        <v>-0.8636</v>
      </c>
      <c r="BB12" s="7">
        <v>1</v>
      </c>
      <c r="BC12" s="4" t="s">
        <v>98</v>
      </c>
      <c r="BD12" s="8" t="s">
        <v>98</v>
      </c>
      <c r="BE12" s="4" t="s">
        <v>98</v>
      </c>
      <c r="BF12" s="8" t="s">
        <v>98</v>
      </c>
      <c r="BG12" s="7" t="s">
        <v>98</v>
      </c>
      <c r="BH12" s="7" t="s">
        <v>98</v>
      </c>
      <c r="BI12" s="7">
        <v>0.1071</v>
      </c>
      <c r="BJ12" s="4">
        <v>415</v>
      </c>
      <c r="BK12" s="8">
        <v>15082.44</v>
      </c>
      <c r="BL12" s="2" t="s">
        <v>142</v>
      </c>
      <c r="BM12" s="7">
        <v>0.0506</v>
      </c>
      <c r="BN12" s="7">
        <v>0.053</v>
      </c>
      <c r="BO12" s="4">
        <v>21</v>
      </c>
      <c r="BP12" s="8">
        <v>800.1</v>
      </c>
      <c r="BQ12" s="4">
        <v>154</v>
      </c>
      <c r="BR12" s="8">
        <v>5867.4</v>
      </c>
      <c r="BS12" s="7">
        <v>-0.8636</v>
      </c>
      <c r="BT12" s="7">
        <v>-0.8636</v>
      </c>
      <c r="BU12" s="2" t="s">
        <v>107</v>
      </c>
      <c r="BV12" s="2" t="s">
        <v>95</v>
      </c>
      <c r="BW12" s="2" t="s">
        <v>125</v>
      </c>
      <c r="BX12" s="2" t="s">
        <v>143</v>
      </c>
      <c r="BY12" s="2" t="s">
        <v>110</v>
      </c>
      <c r="BZ12" s="2" t="s">
        <v>98</v>
      </c>
    </row>
    <row r="13">
      <c r="A13" s="2" t="s">
        <v>144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91</v>
      </c>
      <c r="H13" s="2" t="s">
        <v>91</v>
      </c>
      <c r="I13" s="2" t="s">
        <v>92</v>
      </c>
      <c r="J13" s="2" t="s">
        <v>93</v>
      </c>
      <c r="K13" s="2" t="s">
        <v>145</v>
      </c>
      <c r="L13" s="3">
        <v>33.6</v>
      </c>
      <c r="M13" s="3">
        <v>35.28</v>
      </c>
      <c r="N13" s="3">
        <v>69.99</v>
      </c>
      <c r="O13" s="2" t="s">
        <v>95</v>
      </c>
      <c r="P13" s="2" t="s">
        <v>140</v>
      </c>
      <c r="Q13" s="2" t="s">
        <v>97</v>
      </c>
      <c r="R13" s="2" t="s">
        <v>98</v>
      </c>
      <c r="S13" s="2" t="s">
        <v>99</v>
      </c>
      <c r="T13" s="2" t="s">
        <v>100</v>
      </c>
      <c r="U13" s="2" t="s">
        <v>101</v>
      </c>
      <c r="V13" s="2" t="s">
        <v>102</v>
      </c>
      <c r="W13" s="2" t="s">
        <v>103</v>
      </c>
      <c r="X13" s="2" t="s">
        <v>98</v>
      </c>
      <c r="Y13" s="2" t="s">
        <v>104</v>
      </c>
      <c r="Z13" s="4">
        <v>2104</v>
      </c>
      <c r="AA13" s="4">
        <f>=ROUNDDOWN(25.9753086419753,0)</f>
      </c>
      <c r="AB13" s="5">
        <v>81</v>
      </c>
      <c r="AC13" s="2" t="s">
        <v>133</v>
      </c>
      <c r="AD13" s="4">
        <v>2</v>
      </c>
      <c r="AE13" s="4">
        <v>1412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>
        <v>18</v>
      </c>
      <c r="AQ13" s="8">
        <v>685.8</v>
      </c>
      <c r="AR13" s="4">
        <v>73</v>
      </c>
      <c r="AS13" s="8">
        <v>2781.3</v>
      </c>
      <c r="AT13" s="7">
        <v>-0.7534</v>
      </c>
      <c r="AU13" s="7">
        <v>-0.7534</v>
      </c>
      <c r="AV13" s="4">
        <v>18</v>
      </c>
      <c r="AW13" s="8">
        <v>685.8</v>
      </c>
      <c r="AX13" s="4">
        <v>73</v>
      </c>
      <c r="AY13" s="8">
        <v>2781.3</v>
      </c>
      <c r="AZ13" s="7">
        <v>-0.7534</v>
      </c>
      <c r="BA13" s="7">
        <v>-0.7534</v>
      </c>
      <c r="BB13" s="7">
        <v>1</v>
      </c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>
        <v>0.0918</v>
      </c>
      <c r="BJ13" s="4">
        <v>357</v>
      </c>
      <c r="BK13" s="8">
        <v>12919.78</v>
      </c>
      <c r="BL13" s="2" t="s">
        <v>106</v>
      </c>
      <c r="BM13" s="7">
        <v>0.0504</v>
      </c>
      <c r="BN13" s="7">
        <v>0.0531</v>
      </c>
      <c r="BO13" s="4">
        <v>18</v>
      </c>
      <c r="BP13" s="8">
        <v>685.8</v>
      </c>
      <c r="BQ13" s="4">
        <v>73</v>
      </c>
      <c r="BR13" s="8">
        <v>2781.3</v>
      </c>
      <c r="BS13" s="7">
        <v>-0.7534</v>
      </c>
      <c r="BT13" s="7">
        <v>-0.7534</v>
      </c>
      <c r="BU13" s="2" t="s">
        <v>107</v>
      </c>
      <c r="BV13" s="2" t="s">
        <v>95</v>
      </c>
      <c r="BW13" s="2" t="s">
        <v>125</v>
      </c>
      <c r="BX13" s="2" t="s">
        <v>146</v>
      </c>
      <c r="BY13" s="2" t="s">
        <v>110</v>
      </c>
      <c r="BZ13" s="2" t="s">
        <v>98</v>
      </c>
    </row>
    <row r="14">
      <c r="A14" s="2" t="s">
        <v>147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91</v>
      </c>
      <c r="H14" s="2" t="s">
        <v>91</v>
      </c>
      <c r="I14" s="2" t="s">
        <v>92</v>
      </c>
      <c r="J14" s="2" t="s">
        <v>93</v>
      </c>
      <c r="K14" s="2" t="s">
        <v>148</v>
      </c>
      <c r="L14" s="3">
        <v>33.6</v>
      </c>
      <c r="M14" s="3">
        <v>35.28</v>
      </c>
      <c r="N14" s="3">
        <v>69.99</v>
      </c>
      <c r="O14" s="2" t="s">
        <v>95</v>
      </c>
      <c r="P14" s="2" t="s">
        <v>140</v>
      </c>
      <c r="Q14" s="2" t="s">
        <v>97</v>
      </c>
      <c r="R14" s="2" t="s">
        <v>98</v>
      </c>
      <c r="S14" s="2" t="s">
        <v>99</v>
      </c>
      <c r="T14" s="2" t="s">
        <v>100</v>
      </c>
      <c r="U14" s="2" t="s">
        <v>101</v>
      </c>
      <c r="V14" s="2" t="s">
        <v>102</v>
      </c>
      <c r="W14" s="2" t="s">
        <v>103</v>
      </c>
      <c r="X14" s="2" t="s">
        <v>98</v>
      </c>
      <c r="Y14" s="2" t="s">
        <v>104</v>
      </c>
      <c r="Z14" s="4">
        <v>2194</v>
      </c>
      <c r="AA14" s="4">
        <f>=ROUNDDOWN({0},0)</f>
      </c>
      <c r="AB14" s="5"/>
      <c r="AC14" s="2" t="s">
        <v>133</v>
      </c>
      <c r="AD14" s="4">
        <v>1</v>
      </c>
      <c r="AE14" s="4">
        <v>2201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>
        <v>12</v>
      </c>
      <c r="AQ14" s="8">
        <v>457.2</v>
      </c>
      <c r="AR14" s="4">
        <v>110</v>
      </c>
      <c r="AS14" s="8">
        <v>4191</v>
      </c>
      <c r="AT14" s="7">
        <v>-0.8909</v>
      </c>
      <c r="AU14" s="7">
        <v>-0.8909</v>
      </c>
      <c r="AV14" s="4">
        <v>13</v>
      </c>
      <c r="AW14" s="8">
        <v>495.3</v>
      </c>
      <c r="AX14" s="4">
        <v>110</v>
      </c>
      <c r="AY14" s="8">
        <v>4191</v>
      </c>
      <c r="AZ14" s="7">
        <v>-0.8818</v>
      </c>
      <c r="BA14" s="7">
        <v>-0.8818</v>
      </c>
      <c r="BB14" s="7">
        <v>0.9231</v>
      </c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>
        <v>0.0663</v>
      </c>
      <c r="BJ14" s="4">
        <v>521</v>
      </c>
      <c r="BK14" s="8">
        <v>18680.25</v>
      </c>
      <c r="BL14" s="2" t="s">
        <v>149</v>
      </c>
      <c r="BM14" s="7">
        <v>0.023</v>
      </c>
      <c r="BN14" s="7">
        <v>0.0245</v>
      </c>
      <c r="BO14" s="4">
        <v>12</v>
      </c>
      <c r="BP14" s="8">
        <v>457.2</v>
      </c>
      <c r="BQ14" s="4">
        <v>110</v>
      </c>
      <c r="BR14" s="8">
        <v>4191</v>
      </c>
      <c r="BS14" s="7">
        <v>-0.8909</v>
      </c>
      <c r="BT14" s="7">
        <v>-0.8909</v>
      </c>
      <c r="BU14" s="2" t="s">
        <v>107</v>
      </c>
      <c r="BV14" s="2" t="s">
        <v>95</v>
      </c>
      <c r="BW14" s="2" t="s">
        <v>125</v>
      </c>
      <c r="BX14" s="2" t="s">
        <v>150</v>
      </c>
      <c r="BY14" s="2" t="s">
        <v>110</v>
      </c>
      <c r="BZ14" s="2" t="s">
        <v>98</v>
      </c>
    </row>
    <row r="15">
      <c r="A15" s="2" t="s">
        <v>151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91</v>
      </c>
      <c r="H15" s="2" t="s">
        <v>91</v>
      </c>
      <c r="I15" s="2" t="s">
        <v>112</v>
      </c>
      <c r="J15" s="2" t="s">
        <v>113</v>
      </c>
      <c r="K15" s="2" t="s">
        <v>148</v>
      </c>
      <c r="L15" s="3">
        <v>33.6</v>
      </c>
      <c r="M15" s="3">
        <v>35.28</v>
      </c>
      <c r="N15" s="3">
        <v>69.99</v>
      </c>
      <c r="O15" s="2" t="s">
        <v>95</v>
      </c>
      <c r="P15" s="2" t="s">
        <v>114</v>
      </c>
      <c r="Q15" s="2" t="s">
        <v>97</v>
      </c>
      <c r="R15" s="2" t="s">
        <v>98</v>
      </c>
      <c r="S15" s="2" t="s">
        <v>99</v>
      </c>
      <c r="T15" s="2" t="s">
        <v>100</v>
      </c>
      <c r="U15" s="2" t="s">
        <v>115</v>
      </c>
      <c r="V15" s="2" t="s">
        <v>102</v>
      </c>
      <c r="W15" s="2" t="s">
        <v>116</v>
      </c>
      <c r="X15" s="2" t="s">
        <v>98</v>
      </c>
      <c r="Y15" s="2" t="s">
        <v>117</v>
      </c>
      <c r="Z15" s="4">
        <v>656</v>
      </c>
      <c r="AA15" s="4">
        <f>=ROUNDDOWN(21.1612903225806,0)</f>
      </c>
      <c r="AB15" s="5">
        <v>31</v>
      </c>
      <c r="AC15" s="2" t="s">
        <v>98</v>
      </c>
      <c r="AD15" s="4"/>
      <c r="AE15" s="4"/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>
        <v>1</v>
      </c>
      <c r="AQ15" s="8">
        <v>38.1</v>
      </c>
      <c r="AR15" s="4"/>
      <c r="AS15" s="8"/>
      <c r="AT15" s="7"/>
      <c r="AU15" s="7"/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>
        <v>0.0769</v>
      </c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 t="s">
        <v>98</v>
      </c>
      <c r="BJ15" s="4">
        <v>13</v>
      </c>
      <c r="BK15" s="8">
        <v>499.62</v>
      </c>
      <c r="BL15" s="2" t="s">
        <v>118</v>
      </c>
      <c r="BM15" s="7">
        <v>0.0769</v>
      </c>
      <c r="BN15" s="7">
        <v>0.0763</v>
      </c>
      <c r="BO15" s="4">
        <v>1</v>
      </c>
      <c r="BP15" s="8">
        <v>38.1</v>
      </c>
      <c r="BQ15" s="4"/>
      <c r="BR15" s="8"/>
      <c r="BS15" s="7"/>
      <c r="BT15" s="7"/>
      <c r="BU15" s="2" t="s">
        <v>107</v>
      </c>
      <c r="BV15" s="2" t="s">
        <v>95</v>
      </c>
      <c r="BW15" s="2" t="s">
        <v>119</v>
      </c>
      <c r="BX15" s="2" t="s">
        <v>133</v>
      </c>
      <c r="BY15" s="2" t="s">
        <v>110</v>
      </c>
      <c r="BZ15" s="2" t="s">
        <v>98</v>
      </c>
    </row>
    <row r="16">
      <c r="A16" s="2" t="s">
        <v>152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91</v>
      </c>
      <c r="H16" s="2" t="s">
        <v>91</v>
      </c>
      <c r="I16" s="2" t="s">
        <v>92</v>
      </c>
      <c r="J16" s="2" t="s">
        <v>93</v>
      </c>
      <c r="K16" s="2" t="s">
        <v>153</v>
      </c>
      <c r="L16" s="3">
        <v>33.6</v>
      </c>
      <c r="M16" s="3">
        <v>35.28</v>
      </c>
      <c r="N16" s="3">
        <v>69.99</v>
      </c>
      <c r="O16" s="2" t="s">
        <v>95</v>
      </c>
      <c r="P16" s="2" t="s">
        <v>154</v>
      </c>
      <c r="Q16" s="2" t="s">
        <v>97</v>
      </c>
      <c r="R16" s="2" t="s">
        <v>98</v>
      </c>
      <c r="S16" s="2" t="s">
        <v>99</v>
      </c>
      <c r="T16" s="2" t="s">
        <v>100</v>
      </c>
      <c r="U16" s="2" t="s">
        <v>101</v>
      </c>
      <c r="V16" s="2" t="s">
        <v>102</v>
      </c>
      <c r="W16" s="2" t="s">
        <v>103</v>
      </c>
      <c r="X16" s="2" t="s">
        <v>98</v>
      </c>
      <c r="Y16" s="2" t="s">
        <v>132</v>
      </c>
      <c r="Z16" s="4">
        <v>1193</v>
      </c>
      <c r="AA16" s="4">
        <f>=ROUNDDOWN(24.3469387755102,0)</f>
      </c>
      <c r="AB16" s="5">
        <v>49</v>
      </c>
      <c r="AC16" s="2" t="s">
        <v>105</v>
      </c>
      <c r="AD16" s="4">
        <v>730</v>
      </c>
      <c r="AE16" s="4">
        <v>1250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12</v>
      </c>
      <c r="AQ16" s="8">
        <v>457.2</v>
      </c>
      <c r="AR16" s="4">
        <v>36</v>
      </c>
      <c r="AS16" s="8">
        <v>1371.6</v>
      </c>
      <c r="AT16" s="7">
        <v>-0.6667</v>
      </c>
      <c r="AU16" s="7">
        <v>-0.6667</v>
      </c>
      <c r="AV16" s="4">
        <v>12</v>
      </c>
      <c r="AW16" s="8">
        <v>457.2</v>
      </c>
      <c r="AX16" s="4">
        <v>36</v>
      </c>
      <c r="AY16" s="8">
        <v>1371.6</v>
      </c>
      <c r="AZ16" s="7">
        <v>-0.6667</v>
      </c>
      <c r="BA16" s="7">
        <v>-0.6667</v>
      </c>
      <c r="BB16" s="7">
        <v>1</v>
      </c>
      <c r="BC16" s="4" t="s">
        <v>98</v>
      </c>
      <c r="BD16" s="8" t="s">
        <v>98</v>
      </c>
      <c r="BE16" s="4" t="s">
        <v>98</v>
      </c>
      <c r="BF16" s="8" t="s">
        <v>98</v>
      </c>
      <c r="BG16" s="7" t="s">
        <v>98</v>
      </c>
      <c r="BH16" s="7" t="s">
        <v>98</v>
      </c>
      <c r="BI16" s="7">
        <v>0.0612</v>
      </c>
      <c r="BJ16" s="4">
        <v>292</v>
      </c>
      <c r="BK16" s="8">
        <v>10702.12</v>
      </c>
      <c r="BL16" s="2" t="s">
        <v>155</v>
      </c>
      <c r="BM16" s="7">
        <v>0.0411</v>
      </c>
      <c r="BN16" s="7">
        <v>0.0427</v>
      </c>
      <c r="BO16" s="4">
        <v>12</v>
      </c>
      <c r="BP16" s="8">
        <v>457.2</v>
      </c>
      <c r="BQ16" s="4">
        <v>36</v>
      </c>
      <c r="BR16" s="8">
        <v>1371.6</v>
      </c>
      <c r="BS16" s="7">
        <v>-0.6667</v>
      </c>
      <c r="BT16" s="7">
        <v>-0.6667</v>
      </c>
      <c r="BU16" s="2" t="s">
        <v>107</v>
      </c>
      <c r="BV16" s="2" t="s">
        <v>95</v>
      </c>
      <c r="BW16" s="2" t="s">
        <v>156</v>
      </c>
      <c r="BX16" s="2" t="s">
        <v>157</v>
      </c>
      <c r="BY16" s="2" t="s">
        <v>110</v>
      </c>
      <c r="BZ16" s="2" t="s">
        <v>98</v>
      </c>
    </row>
    <row r="17">
      <c r="A17" s="2" t="s">
        <v>158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91</v>
      </c>
      <c r="H17" s="2" t="s">
        <v>91</v>
      </c>
      <c r="I17" s="2" t="s">
        <v>92</v>
      </c>
      <c r="J17" s="2" t="s">
        <v>93</v>
      </c>
      <c r="K17" s="2" t="s">
        <v>159</v>
      </c>
      <c r="L17" s="3">
        <v>33.6</v>
      </c>
      <c r="M17" s="3">
        <v>35.28</v>
      </c>
      <c r="N17" s="3">
        <v>69.99</v>
      </c>
      <c r="O17" s="2" t="s">
        <v>95</v>
      </c>
      <c r="P17" s="2" t="s">
        <v>140</v>
      </c>
      <c r="Q17" s="2" t="s">
        <v>97</v>
      </c>
      <c r="R17" s="2" t="s">
        <v>98</v>
      </c>
      <c r="S17" s="2" t="s">
        <v>99</v>
      </c>
      <c r="T17" s="2" t="s">
        <v>100</v>
      </c>
      <c r="U17" s="2" t="s">
        <v>101</v>
      </c>
      <c r="V17" s="2" t="s">
        <v>102</v>
      </c>
      <c r="W17" s="2" t="s">
        <v>103</v>
      </c>
      <c r="X17" s="2" t="s">
        <v>98</v>
      </c>
      <c r="Y17" s="2" t="s">
        <v>160</v>
      </c>
      <c r="Z17" s="4">
        <v>2181</v>
      </c>
      <c r="AA17" s="4">
        <f>=ROUNDDOWN(34.6190476190476,0)</f>
      </c>
      <c r="AB17" s="5">
        <v>63</v>
      </c>
      <c r="AC17" s="2" t="s">
        <v>133</v>
      </c>
      <c r="AD17" s="4">
        <v>7</v>
      </c>
      <c r="AE17" s="4">
        <v>947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10</v>
      </c>
      <c r="AQ17" s="8">
        <v>381</v>
      </c>
      <c r="AR17" s="4">
        <v>39</v>
      </c>
      <c r="AS17" s="8">
        <v>1485.9</v>
      </c>
      <c r="AT17" s="7">
        <v>-0.7436</v>
      </c>
      <c r="AU17" s="7">
        <v>-0.7436</v>
      </c>
      <c r="AV17" s="4">
        <v>10</v>
      </c>
      <c r="AW17" s="8">
        <v>381</v>
      </c>
      <c r="AX17" s="4">
        <v>39</v>
      </c>
      <c r="AY17" s="8">
        <v>1485.9</v>
      </c>
      <c r="AZ17" s="7">
        <v>-0.7436</v>
      </c>
      <c r="BA17" s="7">
        <v>-0.7436</v>
      </c>
      <c r="BB17" s="7">
        <v>1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0.051</v>
      </c>
      <c r="BJ17" s="4">
        <v>336</v>
      </c>
      <c r="BK17" s="8">
        <v>12326.81</v>
      </c>
      <c r="BL17" s="2" t="s">
        <v>161</v>
      </c>
      <c r="BM17" s="7">
        <v>0.0298</v>
      </c>
      <c r="BN17" s="7">
        <v>0.0309</v>
      </c>
      <c r="BO17" s="4">
        <v>10</v>
      </c>
      <c r="BP17" s="8">
        <v>381</v>
      </c>
      <c r="BQ17" s="4">
        <v>39</v>
      </c>
      <c r="BR17" s="8">
        <v>1485.9</v>
      </c>
      <c r="BS17" s="7">
        <v>-0.7436</v>
      </c>
      <c r="BT17" s="7">
        <v>-0.7436</v>
      </c>
      <c r="BU17" s="2" t="s">
        <v>107</v>
      </c>
      <c r="BV17" s="2" t="s">
        <v>95</v>
      </c>
      <c r="BW17" s="2" t="s">
        <v>125</v>
      </c>
      <c r="BX17" s="2" t="s">
        <v>162</v>
      </c>
      <c r="BY17" s="2" t="s">
        <v>110</v>
      </c>
      <c r="BZ17" s="2" t="s">
        <v>98</v>
      </c>
    </row>
    <row r="18">
      <c r="A18" s="2" t="s">
        <v>163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91</v>
      </c>
      <c r="H18" s="2" t="s">
        <v>91</v>
      </c>
      <c r="I18" s="2" t="s">
        <v>92</v>
      </c>
      <c r="J18" s="2" t="s">
        <v>93</v>
      </c>
      <c r="K18" s="2" t="s">
        <v>164</v>
      </c>
      <c r="L18" s="3">
        <v>33.6</v>
      </c>
      <c r="M18" s="3">
        <v>35.28</v>
      </c>
      <c r="N18" s="3">
        <v>69.99</v>
      </c>
      <c r="O18" s="2" t="s">
        <v>95</v>
      </c>
      <c r="P18" s="2" t="s">
        <v>154</v>
      </c>
      <c r="Q18" s="2" t="s">
        <v>97</v>
      </c>
      <c r="R18" s="2" t="s">
        <v>98</v>
      </c>
      <c r="S18" s="2" t="s">
        <v>99</v>
      </c>
      <c r="T18" s="2" t="s">
        <v>100</v>
      </c>
      <c r="U18" s="2" t="s">
        <v>101</v>
      </c>
      <c r="V18" s="2" t="s">
        <v>102</v>
      </c>
      <c r="W18" s="2" t="s">
        <v>103</v>
      </c>
      <c r="X18" s="2" t="s">
        <v>98</v>
      </c>
      <c r="Y18" s="2" t="s">
        <v>165</v>
      </c>
      <c r="Z18" s="4">
        <v>1313</v>
      </c>
      <c r="AA18" s="4">
        <f>=ROUNDDOWN(29.8409090909091,0)</f>
      </c>
      <c r="AB18" s="5">
        <v>44</v>
      </c>
      <c r="AC18" s="2" t="s">
        <v>166</v>
      </c>
      <c r="AD18" s="4">
        <v>13</v>
      </c>
      <c r="AE18" s="4">
        <v>813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>
        <v>9</v>
      </c>
      <c r="AQ18" s="8">
        <v>342.9</v>
      </c>
      <c r="AR18" s="4">
        <v>19</v>
      </c>
      <c r="AS18" s="8">
        <v>723.9</v>
      </c>
      <c r="AT18" s="7">
        <v>-0.5263</v>
      </c>
      <c r="AU18" s="7">
        <v>-0.5263</v>
      </c>
      <c r="AV18" s="4">
        <v>9</v>
      </c>
      <c r="AW18" s="8">
        <v>342.9</v>
      </c>
      <c r="AX18" s="4">
        <v>19</v>
      </c>
      <c r="AY18" s="8">
        <v>723.9</v>
      </c>
      <c r="AZ18" s="7">
        <v>-0.5263</v>
      </c>
      <c r="BA18" s="7">
        <v>-0.5263</v>
      </c>
      <c r="BB18" s="7">
        <v>1</v>
      </c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>
        <v>0.0459</v>
      </c>
      <c r="BJ18" s="4">
        <v>306</v>
      </c>
      <c r="BK18" s="8">
        <v>11080.11</v>
      </c>
      <c r="BL18" s="2" t="s">
        <v>167</v>
      </c>
      <c r="BM18" s="7">
        <v>0.0294</v>
      </c>
      <c r="BN18" s="7">
        <v>0.0309</v>
      </c>
      <c r="BO18" s="4">
        <v>9</v>
      </c>
      <c r="BP18" s="8">
        <v>342.9</v>
      </c>
      <c r="BQ18" s="4">
        <v>19</v>
      </c>
      <c r="BR18" s="8">
        <v>723.9</v>
      </c>
      <c r="BS18" s="7">
        <v>-0.5263</v>
      </c>
      <c r="BT18" s="7">
        <v>-0.5263</v>
      </c>
      <c r="BU18" s="2" t="s">
        <v>107</v>
      </c>
      <c r="BV18" s="2" t="s">
        <v>95</v>
      </c>
      <c r="BW18" s="2" t="s">
        <v>156</v>
      </c>
      <c r="BX18" s="2" t="s">
        <v>168</v>
      </c>
      <c r="BY18" s="2" t="s">
        <v>110</v>
      </c>
      <c r="BZ18" s="2" t="s">
        <v>98</v>
      </c>
    </row>
    <row r="19">
      <c r="A19" s="2" t="s">
        <v>169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91</v>
      </c>
      <c r="H19" s="2" t="s">
        <v>91</v>
      </c>
      <c r="I19" s="2" t="s">
        <v>92</v>
      </c>
      <c r="J19" s="2" t="s">
        <v>93</v>
      </c>
      <c r="K19" s="2" t="s">
        <v>170</v>
      </c>
      <c r="L19" s="3">
        <v>33.6</v>
      </c>
      <c r="M19" s="3">
        <v>35.28</v>
      </c>
      <c r="N19" s="3">
        <v>69.99</v>
      </c>
      <c r="O19" s="2" t="s">
        <v>95</v>
      </c>
      <c r="P19" s="2" t="s">
        <v>171</v>
      </c>
      <c r="Q19" s="2" t="s">
        <v>97</v>
      </c>
      <c r="R19" s="2" t="s">
        <v>98</v>
      </c>
      <c r="S19" s="2" t="s">
        <v>99</v>
      </c>
      <c r="T19" s="2" t="s">
        <v>100</v>
      </c>
      <c r="U19" s="2" t="s">
        <v>101</v>
      </c>
      <c r="V19" s="2" t="s">
        <v>102</v>
      </c>
      <c r="W19" s="2" t="s">
        <v>172</v>
      </c>
      <c r="X19" s="2" t="s">
        <v>98</v>
      </c>
      <c r="Y19" s="2" t="s">
        <v>173</v>
      </c>
      <c r="Z19" s="4">
        <v>2363</v>
      </c>
      <c r="AA19" s="4">
        <f>=ROUNDDOWN(46.3333333333333,0)</f>
      </c>
      <c r="AB19" s="5">
        <v>51</v>
      </c>
      <c r="AC19" s="2" t="s">
        <v>133</v>
      </c>
      <c r="AD19" s="4">
        <v>4</v>
      </c>
      <c r="AE19" s="4">
        <v>304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4</v>
      </c>
      <c r="AQ19" s="8">
        <v>152.4</v>
      </c>
      <c r="AR19" s="4">
        <v>46</v>
      </c>
      <c r="AS19" s="8">
        <v>1752.6</v>
      </c>
      <c r="AT19" s="7">
        <v>-0.913</v>
      </c>
      <c r="AU19" s="7">
        <v>-0.913</v>
      </c>
      <c r="AV19" s="4">
        <v>4</v>
      </c>
      <c r="AW19" s="8">
        <v>152.4</v>
      </c>
      <c r="AX19" s="4">
        <v>46</v>
      </c>
      <c r="AY19" s="8">
        <v>1752.6</v>
      </c>
      <c r="AZ19" s="7">
        <v>-0.913</v>
      </c>
      <c r="BA19" s="7">
        <v>-0.913</v>
      </c>
      <c r="BB19" s="7">
        <v>1</v>
      </c>
      <c r="BC19" s="4" t="s">
        <v>98</v>
      </c>
      <c r="BD19" s="8" t="s">
        <v>98</v>
      </c>
      <c r="BE19" s="4" t="s">
        <v>98</v>
      </c>
      <c r="BF19" s="8" t="s">
        <v>98</v>
      </c>
      <c r="BG19" s="7" t="s">
        <v>98</v>
      </c>
      <c r="BH19" s="7" t="s">
        <v>98</v>
      </c>
      <c r="BI19" s="7">
        <v>0.0204</v>
      </c>
      <c r="BJ19" s="4">
        <v>255</v>
      </c>
      <c r="BK19" s="8">
        <v>9416.53</v>
      </c>
      <c r="BL19" s="2" t="s">
        <v>174</v>
      </c>
      <c r="BM19" s="7">
        <v>0.0157</v>
      </c>
      <c r="BN19" s="7">
        <v>0.0162</v>
      </c>
      <c r="BO19" s="4">
        <v>4</v>
      </c>
      <c r="BP19" s="8">
        <v>152.4</v>
      </c>
      <c r="BQ19" s="4">
        <v>46</v>
      </c>
      <c r="BR19" s="8">
        <v>1752.6</v>
      </c>
      <c r="BS19" s="7">
        <v>-0.913</v>
      </c>
      <c r="BT19" s="7">
        <v>-0.913</v>
      </c>
      <c r="BU19" s="2" t="s">
        <v>107</v>
      </c>
      <c r="BV19" s="2" t="s">
        <v>95</v>
      </c>
      <c r="BW19" s="2" t="s">
        <v>156</v>
      </c>
      <c r="BX19" s="2" t="s">
        <v>175</v>
      </c>
      <c r="BY19" s="2" t="s">
        <v>110</v>
      </c>
      <c r="BZ19" s="2" t="s">
        <v>98</v>
      </c>
    </row>
    <row r="20">
      <c r="A20" s="2" t="s">
        <v>176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91</v>
      </c>
      <c r="H20" s="2" t="s">
        <v>91</v>
      </c>
      <c r="I20" s="2" t="s">
        <v>92</v>
      </c>
      <c r="J20" s="2" t="s">
        <v>93</v>
      </c>
      <c r="K20" s="2" t="s">
        <v>177</v>
      </c>
      <c r="L20" s="3">
        <v>33.6</v>
      </c>
      <c r="M20" s="3">
        <v>35.28</v>
      </c>
      <c r="N20" s="3">
        <v>69.99</v>
      </c>
      <c r="O20" s="2" t="s">
        <v>95</v>
      </c>
      <c r="P20" s="2" t="s">
        <v>154</v>
      </c>
      <c r="Q20" s="2" t="s">
        <v>97</v>
      </c>
      <c r="R20" s="2" t="s">
        <v>98</v>
      </c>
      <c r="S20" s="2" t="s">
        <v>99</v>
      </c>
      <c r="T20" s="2" t="s">
        <v>100</v>
      </c>
      <c r="U20" s="2" t="s">
        <v>101</v>
      </c>
      <c r="V20" s="2" t="s">
        <v>102</v>
      </c>
      <c r="W20" s="2" t="s">
        <v>172</v>
      </c>
      <c r="X20" s="2" t="s">
        <v>98</v>
      </c>
      <c r="Y20" s="2" t="s">
        <v>178</v>
      </c>
      <c r="Z20" s="4">
        <v>1461</v>
      </c>
      <c r="AA20" s="4">
        <f>=ROUNDDOWN(44.2727272727273,0)</f>
      </c>
      <c r="AB20" s="5">
        <v>33</v>
      </c>
      <c r="AC20" s="2" t="s">
        <v>133</v>
      </c>
      <c r="AD20" s="4">
        <v>13</v>
      </c>
      <c r="AE20" s="4">
        <v>313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2</v>
      </c>
      <c r="AQ20" s="8">
        <v>76.2</v>
      </c>
      <c r="AR20" s="4">
        <v>20</v>
      </c>
      <c r="AS20" s="8">
        <v>762</v>
      </c>
      <c r="AT20" s="7">
        <v>-0.9</v>
      </c>
      <c r="AU20" s="7">
        <v>-0.9</v>
      </c>
      <c r="AV20" s="4">
        <v>2</v>
      </c>
      <c r="AW20" s="8">
        <v>76.2</v>
      </c>
      <c r="AX20" s="4">
        <v>20</v>
      </c>
      <c r="AY20" s="8">
        <v>762</v>
      </c>
      <c r="AZ20" s="7">
        <v>-0.9</v>
      </c>
      <c r="BA20" s="7">
        <v>-0.9</v>
      </c>
      <c r="BB20" s="7">
        <v>1</v>
      </c>
      <c r="BC20" s="4" t="s">
        <v>98</v>
      </c>
      <c r="BD20" s="8" t="s">
        <v>98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0.0102</v>
      </c>
      <c r="BJ20" s="4">
        <v>173</v>
      </c>
      <c r="BK20" s="8">
        <v>6372.39</v>
      </c>
      <c r="BL20" s="2" t="s">
        <v>179</v>
      </c>
      <c r="BM20" s="7">
        <v>0.0116</v>
      </c>
      <c r="BN20" s="7">
        <v>0.012</v>
      </c>
      <c r="BO20" s="4">
        <v>2</v>
      </c>
      <c r="BP20" s="8">
        <v>76.2</v>
      </c>
      <c r="BQ20" s="4">
        <v>20</v>
      </c>
      <c r="BR20" s="8">
        <v>762</v>
      </c>
      <c r="BS20" s="7">
        <v>-0.9</v>
      </c>
      <c r="BT20" s="7">
        <v>-0.9</v>
      </c>
      <c r="BU20" s="2" t="s">
        <v>107</v>
      </c>
      <c r="BV20" s="2" t="s">
        <v>95</v>
      </c>
      <c r="BW20" s="2" t="s">
        <v>156</v>
      </c>
      <c r="BX20" s="2" t="s">
        <v>180</v>
      </c>
      <c r="BY20" s="2" t="s">
        <v>110</v>
      </c>
      <c r="BZ20" s="2" t="s">
        <v>98</v>
      </c>
    </row>
    <row r="21">
      <c r="A21" s="2" t="s">
        <v>181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91</v>
      </c>
      <c r="H21" s="2" t="s">
        <v>91</v>
      </c>
      <c r="I21" s="2" t="s">
        <v>92</v>
      </c>
      <c r="J21" s="2" t="s">
        <v>93</v>
      </c>
      <c r="K21" s="2" t="s">
        <v>182</v>
      </c>
      <c r="L21" s="3">
        <v>33.6</v>
      </c>
      <c r="M21" s="3">
        <v>35.28</v>
      </c>
      <c r="N21" s="3">
        <v>69.99</v>
      </c>
      <c r="O21" s="2" t="s">
        <v>95</v>
      </c>
      <c r="P21" s="2" t="s">
        <v>114</v>
      </c>
      <c r="Q21" s="2" t="s">
        <v>97</v>
      </c>
      <c r="R21" s="2" t="s">
        <v>98</v>
      </c>
      <c r="S21" s="2" t="s">
        <v>183</v>
      </c>
      <c r="T21" s="2" t="s">
        <v>100</v>
      </c>
      <c r="U21" s="2" t="s">
        <v>101</v>
      </c>
      <c r="V21" s="2" t="s">
        <v>102</v>
      </c>
      <c r="W21" s="2" t="s">
        <v>103</v>
      </c>
      <c r="X21" s="2" t="s">
        <v>98</v>
      </c>
      <c r="Y21" s="2" t="s">
        <v>184</v>
      </c>
      <c r="Z21" s="4">
        <v>1774</v>
      </c>
      <c r="AA21" s="4">
        <f>=ROUNDDOWN(24.6388888888889,0)</f>
      </c>
      <c r="AB21" s="5">
        <v>72</v>
      </c>
      <c r="AC21" s="2" t="s">
        <v>98</v>
      </c>
      <c r="AD21" s="4"/>
      <c r="AE21" s="4"/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/>
      <c r="BJ21" s="4"/>
      <c r="BK21" s="8"/>
      <c r="BL21" s="2" t="s">
        <v>98</v>
      </c>
      <c r="BM21" s="7"/>
      <c r="BN21" s="7"/>
      <c r="BO21" s="4"/>
      <c r="BP21" s="8"/>
      <c r="BQ21" s="4"/>
      <c r="BR21" s="8"/>
      <c r="BS21" s="7"/>
      <c r="BT21" s="7"/>
      <c r="BU21" s="2" t="s">
        <v>185</v>
      </c>
      <c r="BV21" s="2" t="s">
        <v>95</v>
      </c>
      <c r="BW21" s="2" t="s">
        <v>98</v>
      </c>
      <c r="BX21" s="2" t="s">
        <v>98</v>
      </c>
      <c r="BY21" s="2" t="s">
        <v>110</v>
      </c>
      <c r="BZ21" s="2" t="s">
        <v>98</v>
      </c>
    </row>
    <row r="22">
      <c r="A22" s="2" t="s">
        <v>186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91</v>
      </c>
      <c r="H22" s="2" t="s">
        <v>91</v>
      </c>
      <c r="I22" s="2" t="s">
        <v>92</v>
      </c>
      <c r="J22" s="2" t="s">
        <v>93</v>
      </c>
      <c r="K22" s="2" t="s">
        <v>187</v>
      </c>
      <c r="L22" s="3">
        <v>33.6</v>
      </c>
      <c r="M22" s="3">
        <v>35.28</v>
      </c>
      <c r="N22" s="3">
        <v>69.99</v>
      </c>
      <c r="O22" s="2" t="s">
        <v>95</v>
      </c>
      <c r="P22" s="2" t="s">
        <v>188</v>
      </c>
      <c r="Q22" s="2" t="s">
        <v>97</v>
      </c>
      <c r="R22" s="2" t="s">
        <v>98</v>
      </c>
      <c r="S22" s="2" t="s">
        <v>99</v>
      </c>
      <c r="T22" s="2" t="s">
        <v>100</v>
      </c>
      <c r="U22" s="2" t="s">
        <v>101</v>
      </c>
      <c r="V22" s="2" t="s">
        <v>102</v>
      </c>
      <c r="W22" s="2" t="s">
        <v>103</v>
      </c>
      <c r="X22" s="2" t="s">
        <v>98</v>
      </c>
      <c r="Y22" s="2" t="s">
        <v>189</v>
      </c>
      <c r="Z22" s="4">
        <v>1053</v>
      </c>
      <c r="AA22" s="4">
        <f>=ROUNDDOWN(39,0)</f>
      </c>
      <c r="AB22" s="5">
        <v>27</v>
      </c>
      <c r="AC22" s="2" t="s">
        <v>105</v>
      </c>
      <c r="AD22" s="4">
        <v>300</v>
      </c>
      <c r="AE22" s="4">
        <v>300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 t="s">
        <v>98</v>
      </c>
      <c r="BD22" s="8" t="s">
        <v>98</v>
      </c>
      <c r="BE22" s="4" t="s">
        <v>98</v>
      </c>
      <c r="BF22" s="8" t="s">
        <v>98</v>
      </c>
      <c r="BG22" s="7" t="s">
        <v>98</v>
      </c>
      <c r="BH22" s="7" t="s">
        <v>98</v>
      </c>
      <c r="BI22" s="7"/>
      <c r="BJ22" s="4">
        <v>143</v>
      </c>
      <c r="BK22" s="8">
        <v>5257.74</v>
      </c>
      <c r="BL22" s="2" t="s">
        <v>190</v>
      </c>
      <c r="BM22" s="7"/>
      <c r="BN22" s="7"/>
      <c r="BO22" s="4"/>
      <c r="BP22" s="8"/>
      <c r="BQ22" s="4"/>
      <c r="BR22" s="8"/>
      <c r="BS22" s="7"/>
      <c r="BT22" s="7"/>
      <c r="BU22" s="2" t="s">
        <v>191</v>
      </c>
      <c r="BV22" s="2" t="s">
        <v>95</v>
      </c>
      <c r="BW22" s="2" t="s">
        <v>98</v>
      </c>
      <c r="BX22" s="2" t="s">
        <v>98</v>
      </c>
      <c r="BY22" s="2" t="s">
        <v>110</v>
      </c>
      <c r="BZ22" s="2" t="s">
        <v>98</v>
      </c>
    </row>
    <row r="23">
      <c r="A23" s="16" t="s">
        <v>192</v>
      </c>
      <c r="B23" s="9" t="s">
        <v>98</v>
      </c>
      <c r="C23" s="9" t="s">
        <v>98</v>
      </c>
      <c r="D23" s="9" t="s">
        <v>98</v>
      </c>
      <c r="E23" s="9" t="s">
        <v>98</v>
      </c>
      <c r="F23" s="9" t="s">
        <v>98</v>
      </c>
      <c r="G23" s="9" t="s">
        <v>98</v>
      </c>
      <c r="H23" s="9" t="s">
        <v>98</v>
      </c>
      <c r="I23" s="9" t="s">
        <v>98</v>
      </c>
      <c r="J23" s="9" t="s">
        <v>98</v>
      </c>
      <c r="K23" s="9" t="s">
        <v>98</v>
      </c>
      <c r="L23" s="10"/>
      <c r="M23" s="10"/>
      <c r="N23" s="10"/>
      <c r="O23" s="9" t="s">
        <v>98</v>
      </c>
      <c r="P23" s="9" t="s">
        <v>98</v>
      </c>
      <c r="Q23" s="9" t="s">
        <v>98</v>
      </c>
      <c r="R23" s="9" t="s">
        <v>98</v>
      </c>
      <c r="S23" s="9" t="s">
        <v>98</v>
      </c>
      <c r="T23" s="9" t="s">
        <v>98</v>
      </c>
      <c r="U23" s="9" t="s">
        <v>98</v>
      </c>
      <c r="V23" s="9" t="s">
        <v>98</v>
      </c>
      <c r="W23" s="9" t="s">
        <v>98</v>
      </c>
      <c r="X23" s="9" t="s">
        <v>98</v>
      </c>
      <c r="Y23" s="9" t="s">
        <v>98</v>
      </c>
      <c r="Z23" s="11">
        <v>29353</v>
      </c>
      <c r="AA23" s="11">
        <f>=ROUNDDOWN({0},0)</f>
      </c>
      <c r="AB23" s="12">
        <v>948</v>
      </c>
      <c r="AC23" s="9" t="s">
        <v>98</v>
      </c>
      <c r="AD23" s="11"/>
      <c r="AE23" s="11">
        <v>15805</v>
      </c>
      <c r="AF23" s="13"/>
      <c r="AG23" s="13"/>
      <c r="AH23" s="14"/>
      <c r="AI23" s="11"/>
      <c r="AJ23" s="11">
        <f>=ROUNDDOWN({0},0)</f>
      </c>
      <c r="AK23" s="12"/>
      <c r="AL23" s="9" t="s">
        <v>98</v>
      </c>
      <c r="AM23" s="11"/>
      <c r="AN23" s="11"/>
      <c r="AO23" s="14"/>
      <c r="AP23" s="11">
        <v>196</v>
      </c>
      <c r="AQ23" s="15">
        <v>7467.6</v>
      </c>
      <c r="AR23" s="11">
        <v>983</v>
      </c>
      <c r="AS23" s="15">
        <v>37452.3</v>
      </c>
      <c r="AT23" s="14">
        <v>-0.8006</v>
      </c>
      <c r="AU23" s="14">
        <v>-0.8006</v>
      </c>
      <c r="AV23" s="11">
        <v>196</v>
      </c>
      <c r="AW23" s="15">
        <v>7467.6</v>
      </c>
      <c r="AX23" s="11">
        <v>983</v>
      </c>
      <c r="AY23" s="15">
        <v>37452.3</v>
      </c>
      <c r="AZ23" s="14">
        <v>-0.8006</v>
      </c>
      <c r="BA23" s="14">
        <v>-0.8006</v>
      </c>
      <c r="BB23" s="14"/>
      <c r="BC23" s="11">
        <v>196</v>
      </c>
      <c r="BD23" s="15">
        <v>7467.6</v>
      </c>
      <c r="BE23" s="11">
        <v>983</v>
      </c>
      <c r="BF23" s="15">
        <v>37452.3</v>
      </c>
      <c r="BG23" s="14">
        <v>-0.8006</v>
      </c>
      <c r="BH23" s="14">
        <v>-0.8006</v>
      </c>
      <c r="BI23" s="14"/>
      <c r="BJ23" s="11"/>
      <c r="BK23" s="15"/>
      <c r="BL23" s="9" t="s">
        <v>98</v>
      </c>
      <c r="BM23" s="14"/>
      <c r="BN23" s="14"/>
      <c r="BO23" s="11">
        <v>196</v>
      </c>
      <c r="BP23" s="15">
        <v>7467.6</v>
      </c>
      <c r="BQ23" s="11">
        <v>983</v>
      </c>
      <c r="BR23" s="15">
        <v>37452.3</v>
      </c>
      <c r="BS23" s="14">
        <v>-0.8006</v>
      </c>
      <c r="BT23" s="14">
        <v>-0.8006</v>
      </c>
      <c r="BU23" s="9" t="s">
        <v>98</v>
      </c>
      <c r="BV23" s="9" t="s">
        <v>98</v>
      </c>
      <c r="BW23" s="9" t="s">
        <v>98</v>
      </c>
      <c r="BX23" s="9" t="s">
        <v>98</v>
      </c>
      <c r="BY23" s="9" t="s">
        <v>98</v>
      </c>
      <c r="BZ23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2"/>
    <mergeCell ref="BD6:BD22"/>
    <mergeCell ref="BE6:BE22"/>
    <mergeCell ref="BF6:BF22"/>
    <mergeCell ref="BG6:BG22"/>
    <mergeCell ref="BH6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4:AV15"/>
    <mergeCell ref="AW14:AW15"/>
    <mergeCell ref="AX14:AX15"/>
    <mergeCell ref="AY14:AY15"/>
    <mergeCell ref="AZ14:AZ15"/>
    <mergeCell ref="BA14:BA15"/>
    <mergeCell ref="BI14:BI1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193</v>
      </c>
      <c r="D2" s="0" t="s">
        <v>194</v>
      </c>
      <c r="E2" s="0" t="s">
        <v>195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196</v>
      </c>
      <c r="J4" s="1" t="s">
        <v>197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198</v>
      </c>
      <c r="P4" s="1" t="s">
        <v>199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200</v>
      </c>
      <c r="F5" s="1" t="s">
        <v>201</v>
      </c>
      <c r="G5" s="1" t="s">
        <v>200</v>
      </c>
      <c r="H5" s="1" t="s">
        <v>201</v>
      </c>
      <c r="I5" s="1" t="s">
        <v>196</v>
      </c>
      <c r="J5" s="1" t="s">
        <v>197</v>
      </c>
      <c r="K5" s="1" t="s">
        <v>202</v>
      </c>
      <c r="L5" s="1" t="s">
        <v>203</v>
      </c>
      <c r="M5" s="1" t="s">
        <v>202</v>
      </c>
      <c r="N5" s="1" t="s">
        <v>203</v>
      </c>
      <c r="O5" s="1" t="s">
        <v>198</v>
      </c>
      <c r="P5" s="1" t="s">
        <v>199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196</v>
      </c>
      <c r="F6" s="8">
        <v>7467.6</v>
      </c>
      <c r="G6" s="4">
        <v>983</v>
      </c>
      <c r="H6" s="8">
        <v>37452.3</v>
      </c>
      <c r="I6" s="7">
        <v>-0.8006</v>
      </c>
      <c r="J6" s="7">
        <v>-0.8006</v>
      </c>
      <c r="K6" s="4">
        <v>196</v>
      </c>
      <c r="L6" s="8">
        <v>7467.6</v>
      </c>
      <c r="M6" s="4">
        <v>983</v>
      </c>
      <c r="N6" s="8">
        <v>37452.3</v>
      </c>
      <c r="O6" s="7">
        <v>-0.8006</v>
      </c>
      <c r="P6" s="7">
        <v>-0.8006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193</v>
      </c>
      <c r="D2" s="0" t="s">
        <v>194</v>
      </c>
      <c r="E2" s="0" t="s">
        <v>195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196</v>
      </c>
      <c r="I4" s="1" t="s">
        <v>197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198</v>
      </c>
      <c r="O4" s="1" t="s">
        <v>199</v>
      </c>
    </row>
    <row r="5">
      <c r="A5" s="1" t="s">
        <v>52</v>
      </c>
      <c r="B5" s="1" t="s">
        <v>54</v>
      </c>
      <c r="C5" s="1" t="s">
        <v>55</v>
      </c>
      <c r="D5" s="1" t="s">
        <v>200</v>
      </c>
      <c r="E5" s="1" t="s">
        <v>201</v>
      </c>
      <c r="F5" s="1" t="s">
        <v>200</v>
      </c>
      <c r="G5" s="1" t="s">
        <v>201</v>
      </c>
      <c r="H5" s="1" t="s">
        <v>196</v>
      </c>
      <c r="I5" s="1" t="s">
        <v>197</v>
      </c>
      <c r="J5" s="1" t="s">
        <v>202</v>
      </c>
      <c r="K5" s="1" t="s">
        <v>203</v>
      </c>
      <c r="L5" s="1" t="s">
        <v>202</v>
      </c>
      <c r="M5" s="1" t="s">
        <v>203</v>
      </c>
      <c r="N5" s="1" t="s">
        <v>198</v>
      </c>
      <c r="O5" s="1" t="s">
        <v>199</v>
      </c>
    </row>
    <row r="6">
      <c r="A6" s="2" t="s">
        <v>87</v>
      </c>
      <c r="B6" s="2" t="s">
        <v>89</v>
      </c>
      <c r="C6" s="2" t="s">
        <v>90</v>
      </c>
      <c r="D6" s="4">
        <v>196</v>
      </c>
      <c r="E6" s="8">
        <v>7467.6</v>
      </c>
      <c r="F6" s="4">
        <v>983</v>
      </c>
      <c r="G6" s="8">
        <v>37452.3</v>
      </c>
      <c r="H6" s="7">
        <v>-0.8006</v>
      </c>
      <c r="I6" s="7">
        <v>-0.8006</v>
      </c>
      <c r="J6" s="4">
        <v>196</v>
      </c>
      <c r="K6" s="8">
        <v>7467.6</v>
      </c>
      <c r="L6" s="4">
        <v>983</v>
      </c>
      <c r="M6" s="8">
        <v>37452.3</v>
      </c>
      <c r="N6" s="7">
        <v>-0.8006</v>
      </c>
      <c r="O6" s="7">
        <v>-0.8006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