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<sst xmlns="http://schemas.openxmlformats.org/spreadsheetml/2006/main" count="55" uniqueCount="55">
  <si>
    <t>Date Type:</t>
  </si>
  <si>
    <t>Shipped Date</t>
  </si>
  <si>
    <t>Start Date:</t>
  </si>
  <si>
    <t>07/01/2024</t>
  </si>
  <si>
    <t>End Date:</t>
  </si>
  <si>
    <t>07/29/2024</t>
  </si>
  <si>
    <t>Report Run Date:</t>
  </si>
  <si>
    <t>07/30/2024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</si>
  <si>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</si>
  <si>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</si>
  <si>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</si>
  <si>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</si>
  <si>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</si>
  <si>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</si>
  <si>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</si>
  <si>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HOUZZ</t>
  </si>
  <si>
    <t>LAMPDS</t>
  </si>
  <si>
    <t>NORDSTRACKDS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</si>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</sst>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18</v>
      </c>
      <c r="K3" s="4" t="s">
        <v>18</v>
      </c>
      <c r="L3" s="4" t="s">
        <v>18</v>
      </c>
      <c r="M3" s="4" t="s">
        <v>18</v>
      </c>
      <c r="N3" s="4" t="s">
        <v>19</v>
      </c>
      <c r="O3" s="4" t="s">
        <v>19</v>
      </c>
      <c r="P3" s="4" t="s">
        <v>19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18</v>
      </c>
      <c r="W3" s="4" t="s">
        <v>18</v>
      </c>
      <c r="X3" s="4" t="s">
        <v>18</v>
      </c>
      <c r="Y3" s="4" t="s">
        <v>19</v>
      </c>
      <c r="Z3" s="4" t="s">
        <v>19</v>
      </c>
      <c r="AA3" s="4" t="s">
        <v>19</v>
      </c>
      <c r="AB3" s="4" t="s">
        <v>20</v>
      </c>
      <c r="AC3" s="4" t="s">
        <v>21</v>
      </c>
      <c r="AD3" s="4" t="s">
        <v>18</v>
      </c>
      <c r="AE3" s="4" t="s">
        <v>18</v>
      </c>
      <c r="AF3" s="4" t="s">
        <v>18</v>
      </c>
      <c r="AG3" s="4" t="s">
        <v>19</v>
      </c>
      <c r="AH3" s="4" t="s">
        <v>19</v>
      </c>
      <c r="AI3" s="4" t="s">
        <v>19</v>
      </c>
      <c r="AJ3" s="4" t="s">
        <v>20</v>
      </c>
      <c r="AK3" s="4" t="s">
        <v>21</v>
      </c>
      <c r="AL3" s="4" t="s">
        <v>18</v>
      </c>
      <c r="AM3" s="4" t="s">
        <v>18</v>
      </c>
      <c r="AN3" s="4" t="s">
        <v>18</v>
      </c>
      <c r="AO3" s="4" t="s">
        <v>19</v>
      </c>
      <c r="AP3" s="4" t="s">
        <v>19</v>
      </c>
      <c r="AQ3" s="4" t="s">
        <v>19</v>
      </c>
      <c r="AR3" s="4" t="s">
        <v>20</v>
      </c>
      <c r="AS3" s="4" t="s">
        <v>21</v>
      </c>
      <c r="AT3" s="4" t="s">
        <v>18</v>
      </c>
      <c r="AU3" s="4" t="s">
        <v>18</v>
      </c>
      <c r="AV3" s="4" t="s">
        <v>18</v>
      </c>
      <c r="AW3" s="4" t="s">
        <v>19</v>
      </c>
      <c r="AX3" s="4" t="s">
        <v>19</v>
      </c>
      <c r="AY3" s="4" t="s">
        <v>19</v>
      </c>
      <c r="AZ3" s="4" t="s">
        <v>20</v>
      </c>
      <c r="BA3" s="4" t="s">
        <v>21</v>
      </c>
      <c r="BB3" s="4" t="s">
        <v>18</v>
      </c>
      <c r="BC3" s="4" t="s">
        <v>18</v>
      </c>
      <c r="BD3" s="4" t="s">
        <v>18</v>
      </c>
      <c r="BE3" s="4" t="s">
        <v>19</v>
      </c>
      <c r="BF3" s="4" t="s">
        <v>19</v>
      </c>
      <c r="BG3" s="4" t="s">
        <v>19</v>
      </c>
      <c r="BH3" s="4" t="s">
        <v>20</v>
      </c>
      <c r="BI3" s="4" t="s">
        <v>21</v>
      </c>
      <c r="BJ3" s="4" t="s">
        <v>18</v>
      </c>
      <c r="BK3" s="4" t="s">
        <v>18</v>
      </c>
      <c r="BL3" s="4" t="s">
        <v>18</v>
      </c>
      <c r="BM3" s="4" t="s">
        <v>19</v>
      </c>
      <c r="BN3" s="4" t="s">
        <v>19</v>
      </c>
      <c r="BO3" s="4" t="s">
        <v>19</v>
      </c>
      <c r="BP3" s="4" t="s">
        <v>20</v>
      </c>
      <c r="BQ3" s="4" t="s">
        <v>21</v>
      </c>
      <c r="BR3" s="4" t="s">
        <v>18</v>
      </c>
      <c r="BS3" s="4" t="s">
        <v>18</v>
      </c>
      <c r="BT3" s="4" t="s">
        <v>18</v>
      </c>
      <c r="BU3" s="4" t="s">
        <v>19</v>
      </c>
      <c r="BV3" s="4" t="s">
        <v>19</v>
      </c>
      <c r="BW3" s="4" t="s">
        <v>19</v>
      </c>
      <c r="BX3" s="4" t="s">
        <v>20</v>
      </c>
      <c r="BY3" s="4" t="s">
        <v>21</v>
      </c>
    </row>
    <row r="4">
      <c r="A4" s="4" t="s">
        <v>8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32</v>
      </c>
      <c r="O4" s="4" t="s">
        <v>33</v>
      </c>
      <c r="P4" s="4" t="s">
        <v>34</v>
      </c>
      <c r="Q4" s="4" t="s">
        <v>35</v>
      </c>
      <c r="R4" s="4" t="s">
        <v>20</v>
      </c>
      <c r="S4" s="4" t="s">
        <v>21</v>
      </c>
      <c r="T4" s="4" t="s">
        <v>22</v>
      </c>
      <c r="U4" s="4" t="s">
        <v>23</v>
      </c>
      <c r="V4" s="4" t="s">
        <v>36</v>
      </c>
      <c r="W4" s="4" t="s">
        <v>37</v>
      </c>
      <c r="X4" s="4" t="s">
        <v>34</v>
      </c>
      <c r="Y4" s="4" t="s">
        <v>36</v>
      </c>
      <c r="Z4" s="4" t="s">
        <v>37</v>
      </c>
      <c r="AA4" s="4" t="s">
        <v>34</v>
      </c>
      <c r="AB4" s="4" t="s">
        <v>20</v>
      </c>
      <c r="AC4" s="4" t="s">
        <v>21</v>
      </c>
      <c r="AD4" s="4" t="s">
        <v>36</v>
      </c>
      <c r="AE4" s="4" t="s">
        <v>37</v>
      </c>
      <c r="AF4" s="4" t="s">
        <v>34</v>
      </c>
      <c r="AG4" s="4" t="s">
        <v>36</v>
      </c>
      <c r="AH4" s="4" t="s">
        <v>37</v>
      </c>
      <c r="AI4" s="4" t="s">
        <v>34</v>
      </c>
      <c r="AJ4" s="4" t="s">
        <v>20</v>
      </c>
      <c r="AK4" s="4" t="s">
        <v>21</v>
      </c>
      <c r="AL4" s="4" t="s">
        <v>36</v>
      </c>
      <c r="AM4" s="4" t="s">
        <v>37</v>
      </c>
      <c r="AN4" s="4" t="s">
        <v>34</v>
      </c>
      <c r="AO4" s="4" t="s">
        <v>36</v>
      </c>
      <c r="AP4" s="4" t="s">
        <v>37</v>
      </c>
      <c r="AQ4" s="4" t="s">
        <v>34</v>
      </c>
      <c r="AR4" s="4" t="s">
        <v>20</v>
      </c>
      <c r="AS4" s="4" t="s">
        <v>21</v>
      </c>
      <c r="AT4" s="4" t="s">
        <v>36</v>
      </c>
      <c r="AU4" s="4" t="s">
        <v>37</v>
      </c>
      <c r="AV4" s="4" t="s">
        <v>34</v>
      </c>
      <c r="AW4" s="4" t="s">
        <v>36</v>
      </c>
      <c r="AX4" s="4" t="s">
        <v>37</v>
      </c>
      <c r="AY4" s="4" t="s">
        <v>34</v>
      </c>
      <c r="AZ4" s="4" t="s">
        <v>20</v>
      </c>
      <c r="BA4" s="4" t="s">
        <v>21</v>
      </c>
      <c r="BB4" s="4" t="s">
        <v>36</v>
      </c>
      <c r="BC4" s="4" t="s">
        <v>37</v>
      </c>
      <c r="BD4" s="4" t="s">
        <v>34</v>
      </c>
      <c r="BE4" s="4" t="s">
        <v>36</v>
      </c>
      <c r="BF4" s="4" t="s">
        <v>37</v>
      </c>
      <c r="BG4" s="4" t="s">
        <v>34</v>
      </c>
      <c r="BH4" s="4" t="s">
        <v>20</v>
      </c>
      <c r="BI4" s="4" t="s">
        <v>21</v>
      </c>
      <c r="BJ4" s="4" t="s">
        <v>36</v>
      </c>
      <c r="BK4" s="4" t="s">
        <v>37</v>
      </c>
      <c r="BL4" s="4" t="s">
        <v>34</v>
      </c>
      <c r="BM4" s="4" t="s">
        <v>36</v>
      </c>
      <c r="BN4" s="4" t="s">
        <v>37</v>
      </c>
      <c r="BO4" s="4" t="s">
        <v>34</v>
      </c>
      <c r="BP4" s="4" t="s">
        <v>20</v>
      </c>
      <c r="BQ4" s="4" t="s">
        <v>21</v>
      </c>
      <c r="BR4" s="4" t="s">
        <v>36</v>
      </c>
      <c r="BS4" s="4" t="s">
        <v>37</v>
      </c>
      <c r="BT4" s="4" t="s">
        <v>34</v>
      </c>
      <c r="BU4" s="4" t="s">
        <v>36</v>
      </c>
      <c r="BV4" s="4" t="s">
        <v>37</v>
      </c>
      <c r="BW4" s="4" t="s">
        <v>34</v>
      </c>
      <c r="BX4" s="4" t="s">
        <v>20</v>
      </c>
      <c r="BY4" s="4" t="s">
        <v>21</v>
      </c>
    </row>
    <row r="5">
      <c r="A5" s="10" t="s">
        <v>38</v>
      </c>
      <c r="B5" s="11">
        <v>566464</v>
      </c>
      <c r="C5" s="11">
        <f>=ROUNDDOWN(23.4304528383051,0)</f>
      </c>
      <c r="D5" s="11">
        <v>556171</v>
      </c>
      <c r="E5" s="12">
        <v>0.95009999999999994</v>
      </c>
      <c r="F5" s="11"/>
      <c r="G5" s="11">
        <f>=ROUNDDOWN({0},0)</f>
      </c>
      <c r="H5" s="11">
        <v>780</v>
      </c>
      <c r="I5" s="12"/>
      <c r="J5" s="11">
        <v>665</v>
      </c>
      <c r="K5" s="13">
        <v>45338.38</v>
      </c>
      <c r="L5" s="11">
        <v>1772</v>
      </c>
      <c r="M5" s="14">
        <v>25.59</v>
      </c>
      <c r="N5" s="11">
        <v>588</v>
      </c>
      <c r="O5" s="13">
        <v>41403.22</v>
      </c>
      <c r="P5" s="11">
        <v>1950</v>
      </c>
      <c r="Q5" s="14">
        <v>21.23</v>
      </c>
      <c r="R5" s="12">
        <v>0.131</v>
      </c>
      <c r="S5" s="12">
        <v>0.095</v>
      </c>
      <c r="T5" s="12">
        <v>-0.0913</v>
      </c>
      <c r="U5" s="12">
        <v>0.2054</v>
      </c>
      <c r="V5" s="11">
        <v>296</v>
      </c>
      <c r="W5" s="13">
        <v>16184.54</v>
      </c>
      <c r="X5" s="11">
        <v>899</v>
      </c>
      <c r="Y5" s="11">
        <v>154</v>
      </c>
      <c r="Z5" s="13">
        <v>10034.82</v>
      </c>
      <c r="AA5" s="11">
        <v>535</v>
      </c>
      <c r="AB5" s="12">
        <v>0.9221</v>
      </c>
      <c r="AC5" s="12">
        <v>0.6128</v>
      </c>
      <c r="AD5" s="11">
        <v>96</v>
      </c>
      <c r="AE5" s="13">
        <v>6533.37</v>
      </c>
      <c r="AF5" s="11">
        <v>259</v>
      </c>
      <c r="AG5" s="11">
        <v>137</v>
      </c>
      <c r="AH5" s="13">
        <v>9225.04</v>
      </c>
      <c r="AI5" s="11">
        <v>301</v>
      </c>
      <c r="AJ5" s="12">
        <v>-0.2993</v>
      </c>
      <c r="AK5" s="12">
        <v>-0.2918</v>
      </c>
      <c r="AL5" s="11">
        <v>106</v>
      </c>
      <c r="AM5" s="13">
        <v>10181.16</v>
      </c>
      <c r="AN5" s="11">
        <v>331</v>
      </c>
      <c r="AO5" s="11">
        <v>38</v>
      </c>
      <c r="AP5" s="13">
        <v>4437.94</v>
      </c>
      <c r="AQ5" s="11">
        <v>196</v>
      </c>
      <c r="AR5" s="12">
        <v>1.7895</v>
      </c>
      <c r="AS5" s="12">
        <v>1.2941</v>
      </c>
      <c r="AT5" s="11">
        <v>88</v>
      </c>
      <c r="AU5" s="13">
        <v>6331.12</v>
      </c>
      <c r="AV5" s="11">
        <v>525</v>
      </c>
      <c r="AW5" s="11">
        <v>208</v>
      </c>
      <c r="AX5" s="13">
        <v>13943.8</v>
      </c>
      <c r="AY5" s="11">
        <v>453</v>
      </c>
      <c r="AZ5" s="12">
        <v>-0.5769</v>
      </c>
      <c r="BA5" s="12">
        <v>-0.546</v>
      </c>
      <c r="BB5" s="11">
        <v>48</v>
      </c>
      <c r="BC5" s="13">
        <v>3353.28</v>
      </c>
      <c r="BD5" s="11">
        <v>1437</v>
      </c>
      <c r="BE5" s="11">
        <v>48</v>
      </c>
      <c r="BF5" s="13">
        <v>3553.37</v>
      </c>
      <c r="BG5" s="11">
        <v>1488</v>
      </c>
      <c r="BH5" s="12"/>
      <c r="BI5" s="12">
        <v>-0.0563</v>
      </c>
      <c r="BJ5" s="11">
        <v>31</v>
      </c>
      <c r="BK5" s="13">
        <v>2754.91</v>
      </c>
      <c r="BL5" s="11">
        <v>187</v>
      </c>
      <c r="BM5" s="11">
        <v>3</v>
      </c>
      <c r="BN5" s="13">
        <v>208.25</v>
      </c>
      <c r="BO5" s="11">
        <v>200</v>
      </c>
      <c r="BP5" s="12">
        <v>9.3333</v>
      </c>
      <c r="BQ5" s="12">
        <v>12.2289</v>
      </c>
      <c r="BR5" s="11"/>
      <c r="BS5" s="13"/>
      <c r="BT5" s="11"/>
      <c r="BU5" s="11"/>
      <c r="BV5" s="13"/>
      <c r="BW5" s="11"/>
      <c r="BX5" s="12"/>
      <c r="BY5" s="12"/>
    </row>
    <row r="6">
      <c r="A6" s="10" t="s">
        <v>39</v>
      </c>
      <c r="B6" s="11">
        <v>18445</v>
      </c>
      <c r="C6" s="11">
        <f>=ROUNDDOWN(263.124108416548,0)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196</v>
      </c>
      <c r="M6" s="14"/>
      <c r="N6" s="11"/>
      <c r="O6" s="13"/>
      <c r="P6" s="11">
        <v>328</v>
      </c>
      <c r="Q6" s="14"/>
      <c r="R6" s="12"/>
      <c r="S6" s="12"/>
      <c r="T6" s="12">
        <v>-0.4024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</row>
    <row r="7">
      <c r="A7" s="10" t="s">
        <v>40</v>
      </c>
      <c r="B7" s="11">
        <v>25287</v>
      </c>
      <c r="C7" s="11">
        <f>=ROUNDDOWN(17.7179091928251,0)</f>
      </c>
      <c r="D7" s="11">
        <v>21795</v>
      </c>
      <c r="E7" s="12">
        <v>0.9669</v>
      </c>
      <c r="F7" s="11"/>
      <c r="G7" s="11">
        <f>=ROUNDDOWN({0},0)</f>
      </c>
      <c r="H7" s="11"/>
      <c r="I7" s="12"/>
      <c r="J7" s="11">
        <v>304</v>
      </c>
      <c r="K7" s="13">
        <v>16630.12</v>
      </c>
      <c r="L7" s="11">
        <v>190</v>
      </c>
      <c r="M7" s="14">
        <v>87.53</v>
      </c>
      <c r="N7" s="11">
        <v>328</v>
      </c>
      <c r="O7" s="13">
        <v>19569.85</v>
      </c>
      <c r="P7" s="11">
        <v>178</v>
      </c>
      <c r="Q7" s="14">
        <v>109.94</v>
      </c>
      <c r="R7" s="12">
        <v>-0.0732</v>
      </c>
      <c r="S7" s="12">
        <v>-0.1502</v>
      </c>
      <c r="T7" s="12">
        <v>0.0674</v>
      </c>
      <c r="U7" s="12">
        <v>-0.2038</v>
      </c>
      <c r="V7" s="11">
        <v>44</v>
      </c>
      <c r="W7" s="13">
        <v>2227.96</v>
      </c>
      <c r="X7" s="11">
        <v>115</v>
      </c>
      <c r="Y7" s="11">
        <v>36</v>
      </c>
      <c r="Z7" s="13">
        <v>1975.33</v>
      </c>
      <c r="AA7" s="11">
        <v>136</v>
      </c>
      <c r="AB7" s="12">
        <v>0.2222</v>
      </c>
      <c r="AC7" s="12">
        <v>0.1279</v>
      </c>
      <c r="AD7" s="11">
        <v>56</v>
      </c>
      <c r="AE7" s="13">
        <v>2670.43</v>
      </c>
      <c r="AF7" s="11">
        <v>58</v>
      </c>
      <c r="AG7" s="11">
        <v>48</v>
      </c>
      <c r="AH7" s="13">
        <v>2450.06</v>
      </c>
      <c r="AI7" s="11">
        <v>60</v>
      </c>
      <c r="AJ7" s="12">
        <v>0.1667</v>
      </c>
      <c r="AK7" s="12">
        <v>0.0899</v>
      </c>
      <c r="AL7" s="11">
        <v>84</v>
      </c>
      <c r="AM7" s="13">
        <v>4692.68</v>
      </c>
      <c r="AN7" s="11">
        <v>102</v>
      </c>
      <c r="AO7" s="11">
        <v>91</v>
      </c>
      <c r="AP7" s="13">
        <v>4973.24</v>
      </c>
      <c r="AQ7" s="11">
        <v>104</v>
      </c>
      <c r="AR7" s="12">
        <v>-0.0769</v>
      </c>
      <c r="AS7" s="12">
        <v>-0.0564</v>
      </c>
      <c r="AT7" s="11">
        <v>49</v>
      </c>
      <c r="AU7" s="13">
        <v>2798.31</v>
      </c>
      <c r="AV7" s="11">
        <v>160</v>
      </c>
      <c r="AW7" s="11">
        <v>97</v>
      </c>
      <c r="AX7" s="13">
        <v>5767.85</v>
      </c>
      <c r="AY7" s="11">
        <v>107</v>
      </c>
      <c r="AZ7" s="12">
        <v>-0.4948</v>
      </c>
      <c r="BA7" s="12">
        <v>-0.5148</v>
      </c>
      <c r="BB7" s="11">
        <v>12</v>
      </c>
      <c r="BC7" s="13">
        <v>549.05</v>
      </c>
      <c r="BD7" s="11">
        <v>146</v>
      </c>
      <c r="BE7" s="11">
        <v>30</v>
      </c>
      <c r="BF7" s="13">
        <v>2523.52</v>
      </c>
      <c r="BG7" s="11">
        <v>160</v>
      </c>
      <c r="BH7" s="12">
        <v>-0.6</v>
      </c>
      <c r="BI7" s="12">
        <v>-0.7824</v>
      </c>
      <c r="BJ7" s="11">
        <v>59</v>
      </c>
      <c r="BK7" s="13">
        <v>3691.69</v>
      </c>
      <c r="BL7" s="11">
        <v>160</v>
      </c>
      <c r="BM7" s="11">
        <v>26</v>
      </c>
      <c r="BN7" s="13">
        <v>1879.85</v>
      </c>
      <c r="BO7" s="11">
        <v>152</v>
      </c>
      <c r="BP7" s="12">
        <v>1.2692</v>
      </c>
      <c r="BQ7" s="12">
        <v>0.9638</v>
      </c>
      <c r="BR7" s="11"/>
      <c r="BS7" s="13"/>
      <c r="BT7" s="11"/>
      <c r="BU7" s="11"/>
      <c r="BV7" s="13"/>
      <c r="BW7" s="11"/>
      <c r="BX7" s="12"/>
      <c r="BY7" s="12"/>
    </row>
    <row r="8">
      <c r="A8" s="10" t="s">
        <v>41</v>
      </c>
      <c r="B8" s="11">
        <v>112126</v>
      </c>
      <c r="C8" s="11">
        <f>=ROUNDDOWN(18.7492266274267,0)</f>
      </c>
      <c r="D8" s="11">
        <v>134871</v>
      </c>
      <c r="E8" s="12">
        <v>0.9664</v>
      </c>
      <c r="F8" s="11"/>
      <c r="G8" s="11">
        <f>=ROUNDDOWN({0},0)</f>
      </c>
      <c r="H8" s="11"/>
      <c r="I8" s="12"/>
      <c r="J8" s="11">
        <v>107</v>
      </c>
      <c r="K8" s="13">
        <v>5316.21</v>
      </c>
      <c r="L8" s="11">
        <v>293</v>
      </c>
      <c r="M8" s="14">
        <v>18.14</v>
      </c>
      <c r="N8" s="11">
        <v>118</v>
      </c>
      <c r="O8" s="13">
        <v>5088.96</v>
      </c>
      <c r="P8" s="11">
        <v>253</v>
      </c>
      <c r="Q8" s="14">
        <v>20.11</v>
      </c>
      <c r="R8" s="12">
        <v>-0.0932</v>
      </c>
      <c r="S8" s="12">
        <v>0.0447</v>
      </c>
      <c r="T8" s="12">
        <v>0.1581</v>
      </c>
      <c r="U8" s="12">
        <v>-0.098</v>
      </c>
      <c r="V8" s="11"/>
      <c r="W8" s="13"/>
      <c r="X8" s="11"/>
      <c r="Y8" s="11"/>
      <c r="Z8" s="13"/>
      <c r="AA8" s="11"/>
      <c r="AB8" s="12"/>
      <c r="AC8" s="12"/>
      <c r="AD8" s="11">
        <v>102</v>
      </c>
      <c r="AE8" s="13">
        <v>5048.28</v>
      </c>
      <c r="AF8" s="11">
        <v>80</v>
      </c>
      <c r="AG8" s="11">
        <v>117</v>
      </c>
      <c r="AH8" s="13">
        <v>5051.41</v>
      </c>
      <c r="AI8" s="11">
        <v>96</v>
      </c>
      <c r="AJ8" s="12">
        <v>-0.1282</v>
      </c>
      <c r="AK8" s="12">
        <v>-0.0006</v>
      </c>
      <c r="AL8" s="11">
        <v>2</v>
      </c>
      <c r="AM8" s="13">
        <v>86.66</v>
      </c>
      <c r="AN8" s="11">
        <v>2</v>
      </c>
      <c r="AO8" s="11">
        <v>1</v>
      </c>
      <c r="AP8" s="13">
        <v>37.55</v>
      </c>
      <c r="AQ8" s="11">
        <v>2</v>
      </c>
      <c r="AR8" s="12">
        <v>1</v>
      </c>
      <c r="AS8" s="12">
        <v>1.3079</v>
      </c>
      <c r="AT8" s="11"/>
      <c r="AU8" s="13"/>
      <c r="AV8" s="11"/>
      <c r="AW8" s="11"/>
      <c r="AX8" s="13"/>
      <c r="AY8" s="11"/>
      <c r="AZ8" s="12"/>
      <c r="BA8" s="12"/>
      <c r="BB8" s="11">
        <v>3</v>
      </c>
      <c r="BC8" s="13">
        <v>181.27</v>
      </c>
      <c r="BD8" s="11">
        <v>199</v>
      </c>
      <c r="BE8" s="11"/>
      <c r="BF8" s="13"/>
      <c r="BG8" s="11">
        <v>171</v>
      </c>
      <c r="BH8" s="12"/>
      <c r="BI8" s="12"/>
      <c r="BJ8" s="11"/>
      <c r="BK8" s="13"/>
      <c r="BL8" s="11"/>
      <c r="BM8" s="11"/>
      <c r="BN8" s="13"/>
      <c r="BO8" s="11"/>
      <c r="BP8" s="12"/>
      <c r="BQ8" s="12"/>
      <c r="BR8" s="11"/>
      <c r="BS8" s="13"/>
      <c r="BT8" s="11"/>
      <c r="BU8" s="11"/>
      <c r="BV8" s="13"/>
      <c r="BW8" s="11"/>
      <c r="BX8" s="12"/>
      <c r="BY8" s="12"/>
    </row>
    <row r="9">
      <c r="A9" s="10" t="s">
        <v>42</v>
      </c>
      <c r="B9" s="11">
        <v>130793</v>
      </c>
      <c r="C9" s="11">
        <f>=ROUNDDOWN(13.6099520296355,0)</f>
      </c>
      <c r="D9" s="11">
        <v>243150</v>
      </c>
      <c r="E9" s="12">
        <v>0.9326</v>
      </c>
      <c r="F9" s="11"/>
      <c r="G9" s="11">
        <f>=ROUNDDOWN({0},0)</f>
      </c>
      <c r="H9" s="11"/>
      <c r="I9" s="12"/>
      <c r="J9" s="11">
        <v>104</v>
      </c>
      <c r="K9" s="13">
        <v>2299.9</v>
      </c>
      <c r="L9" s="11">
        <v>265</v>
      </c>
      <c r="M9" s="14">
        <v>8.68</v>
      </c>
      <c r="N9" s="11">
        <v>100</v>
      </c>
      <c r="O9" s="13">
        <v>2190.44</v>
      </c>
      <c r="P9" s="11">
        <v>295</v>
      </c>
      <c r="Q9" s="14">
        <v>7.43</v>
      </c>
      <c r="R9" s="12">
        <v>0.04</v>
      </c>
      <c r="S9" s="12">
        <v>0.05</v>
      </c>
      <c r="T9" s="12">
        <v>-0.1017</v>
      </c>
      <c r="U9" s="12">
        <v>0.1682</v>
      </c>
      <c r="V9" s="11"/>
      <c r="W9" s="13"/>
      <c r="X9" s="11">
        <v>176</v>
      </c>
      <c r="Y9" s="11">
        <v>10</v>
      </c>
      <c r="Z9" s="13">
        <v>186.86</v>
      </c>
      <c r="AA9" s="11">
        <v>223</v>
      </c>
      <c r="AB9" s="12"/>
      <c r="AC9" s="12"/>
      <c r="AD9" s="11">
        <v>92</v>
      </c>
      <c r="AE9" s="13">
        <v>2057.95</v>
      </c>
      <c r="AF9" s="11">
        <v>95</v>
      </c>
      <c r="AG9" s="11">
        <v>77</v>
      </c>
      <c r="AH9" s="13">
        <v>1722.79</v>
      </c>
      <c r="AI9" s="11">
        <v>63</v>
      </c>
      <c r="AJ9" s="12">
        <v>0.1948</v>
      </c>
      <c r="AK9" s="12">
        <v>0.1945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>
        <v>12</v>
      </c>
      <c r="BC9" s="13">
        <v>241.95</v>
      </c>
      <c r="BD9" s="11">
        <v>211</v>
      </c>
      <c r="BE9" s="11">
        <v>13</v>
      </c>
      <c r="BF9" s="13">
        <v>280.79</v>
      </c>
      <c r="BG9" s="11">
        <v>186</v>
      </c>
      <c r="BH9" s="12">
        <v>-0.0769</v>
      </c>
      <c r="BI9" s="12">
        <v>-0.1383</v>
      </c>
      <c r="BJ9" s="11"/>
      <c r="BK9" s="13"/>
      <c r="BL9" s="11"/>
      <c r="BM9" s="11"/>
      <c r="BN9" s="13"/>
      <c r="BO9" s="11"/>
      <c r="BP9" s="12"/>
      <c r="BQ9" s="12"/>
      <c r="BR9" s="11"/>
      <c r="BS9" s="13"/>
      <c r="BT9" s="11"/>
      <c r="BU9" s="11"/>
      <c r="BV9" s="13"/>
      <c r="BW9" s="11"/>
      <c r="BX9" s="12"/>
      <c r="BY9" s="12"/>
    </row>
    <row r="10">
      <c r="A10" s="10" t="s">
        <v>43</v>
      </c>
      <c r="B10" s="11">
        <v>399975</v>
      </c>
      <c r="C10" s="11">
        <f>=ROUNDDOWN(19.9854596693199,0)</f>
      </c>
      <c r="D10" s="11">
        <v>632129</v>
      </c>
      <c r="E10" s="12">
        <v>0.8898</v>
      </c>
      <c r="F10" s="11"/>
      <c r="G10" s="11">
        <f>=ROUNDDOWN({0},0)</f>
      </c>
      <c r="H10" s="11"/>
      <c r="I10" s="12"/>
      <c r="J10" s="11">
        <v>428</v>
      </c>
      <c r="K10" s="13">
        <v>15539.04</v>
      </c>
      <c r="L10" s="11">
        <v>1177</v>
      </c>
      <c r="M10" s="14">
        <v>13.2</v>
      </c>
      <c r="N10" s="11">
        <v>422</v>
      </c>
      <c r="O10" s="13">
        <v>14564.27</v>
      </c>
      <c r="P10" s="11">
        <v>1206</v>
      </c>
      <c r="Q10" s="14">
        <v>12.08</v>
      </c>
      <c r="R10" s="12">
        <v>0.0142</v>
      </c>
      <c r="S10" s="12">
        <v>0.0669</v>
      </c>
      <c r="T10" s="12">
        <v>-0.024</v>
      </c>
      <c r="U10" s="12">
        <v>0.0927</v>
      </c>
      <c r="V10" s="11">
        <v>180</v>
      </c>
      <c r="W10" s="13">
        <v>5426.13</v>
      </c>
      <c r="X10" s="11">
        <v>552</v>
      </c>
      <c r="Y10" s="11">
        <v>193</v>
      </c>
      <c r="Z10" s="13">
        <v>6914.62</v>
      </c>
      <c r="AA10" s="11">
        <v>654</v>
      </c>
      <c r="AB10" s="12">
        <v>-0.0674</v>
      </c>
      <c r="AC10" s="12">
        <v>-0.2153</v>
      </c>
      <c r="AD10" s="11">
        <v>216</v>
      </c>
      <c r="AE10" s="13">
        <v>9189.44</v>
      </c>
      <c r="AF10" s="11">
        <v>119</v>
      </c>
      <c r="AG10" s="11">
        <v>182</v>
      </c>
      <c r="AH10" s="13">
        <v>6091.32</v>
      </c>
      <c r="AI10" s="11">
        <v>119</v>
      </c>
      <c r="AJ10" s="12">
        <v>0.1868</v>
      </c>
      <c r="AK10" s="12">
        <v>0.5086</v>
      </c>
      <c r="AL10" s="11">
        <v>21</v>
      </c>
      <c r="AM10" s="13">
        <v>429.83</v>
      </c>
      <c r="AN10" s="11">
        <v>10</v>
      </c>
      <c r="AO10" s="11">
        <v>11</v>
      </c>
      <c r="AP10" s="13">
        <v>281.27</v>
      </c>
      <c r="AQ10" s="11">
        <v>13</v>
      </c>
      <c r="AR10" s="12">
        <v>0.9091</v>
      </c>
      <c r="AS10" s="12">
        <v>0.5282</v>
      </c>
      <c r="AT10" s="11"/>
      <c r="AU10" s="13"/>
      <c r="AV10" s="11"/>
      <c r="AW10" s="11"/>
      <c r="AX10" s="13"/>
      <c r="AY10" s="11"/>
      <c r="AZ10" s="12"/>
      <c r="BA10" s="12"/>
      <c r="BB10" s="11">
        <v>3</v>
      </c>
      <c r="BC10" s="13">
        <v>89.71</v>
      </c>
      <c r="BD10" s="11">
        <v>767</v>
      </c>
      <c r="BE10" s="11">
        <v>20</v>
      </c>
      <c r="BF10" s="13">
        <v>502.16</v>
      </c>
      <c r="BG10" s="11">
        <v>729</v>
      </c>
      <c r="BH10" s="12">
        <v>-0.85</v>
      </c>
      <c r="BI10" s="12">
        <v>-0.8214</v>
      </c>
      <c r="BJ10" s="11"/>
      <c r="BK10" s="13"/>
      <c r="BL10" s="11"/>
      <c r="BM10" s="11"/>
      <c r="BN10" s="13"/>
      <c r="BO10" s="11"/>
      <c r="BP10" s="12"/>
      <c r="BQ10" s="12"/>
      <c r="BR10" s="11">
        <v>8</v>
      </c>
      <c r="BS10" s="13">
        <v>403.93</v>
      </c>
      <c r="BT10" s="11">
        <v>144</v>
      </c>
      <c r="BU10" s="11">
        <v>16</v>
      </c>
      <c r="BV10" s="13">
        <v>774.9</v>
      </c>
      <c r="BW10" s="11">
        <v>154</v>
      </c>
      <c r="BX10" s="12">
        <v>-0.5</v>
      </c>
      <c r="BY10" s="12">
        <v>-0.4787</v>
      </c>
    </row>
    <row r="11">
      <c r="A11" s="10" t="s">
        <v>44</v>
      </c>
      <c r="B11" s="11">
        <v>2959</v>
      </c>
      <c r="C11" s="11">
        <f>=ROUNDDOWN(121.769547325103,0)</f>
      </c>
      <c r="D11" s="11">
        <v>659</v>
      </c>
      <c r="E11" s="12">
        <v>0.602</v>
      </c>
      <c r="F11" s="11"/>
      <c r="G11" s="11">
        <f>=ROUNDDOWN({0},0)</f>
      </c>
      <c r="H11" s="11"/>
      <c r="I11" s="12"/>
      <c r="J11" s="11">
        <v>2</v>
      </c>
      <c r="K11" s="13">
        <v>905.04</v>
      </c>
      <c r="L11" s="11">
        <v>60</v>
      </c>
      <c r="M11" s="14">
        <v>15.08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>
        <v>2</v>
      </c>
      <c r="BC11" s="13">
        <v>905.04</v>
      </c>
      <c r="BD11" s="11">
        <v>56</v>
      </c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</row>
    <row r="12">
      <c r="A12" s="10" t="s">
        <v>45</v>
      </c>
      <c r="B12" s="11">
        <v>124412</v>
      </c>
      <c r="C12" s="11">
        <f>=ROUNDDOWN(24.8794144702636,0)</f>
      </c>
      <c r="D12" s="11">
        <v>75202</v>
      </c>
      <c r="E12" s="12">
        <v>0.8572</v>
      </c>
      <c r="F12" s="11"/>
      <c r="G12" s="11">
        <f>=ROUNDDOWN({0},0)</f>
      </c>
      <c r="H12" s="11">
        <v>360</v>
      </c>
      <c r="I12" s="12"/>
      <c r="J12" s="11">
        <v>1544</v>
      </c>
      <c r="K12" s="13">
        <v>257643.15</v>
      </c>
      <c r="L12" s="11">
        <v>663</v>
      </c>
      <c r="M12" s="14">
        <v>388.6</v>
      </c>
      <c r="N12" s="11">
        <v>1537</v>
      </c>
      <c r="O12" s="13">
        <v>288546.94</v>
      </c>
      <c r="P12" s="11">
        <v>753</v>
      </c>
      <c r="Q12" s="14">
        <v>383.2</v>
      </c>
      <c r="R12" s="12">
        <v>0.0046</v>
      </c>
      <c r="S12" s="12">
        <v>-0.1071</v>
      </c>
      <c r="T12" s="12">
        <v>-0.1195</v>
      </c>
      <c r="U12" s="12">
        <v>0.0141</v>
      </c>
      <c r="V12" s="11">
        <v>694</v>
      </c>
      <c r="W12" s="13">
        <v>126458.76</v>
      </c>
      <c r="X12" s="11">
        <v>223</v>
      </c>
      <c r="Y12" s="11">
        <v>615</v>
      </c>
      <c r="Z12" s="13">
        <v>140329.53</v>
      </c>
      <c r="AA12" s="11">
        <v>401</v>
      </c>
      <c r="AB12" s="12">
        <v>0.1285</v>
      </c>
      <c r="AC12" s="12">
        <v>-0.0988</v>
      </c>
      <c r="AD12" s="11">
        <v>87</v>
      </c>
      <c r="AE12" s="13">
        <v>9303.35</v>
      </c>
      <c r="AF12" s="11">
        <v>218</v>
      </c>
      <c r="AG12" s="11">
        <v>66</v>
      </c>
      <c r="AH12" s="13">
        <v>9398.11</v>
      </c>
      <c r="AI12" s="11">
        <v>224</v>
      </c>
      <c r="AJ12" s="12">
        <v>0.3182</v>
      </c>
      <c r="AK12" s="12">
        <v>-0.0101</v>
      </c>
      <c r="AL12" s="11">
        <v>189</v>
      </c>
      <c r="AM12" s="13">
        <v>30997.17</v>
      </c>
      <c r="AN12" s="11">
        <v>368</v>
      </c>
      <c r="AO12" s="11">
        <v>166</v>
      </c>
      <c r="AP12" s="13">
        <v>25507.38</v>
      </c>
      <c r="AQ12" s="11">
        <v>367</v>
      </c>
      <c r="AR12" s="12">
        <v>0.1386</v>
      </c>
      <c r="AS12" s="12">
        <v>0.2152</v>
      </c>
      <c r="AT12" s="11">
        <v>217</v>
      </c>
      <c r="AU12" s="13">
        <v>32028.03</v>
      </c>
      <c r="AV12" s="11">
        <v>301</v>
      </c>
      <c r="AW12" s="11">
        <v>314</v>
      </c>
      <c r="AX12" s="13">
        <v>50294.58</v>
      </c>
      <c r="AY12" s="11">
        <v>373</v>
      </c>
      <c r="AZ12" s="12">
        <v>-0.3089</v>
      </c>
      <c r="BA12" s="12">
        <v>-0.3632</v>
      </c>
      <c r="BB12" s="11">
        <v>198</v>
      </c>
      <c r="BC12" s="13">
        <v>32913.45</v>
      </c>
      <c r="BD12" s="11">
        <v>597</v>
      </c>
      <c r="BE12" s="11">
        <v>294</v>
      </c>
      <c r="BF12" s="13">
        <v>46318.84</v>
      </c>
      <c r="BG12" s="11">
        <v>672</v>
      </c>
      <c r="BH12" s="12">
        <v>-0.3265</v>
      </c>
      <c r="BI12" s="12">
        <v>-0.2894</v>
      </c>
      <c r="BJ12" s="11">
        <v>159</v>
      </c>
      <c r="BK12" s="13">
        <v>25942.39</v>
      </c>
      <c r="BL12" s="11">
        <v>490</v>
      </c>
      <c r="BM12" s="11">
        <v>82</v>
      </c>
      <c r="BN12" s="13">
        <v>16698.5</v>
      </c>
      <c r="BO12" s="11">
        <v>496</v>
      </c>
      <c r="BP12" s="12">
        <v>0.939</v>
      </c>
      <c r="BQ12" s="12">
        <v>0.5536</v>
      </c>
      <c r="BR12" s="11"/>
      <c r="BS12" s="13"/>
      <c r="BT12" s="11"/>
      <c r="BU12" s="11"/>
      <c r="BV12" s="13"/>
      <c r="BW12" s="11"/>
      <c r="BX12" s="12"/>
      <c r="BY12" s="12"/>
    </row>
    <row r="13">
      <c r="A13" s="10" t="s">
        <v>46</v>
      </c>
      <c r="B13" s="11">
        <v>17744</v>
      </c>
      <c r="C13" s="11">
        <f>=ROUNDDOWN(31.9021934555915,0)</f>
      </c>
      <c r="D13" s="11">
        <v>8460</v>
      </c>
      <c r="E13" s="12">
        <v>0.9072</v>
      </c>
      <c r="F13" s="11"/>
      <c r="G13" s="11">
        <f>=ROUNDDOWN({0},0)</f>
      </c>
      <c r="H13" s="11"/>
      <c r="I13" s="12"/>
      <c r="J13" s="11">
        <v>223</v>
      </c>
      <c r="K13" s="13">
        <v>16335.58</v>
      </c>
      <c r="L13" s="11">
        <v>151</v>
      </c>
      <c r="M13" s="14">
        <v>108.18</v>
      </c>
      <c r="N13" s="11">
        <v>203</v>
      </c>
      <c r="O13" s="13">
        <v>15897.35</v>
      </c>
      <c r="P13" s="11">
        <v>121</v>
      </c>
      <c r="Q13" s="14">
        <v>131.38</v>
      </c>
      <c r="R13" s="12">
        <v>0.0985</v>
      </c>
      <c r="S13" s="12">
        <v>0.0276</v>
      </c>
      <c r="T13" s="12">
        <v>0.2479</v>
      </c>
      <c r="U13" s="12">
        <v>-0.1766</v>
      </c>
      <c r="V13" s="11">
        <v>4</v>
      </c>
      <c r="W13" s="13">
        <v>313.43</v>
      </c>
      <c r="X13" s="11">
        <v>19</v>
      </c>
      <c r="Y13" s="11">
        <v>11</v>
      </c>
      <c r="Z13" s="13">
        <v>920.15</v>
      </c>
      <c r="AA13" s="11">
        <v>17</v>
      </c>
      <c r="AB13" s="12">
        <v>-0.6364</v>
      </c>
      <c r="AC13" s="12">
        <v>-0.6594</v>
      </c>
      <c r="AD13" s="11">
        <v>32</v>
      </c>
      <c r="AE13" s="13">
        <v>2154.6</v>
      </c>
      <c r="AF13" s="11">
        <v>49</v>
      </c>
      <c r="AG13" s="11">
        <v>25</v>
      </c>
      <c r="AH13" s="13">
        <v>2006.17</v>
      </c>
      <c r="AI13" s="11">
        <v>46</v>
      </c>
      <c r="AJ13" s="12">
        <v>0.28</v>
      </c>
      <c r="AK13" s="12">
        <v>0.074</v>
      </c>
      <c r="AL13" s="11">
        <v>48</v>
      </c>
      <c r="AM13" s="13">
        <v>3251.19</v>
      </c>
      <c r="AN13" s="11">
        <v>81</v>
      </c>
      <c r="AO13" s="11">
        <v>41</v>
      </c>
      <c r="AP13" s="13">
        <v>2878.89</v>
      </c>
      <c r="AQ13" s="11">
        <v>50</v>
      </c>
      <c r="AR13" s="12">
        <v>0.1707</v>
      </c>
      <c r="AS13" s="12">
        <v>0.1293</v>
      </c>
      <c r="AT13" s="11">
        <v>57</v>
      </c>
      <c r="AU13" s="13">
        <v>3179.39</v>
      </c>
      <c r="AV13" s="11">
        <v>100</v>
      </c>
      <c r="AW13" s="11">
        <v>33</v>
      </c>
      <c r="AX13" s="13">
        <v>1980.81</v>
      </c>
      <c r="AY13" s="11">
        <v>42</v>
      </c>
      <c r="AZ13" s="12">
        <v>0.7273</v>
      </c>
      <c r="BA13" s="12">
        <v>0.6051</v>
      </c>
      <c r="BB13" s="11">
        <v>28</v>
      </c>
      <c r="BC13" s="13">
        <v>1887.15</v>
      </c>
      <c r="BD13" s="11">
        <v>123</v>
      </c>
      <c r="BE13" s="11">
        <v>27</v>
      </c>
      <c r="BF13" s="13">
        <v>1882.82</v>
      </c>
      <c r="BG13" s="11">
        <v>105</v>
      </c>
      <c r="BH13" s="12">
        <v>0.037</v>
      </c>
      <c r="BI13" s="12">
        <v>0.0023</v>
      </c>
      <c r="BJ13" s="11">
        <v>54</v>
      </c>
      <c r="BK13" s="13">
        <v>5549.82</v>
      </c>
      <c r="BL13" s="11">
        <v>26</v>
      </c>
      <c r="BM13" s="11">
        <v>66</v>
      </c>
      <c r="BN13" s="13">
        <v>6228.51</v>
      </c>
      <c r="BO13" s="11">
        <v>12</v>
      </c>
      <c r="BP13" s="12">
        <v>-0.1818</v>
      </c>
      <c r="BQ13" s="12">
        <v>-0.109</v>
      </c>
      <c r="BR13" s="11"/>
      <c r="BS13" s="13"/>
      <c r="BT13" s="11"/>
      <c r="BU13" s="11"/>
      <c r="BV13" s="13"/>
      <c r="BW13" s="11"/>
      <c r="BX13" s="12"/>
      <c r="BY13" s="12"/>
    </row>
    <row r="14">
      <c r="A14" s="10" t="s">
        <v>47</v>
      </c>
      <c r="B14" s="11">
        <v>3951</v>
      </c>
      <c r="C14" s="11">
        <f>=ROUNDDOWN(41.0706860706861,0)</f>
      </c>
      <c r="D14" s="11">
        <v>1788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14</v>
      </c>
      <c r="Q14" s="14"/>
      <c r="R14" s="12"/>
      <c r="S14" s="12"/>
      <c r="T14" s="12">
        <v>0.5714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</row>
    <row r="15">
      <c r="A15" s="10" t="s">
        <v>48</v>
      </c>
      <c r="B15" s="11">
        <v>33898</v>
      </c>
      <c r="C15" s="11">
        <f>=ROUNDDOWN(56.4402264402264,0)</f>
      </c>
      <c r="D15" s="11">
        <v>7764</v>
      </c>
      <c r="E15" s="12">
        <v>0.9432</v>
      </c>
      <c r="F15" s="11"/>
      <c r="G15" s="11">
        <f>=ROUNDDOWN({0},0)</f>
      </c>
      <c r="H15" s="11"/>
      <c r="I15" s="12"/>
      <c r="J15" s="11"/>
      <c r="K15" s="13"/>
      <c r="L15" s="11">
        <v>102</v>
      </c>
      <c r="M15" s="14"/>
      <c r="N15" s="11"/>
      <c r="O15" s="13"/>
      <c r="P15" s="11">
        <v>101</v>
      </c>
      <c r="Q15" s="14"/>
      <c r="R15" s="12"/>
      <c r="S15" s="12"/>
      <c r="T15" s="12">
        <v>0.0099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>
        <v>5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/>
      <c r="BU15" s="11"/>
      <c r="BV15" s="13"/>
      <c r="BW15" s="11"/>
      <c r="BX15" s="12"/>
      <c r="BY15" s="12"/>
    </row>
    <row r="16">
      <c r="A16" s="10" t="s">
        <v>49</v>
      </c>
      <c r="B16" s="11">
        <v>8147</v>
      </c>
      <c r="C16" s="11">
        <f>=ROUNDDOWN(60.6175595238095,0)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70</v>
      </c>
      <c r="M16" s="14"/>
      <c r="N16" s="11"/>
      <c r="O16" s="13"/>
      <c r="P16" s="11">
        <v>114</v>
      </c>
      <c r="Q16" s="14"/>
      <c r="R16" s="12"/>
      <c r="S16" s="12"/>
      <c r="T16" s="12">
        <v>-0.386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>
        <v>70</v>
      </c>
      <c r="BE16" s="11"/>
      <c r="BF16" s="13"/>
      <c r="BG16" s="11">
        <v>84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/>
      <c r="BS16" s="13"/>
      <c r="BT16" s="11"/>
      <c r="BU16" s="11"/>
      <c r="BV16" s="13"/>
      <c r="BW16" s="11"/>
      <c r="BX16" s="12"/>
      <c r="BY16" s="12"/>
    </row>
    <row r="17">
      <c r="A17" s="10" t="s">
        <v>50</v>
      </c>
      <c r="B17" s="11">
        <v>281336</v>
      </c>
      <c r="C17" s="11">
        <f>=ROUNDDOWN(13.7532936707747,0)</f>
      </c>
      <c r="D17" s="11">
        <v>687901</v>
      </c>
      <c r="E17" s="12">
        <v>0.7921</v>
      </c>
      <c r="F17" s="11"/>
      <c r="G17" s="11">
        <f>=ROUNDDOWN({0},0)</f>
      </c>
      <c r="H17" s="11"/>
      <c r="I17" s="12"/>
      <c r="J17" s="11">
        <v>396</v>
      </c>
      <c r="K17" s="13">
        <v>12729.94</v>
      </c>
      <c r="L17" s="11">
        <v>1016</v>
      </c>
      <c r="M17" s="14">
        <v>12.53</v>
      </c>
      <c r="N17" s="11">
        <v>310</v>
      </c>
      <c r="O17" s="13">
        <v>9486.21</v>
      </c>
      <c r="P17" s="11">
        <v>1114</v>
      </c>
      <c r="Q17" s="14">
        <v>8.52</v>
      </c>
      <c r="R17" s="12">
        <v>0.2774</v>
      </c>
      <c r="S17" s="12">
        <v>0.3419</v>
      </c>
      <c r="T17" s="12">
        <v>-0.088</v>
      </c>
      <c r="U17" s="12">
        <v>0.4707</v>
      </c>
      <c r="V17" s="11"/>
      <c r="W17" s="13"/>
      <c r="X17" s="11"/>
      <c r="Y17" s="11"/>
      <c r="Z17" s="13"/>
      <c r="AA17" s="11"/>
      <c r="AB17" s="12"/>
      <c r="AC17" s="12"/>
      <c r="AD17" s="11">
        <v>160</v>
      </c>
      <c r="AE17" s="13">
        <v>4706.44</v>
      </c>
      <c r="AF17" s="11">
        <v>30</v>
      </c>
      <c r="AG17" s="11">
        <v>118</v>
      </c>
      <c r="AH17" s="13">
        <v>3012.63</v>
      </c>
      <c r="AI17" s="11">
        <v>34</v>
      </c>
      <c r="AJ17" s="12">
        <v>0.3559</v>
      </c>
      <c r="AK17" s="12">
        <v>0.5622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>
        <v>849</v>
      </c>
      <c r="BE17" s="11"/>
      <c r="BF17" s="13"/>
      <c r="BG17" s="11">
        <v>879</v>
      </c>
      <c r="BH17" s="12"/>
      <c r="BI17" s="12"/>
      <c r="BJ17" s="11"/>
      <c r="BK17" s="13"/>
      <c r="BL17" s="11"/>
      <c r="BM17" s="11"/>
      <c r="BN17" s="13"/>
      <c r="BO17" s="11"/>
      <c r="BP17" s="12"/>
      <c r="BQ17" s="12"/>
      <c r="BR17" s="11">
        <v>236</v>
      </c>
      <c r="BS17" s="13">
        <v>8023.5</v>
      </c>
      <c r="BT17" s="11">
        <v>101</v>
      </c>
      <c r="BU17" s="11">
        <v>192</v>
      </c>
      <c r="BV17" s="13">
        <v>6473.58</v>
      </c>
      <c r="BW17" s="11">
        <v>111</v>
      </c>
      <c r="BX17" s="12">
        <v>0.2292</v>
      </c>
      <c r="BY17" s="12">
        <v>0.2394</v>
      </c>
    </row>
    <row r="18">
      <c r="A18" s="10" t="s">
        <v>51</v>
      </c>
      <c r="B18" s="11">
        <v>85701</v>
      </c>
      <c r="C18" s="11">
        <f>=ROUNDDOWN(20.7669380633905,0)</f>
      </c>
      <c r="D18" s="11">
        <v>105510</v>
      </c>
      <c r="E18" s="12">
        <v>0.9926</v>
      </c>
      <c r="F18" s="11"/>
      <c r="G18" s="11">
        <f>=ROUNDDOWN({0},0)</f>
      </c>
      <c r="H18" s="11"/>
      <c r="I18" s="12"/>
      <c r="J18" s="11">
        <v>503</v>
      </c>
      <c r="K18" s="13">
        <v>16506.65</v>
      </c>
      <c r="L18" s="11">
        <v>129</v>
      </c>
      <c r="M18" s="14">
        <v>127.96</v>
      </c>
      <c r="N18" s="11">
        <v>369</v>
      </c>
      <c r="O18" s="13">
        <v>12806.54</v>
      </c>
      <c r="P18" s="11">
        <v>128</v>
      </c>
      <c r="Q18" s="14">
        <v>100.05</v>
      </c>
      <c r="R18" s="12">
        <v>0.3631</v>
      </c>
      <c r="S18" s="12">
        <v>0.2889</v>
      </c>
      <c r="T18" s="12">
        <v>0.0078</v>
      </c>
      <c r="U18" s="12">
        <v>0.279</v>
      </c>
      <c r="V18" s="11"/>
      <c r="W18" s="13"/>
      <c r="X18" s="11"/>
      <c r="Y18" s="11"/>
      <c r="Z18" s="13"/>
      <c r="AA18" s="11">
        <v>93</v>
      </c>
      <c r="AB18" s="12"/>
      <c r="AC18" s="12"/>
      <c r="AD18" s="11">
        <v>488</v>
      </c>
      <c r="AE18" s="13">
        <v>15948.39</v>
      </c>
      <c r="AF18" s="11">
        <v>92</v>
      </c>
      <c r="AG18" s="11">
        <v>365</v>
      </c>
      <c r="AH18" s="13">
        <v>12653.13</v>
      </c>
      <c r="AI18" s="11">
        <v>69</v>
      </c>
      <c r="AJ18" s="12">
        <v>0.337</v>
      </c>
      <c r="AK18" s="12">
        <v>0.2604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>
        <v>7</v>
      </c>
      <c r="BC18" s="13">
        <v>239.06</v>
      </c>
      <c r="BD18" s="11">
        <v>107</v>
      </c>
      <c r="BE18" s="11">
        <v>3</v>
      </c>
      <c r="BF18" s="13">
        <v>113.51</v>
      </c>
      <c r="BG18" s="11">
        <v>93</v>
      </c>
      <c r="BH18" s="12">
        <v>1.3333</v>
      </c>
      <c r="BI18" s="12">
        <v>1.1061</v>
      </c>
      <c r="BJ18" s="11"/>
      <c r="BK18" s="13"/>
      <c r="BL18" s="11"/>
      <c r="BM18" s="11"/>
      <c r="BN18" s="13"/>
      <c r="BO18" s="11"/>
      <c r="BP18" s="12"/>
      <c r="BQ18" s="12"/>
      <c r="BR18" s="11">
        <v>8</v>
      </c>
      <c r="BS18" s="13">
        <v>319.2</v>
      </c>
      <c r="BT18" s="11">
        <v>5</v>
      </c>
      <c r="BU18" s="11">
        <v>1</v>
      </c>
      <c r="BV18" s="13">
        <v>39.9</v>
      </c>
      <c r="BW18" s="11">
        <v>5</v>
      </c>
      <c r="BX18" s="12">
        <v>7</v>
      </c>
      <c r="BY18" s="12">
        <v>7</v>
      </c>
    </row>
    <row r="19">
      <c r="A19" s="10" t="s">
        <v>52</v>
      </c>
      <c r="B19" s="11">
        <v>254000</v>
      </c>
      <c r="C19" s="11">
        <f>=ROUNDDOWN(20.7034274768717,0)</f>
      </c>
      <c r="D19" s="11">
        <v>218051</v>
      </c>
      <c r="E19" s="12">
        <v>0.9502</v>
      </c>
      <c r="F19" s="11"/>
      <c r="G19" s="11">
        <f>=ROUNDDOWN({0},0)</f>
      </c>
      <c r="H19" s="11"/>
      <c r="I19" s="12"/>
      <c r="J19" s="11">
        <v>474</v>
      </c>
      <c r="K19" s="13">
        <v>9935.55</v>
      </c>
      <c r="L19" s="11">
        <v>602</v>
      </c>
      <c r="M19" s="14">
        <v>16.5</v>
      </c>
      <c r="N19" s="11">
        <v>334</v>
      </c>
      <c r="O19" s="13">
        <v>7985.79</v>
      </c>
      <c r="P19" s="11">
        <v>703</v>
      </c>
      <c r="Q19" s="14">
        <v>11.36</v>
      </c>
      <c r="R19" s="12">
        <v>0.4192</v>
      </c>
      <c r="S19" s="12">
        <v>0.2442</v>
      </c>
      <c r="T19" s="12">
        <v>-0.1437</v>
      </c>
      <c r="U19" s="12">
        <v>0.4525</v>
      </c>
      <c r="V19" s="11">
        <v>403</v>
      </c>
      <c r="W19" s="13">
        <v>8404.81</v>
      </c>
      <c r="X19" s="11">
        <v>256</v>
      </c>
      <c r="Y19" s="11">
        <v>298</v>
      </c>
      <c r="Z19" s="13">
        <v>7116.18</v>
      </c>
      <c r="AA19" s="11">
        <v>482</v>
      </c>
      <c r="AB19" s="12">
        <v>0.3523</v>
      </c>
      <c r="AC19" s="12">
        <v>0.1811</v>
      </c>
      <c r="AD19" s="11"/>
      <c r="AE19" s="13"/>
      <c r="AF19" s="11"/>
      <c r="AG19" s="11"/>
      <c r="AH19" s="13"/>
      <c r="AI19" s="11"/>
      <c r="AJ19" s="12"/>
      <c r="AK19" s="12"/>
      <c r="AL19" s="11">
        <v>53</v>
      </c>
      <c r="AM19" s="13">
        <v>998.69</v>
      </c>
      <c r="AN19" s="11">
        <v>110</v>
      </c>
      <c r="AO19" s="11">
        <v>32</v>
      </c>
      <c r="AP19" s="13">
        <v>799.29</v>
      </c>
      <c r="AQ19" s="11">
        <v>133</v>
      </c>
      <c r="AR19" s="12">
        <v>0.6562</v>
      </c>
      <c r="AS19" s="12">
        <v>0.2495</v>
      </c>
      <c r="AT19" s="11"/>
      <c r="AU19" s="13"/>
      <c r="AV19" s="11"/>
      <c r="AW19" s="11"/>
      <c r="AX19" s="13"/>
      <c r="AY19" s="11"/>
      <c r="AZ19" s="12"/>
      <c r="BA19" s="12"/>
      <c r="BB19" s="11">
        <v>18</v>
      </c>
      <c r="BC19" s="13">
        <v>532.05</v>
      </c>
      <c r="BD19" s="11">
        <v>337</v>
      </c>
      <c r="BE19" s="11">
        <v>4</v>
      </c>
      <c r="BF19" s="13">
        <v>70.32</v>
      </c>
      <c r="BG19" s="11">
        <v>27</v>
      </c>
      <c r="BH19" s="12">
        <v>3.5</v>
      </c>
      <c r="BI19" s="12">
        <v>6.5661</v>
      </c>
      <c r="BJ19" s="11"/>
      <c r="BK19" s="13"/>
      <c r="BL19" s="11"/>
      <c r="BM19" s="11"/>
      <c r="BN19" s="13"/>
      <c r="BO19" s="11"/>
      <c r="BP19" s="12"/>
      <c r="BQ19" s="12"/>
      <c r="BR19" s="11"/>
      <c r="BS19" s="13"/>
      <c r="BT19" s="11"/>
      <c r="BU19" s="11"/>
      <c r="BV19" s="13"/>
      <c r="BW19" s="11"/>
      <c r="BX19" s="12"/>
      <c r="BY19" s="12"/>
    </row>
    <row r="20">
      <c r="A20" s="10" t="s">
        <v>53</v>
      </c>
      <c r="B20" s="11">
        <v>181465</v>
      </c>
      <c r="C20" s="11">
        <f>=ROUNDDOWN(28.9178034166242,0)</f>
      </c>
      <c r="D20" s="11">
        <v>153282</v>
      </c>
      <c r="E20" s="12">
        <v>0.9756</v>
      </c>
      <c r="F20" s="11"/>
      <c r="G20" s="11">
        <f>=ROUNDDOWN({0},0)</f>
      </c>
      <c r="H20" s="11"/>
      <c r="I20" s="12"/>
      <c r="J20" s="11">
        <v>82</v>
      </c>
      <c r="K20" s="13">
        <v>4257.6</v>
      </c>
      <c r="L20" s="11">
        <v>599</v>
      </c>
      <c r="M20" s="14">
        <v>7.11</v>
      </c>
      <c r="N20" s="11">
        <v>88</v>
      </c>
      <c r="O20" s="13">
        <v>4630.66</v>
      </c>
      <c r="P20" s="11">
        <v>612</v>
      </c>
      <c r="Q20" s="14">
        <v>7.57</v>
      </c>
      <c r="R20" s="12">
        <v>-0.0682</v>
      </c>
      <c r="S20" s="12">
        <v>-0.0806</v>
      </c>
      <c r="T20" s="12">
        <v>-0.0212</v>
      </c>
      <c r="U20" s="12">
        <v>-0.0608</v>
      </c>
      <c r="V20" s="11">
        <v>15</v>
      </c>
      <c r="W20" s="13">
        <v>935.69</v>
      </c>
      <c r="X20" s="11">
        <v>290</v>
      </c>
      <c r="Y20" s="11">
        <v>18</v>
      </c>
      <c r="Z20" s="13">
        <v>1078.3</v>
      </c>
      <c r="AA20" s="11">
        <v>375</v>
      </c>
      <c r="AB20" s="12">
        <v>-0.1667</v>
      </c>
      <c r="AC20" s="12">
        <v>-0.1323</v>
      </c>
      <c r="AD20" s="11">
        <v>6</v>
      </c>
      <c r="AE20" s="13">
        <v>373.92</v>
      </c>
      <c r="AF20" s="11">
        <v>20</v>
      </c>
      <c r="AG20" s="11">
        <v>11</v>
      </c>
      <c r="AH20" s="13">
        <v>717.79</v>
      </c>
      <c r="AI20" s="11">
        <v>39</v>
      </c>
      <c r="AJ20" s="12">
        <v>-0.4545</v>
      </c>
      <c r="AK20" s="12">
        <v>-0.4791</v>
      </c>
      <c r="AL20" s="11">
        <v>24</v>
      </c>
      <c r="AM20" s="13">
        <v>1160.91</v>
      </c>
      <c r="AN20" s="11">
        <v>150</v>
      </c>
      <c r="AO20" s="11">
        <v>11</v>
      </c>
      <c r="AP20" s="13">
        <v>536.06</v>
      </c>
      <c r="AQ20" s="11">
        <v>132</v>
      </c>
      <c r="AR20" s="12">
        <v>1.1818</v>
      </c>
      <c r="AS20" s="12">
        <v>1.1656</v>
      </c>
      <c r="AT20" s="11">
        <v>36</v>
      </c>
      <c r="AU20" s="13">
        <v>1748.98</v>
      </c>
      <c r="AV20" s="11">
        <v>239</v>
      </c>
      <c r="AW20" s="11">
        <v>38</v>
      </c>
      <c r="AX20" s="13">
        <v>1733.85</v>
      </c>
      <c r="AY20" s="11">
        <v>92</v>
      </c>
      <c r="AZ20" s="12">
        <v>-0.0526</v>
      </c>
      <c r="BA20" s="12">
        <v>0.0087</v>
      </c>
      <c r="BB20" s="11">
        <v>1</v>
      </c>
      <c r="BC20" s="13">
        <v>38.1</v>
      </c>
      <c r="BD20" s="11">
        <v>313</v>
      </c>
      <c r="BE20" s="11">
        <v>10</v>
      </c>
      <c r="BF20" s="13">
        <v>564.66</v>
      </c>
      <c r="BG20" s="11">
        <v>328</v>
      </c>
      <c r="BH20" s="12">
        <v>-0.9</v>
      </c>
      <c r="BI20" s="12">
        <v>-0.9325</v>
      </c>
      <c r="BJ20" s="11"/>
      <c r="BK20" s="13"/>
      <c r="BL20" s="11"/>
      <c r="BM20" s="11"/>
      <c r="BN20" s="13"/>
      <c r="BO20" s="11">
        <v>2</v>
      </c>
      <c r="BP20" s="12"/>
      <c r="BQ20" s="12"/>
      <c r="BR20" s="11"/>
      <c r="BS20" s="13"/>
      <c r="BT20" s="11"/>
      <c r="BU20" s="11"/>
      <c r="BV20" s="13"/>
      <c r="BW20" s="11"/>
      <c r="BX20" s="12"/>
      <c r="BY20" s="12"/>
    </row>
    <row r="21">
      <c r="A21" s="19" t="s">
        <v>54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4832</v>
      </c>
      <c r="K21" s="17">
        <v>403437.16</v>
      </c>
      <c r="L21" s="15">
        <v>7307</v>
      </c>
      <c r="M21" s="18">
        <v>55.21</v>
      </c>
      <c r="N21" s="15">
        <v>4397</v>
      </c>
      <c r="O21" s="17">
        <v>422170.23</v>
      </c>
      <c r="P21" s="15">
        <v>7870</v>
      </c>
      <c r="Q21" s="18">
        <v>53.64</v>
      </c>
      <c r="R21" s="16">
        <v>0.0989</v>
      </c>
      <c r="S21" s="16">
        <v>-0.0444</v>
      </c>
      <c r="T21" s="16">
        <v>-0.0715</v>
      </c>
      <c r="U21" s="16">
        <v>0.0293</v>
      </c>
      <c r="V21" s="15">
        <v>1636</v>
      </c>
      <c r="W21" s="17">
        <v>159951.32</v>
      </c>
      <c r="X21" s="15">
        <v>2530</v>
      </c>
      <c r="Y21" s="15">
        <v>1335</v>
      </c>
      <c r="Z21" s="17">
        <v>168555.79</v>
      </c>
      <c r="AA21" s="15">
        <v>2916</v>
      </c>
      <c r="AB21" s="16">
        <v>0.2255</v>
      </c>
      <c r="AC21" s="16">
        <v>-0.051</v>
      </c>
      <c r="AD21" s="15">
        <v>1335</v>
      </c>
      <c r="AE21" s="17">
        <v>57986.17</v>
      </c>
      <c r="AF21" s="15">
        <v>1020</v>
      </c>
      <c r="AG21" s="15">
        <v>1146</v>
      </c>
      <c r="AH21" s="17">
        <v>52328.45</v>
      </c>
      <c r="AI21" s="15">
        <v>1051</v>
      </c>
      <c r="AJ21" s="16">
        <v>0.1649</v>
      </c>
      <c r="AK21" s="16">
        <v>0.1081</v>
      </c>
      <c r="AL21" s="15">
        <v>527</v>
      </c>
      <c r="AM21" s="17">
        <v>51798.29</v>
      </c>
      <c r="AN21" s="15">
        <v>1154</v>
      </c>
      <c r="AO21" s="15">
        <v>391</v>
      </c>
      <c r="AP21" s="17">
        <v>39451.62</v>
      </c>
      <c r="AQ21" s="15">
        <v>997</v>
      </c>
      <c r="AR21" s="16">
        <v>0.3478</v>
      </c>
      <c r="AS21" s="16">
        <v>0.313</v>
      </c>
      <c r="AT21" s="15">
        <v>447</v>
      </c>
      <c r="AU21" s="17">
        <v>46085.83</v>
      </c>
      <c r="AV21" s="15">
        <v>1325</v>
      </c>
      <c r="AW21" s="15">
        <v>690</v>
      </c>
      <c r="AX21" s="17">
        <v>73720.89</v>
      </c>
      <c r="AY21" s="15">
        <v>1067</v>
      </c>
      <c r="AZ21" s="16">
        <v>-0.3522</v>
      </c>
      <c r="BA21" s="16">
        <v>-0.3749</v>
      </c>
      <c r="BB21" s="15">
        <v>332</v>
      </c>
      <c r="BC21" s="17">
        <v>40930.11</v>
      </c>
      <c r="BD21" s="15">
        <v>5217</v>
      </c>
      <c r="BE21" s="15">
        <v>449</v>
      </c>
      <c r="BF21" s="17">
        <v>55809.99</v>
      </c>
      <c r="BG21" s="15">
        <v>4922</v>
      </c>
      <c r="BH21" s="16">
        <v>-0.2606</v>
      </c>
      <c r="BI21" s="16">
        <v>-0.2666</v>
      </c>
      <c r="BJ21" s="15">
        <v>303</v>
      </c>
      <c r="BK21" s="17">
        <v>37938.81</v>
      </c>
      <c r="BL21" s="15">
        <v>863</v>
      </c>
      <c r="BM21" s="15">
        <v>177</v>
      </c>
      <c r="BN21" s="17">
        <v>25015.11</v>
      </c>
      <c r="BO21" s="15">
        <v>862</v>
      </c>
      <c r="BP21" s="16">
        <v>0.7119</v>
      </c>
      <c r="BQ21" s="16">
        <v>0.5166</v>
      </c>
      <c r="BR21" s="15">
        <v>252</v>
      </c>
      <c r="BS21" s="17">
        <v>8746.63</v>
      </c>
      <c r="BT21" s="15">
        <v>250</v>
      </c>
      <c r="BU21" s="15">
        <v>209</v>
      </c>
      <c r="BV21" s="17">
        <v>7288.38</v>
      </c>
      <c r="BW21" s="15">
        <v>270</v>
      </c>
      <c r="BX21" s="16">
        <v>0.2057</v>
      </c>
      <c r="BY21" s="16">
        <v>0.2001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</mergeCells>
  <headerFooter/>
</worksheet>
</file>