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laine.sun\AppData\Local\Microsoft\Windows\INetCache\Content.Outlook\77QEWIBP\"/>
    </mc:Choice>
  </mc:AlternateContent>
  <xr:revisionPtr revIDLastSave="0" documentId="13_ncr:1_{49B2DA30-DEBB-4152-87B4-2D8E45A009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15" r:id="rId1"/>
    <sheet name="ADUL" sheetId="4" r:id="rId2"/>
    <sheet name="APL" sheetId="5" r:id="rId3"/>
    <sheet name="ART" sheetId="6" r:id="rId4"/>
    <sheet name="BATH" sheetId="8" r:id="rId5"/>
    <sheet name="PET" sheetId="11" r:id="rId6"/>
    <sheet name="WIN" sheetId="13" r:id="rId7"/>
  </sheets>
  <definedNames>
    <definedName name="_xlnm._FilterDatabase" localSheetId="1" hidden="1">ADUL!$C$4:$P$10</definedName>
    <definedName name="_xlnm._FilterDatabase" localSheetId="2" hidden="1">APL!$A$4:$P$101</definedName>
    <definedName name="_xlnm._FilterDatabase" localSheetId="3" hidden="1">ART!$A$4:$O$4</definedName>
    <definedName name="_xlnm._FilterDatabase" localSheetId="4" hidden="1">BATH!$A$4:$P$4</definedName>
    <definedName name="_xlnm._FilterDatabase" localSheetId="5" hidden="1">PET!$A$4:$P$9</definedName>
    <definedName name="_xlnm._FilterDatabase" localSheetId="6" hidden="1">WIN!$A$4:$P$10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1" l="1"/>
  <c r="N9" i="11"/>
  <c r="C16" i="15" s="1"/>
  <c r="N10" i="4"/>
  <c r="C12" i="15" s="1"/>
  <c r="M10" i="4"/>
  <c r="M101" i="5"/>
  <c r="N101" i="5"/>
  <c r="C13" i="15" s="1"/>
  <c r="N7" i="6"/>
  <c r="C14" i="15"/>
  <c r="O7" i="6"/>
  <c r="B14" i="15" s="1"/>
  <c r="N12" i="8"/>
  <c r="C15" i="15" s="1"/>
  <c r="M12" i="8"/>
  <c r="M10" i="13"/>
  <c r="N10" i="13"/>
  <c r="C17" i="15" s="1"/>
  <c r="C18" i="15" l="1"/>
  <c r="O11" i="8"/>
  <c r="P11" i="8" s="1"/>
  <c r="O10" i="8"/>
  <c r="P10" i="8" s="1"/>
  <c r="O9" i="8"/>
  <c r="P9" i="8" s="1"/>
  <c r="O8" i="8"/>
  <c r="P8" i="8" s="1"/>
  <c r="O7" i="8"/>
  <c r="P7" i="8" s="1"/>
  <c r="O6" i="8"/>
  <c r="P6" i="8" s="1"/>
  <c r="O5" i="8"/>
  <c r="P5" i="8" l="1"/>
  <c r="P12" i="8" s="1"/>
  <c r="B15" i="15" s="1"/>
  <c r="O12" i="8"/>
  <c r="O9" i="4" l="1"/>
  <c r="P9" i="4" s="1"/>
  <c r="O8" i="4"/>
  <c r="P8" i="4" s="1"/>
  <c r="O7" i="4"/>
  <c r="P7" i="4" s="1"/>
  <c r="O6" i="4"/>
  <c r="P6" i="4" s="1"/>
  <c r="O5" i="4"/>
  <c r="P5" i="4" s="1"/>
  <c r="O9" i="13"/>
  <c r="P9" i="13" s="1"/>
  <c r="O8" i="13"/>
  <c r="O7" i="13"/>
  <c r="P7" i="13" s="1"/>
  <c r="O6" i="13"/>
  <c r="O5" i="13"/>
  <c r="O10" i="4" l="1"/>
  <c r="O10" i="13"/>
  <c r="P10" i="13" s="1"/>
  <c r="B17" i="15" s="1"/>
  <c r="P5" i="13"/>
  <c r="P6" i="13"/>
  <c r="P8" i="13"/>
  <c r="P10" i="4" l="1"/>
  <c r="B12" i="15" s="1"/>
  <c r="O100" i="5"/>
  <c r="P100" i="5" s="1"/>
  <c r="O99" i="5"/>
  <c r="P99" i="5" s="1"/>
  <c r="O98" i="5"/>
  <c r="P98" i="5" s="1"/>
  <c r="O97" i="5"/>
  <c r="P97" i="5" s="1"/>
  <c r="O96" i="5"/>
  <c r="P96" i="5" s="1"/>
  <c r="O95" i="5"/>
  <c r="P95" i="5" s="1"/>
  <c r="O94" i="5"/>
  <c r="P94" i="5" s="1"/>
  <c r="O93" i="5"/>
  <c r="P93" i="5" s="1"/>
  <c r="O92" i="5"/>
  <c r="P92" i="5" s="1"/>
  <c r="O91" i="5"/>
  <c r="P91" i="5" s="1"/>
  <c r="O90" i="5"/>
  <c r="P90" i="5" s="1"/>
  <c r="O89" i="5"/>
  <c r="P89" i="5" s="1"/>
  <c r="O88" i="5"/>
  <c r="P88" i="5" s="1"/>
  <c r="O87" i="5"/>
  <c r="P87" i="5" s="1"/>
  <c r="O86" i="5"/>
  <c r="P86" i="5" s="1"/>
  <c r="O85" i="5"/>
  <c r="P85" i="5" s="1"/>
  <c r="O84" i="5"/>
  <c r="P84" i="5" s="1"/>
  <c r="O83" i="5"/>
  <c r="P83" i="5" s="1"/>
  <c r="O82" i="5"/>
  <c r="P82" i="5" s="1"/>
  <c r="O81" i="5"/>
  <c r="P81" i="5" s="1"/>
  <c r="O80" i="5"/>
  <c r="P80" i="5" s="1"/>
  <c r="O79" i="5"/>
  <c r="P79" i="5" s="1"/>
  <c r="O78" i="5"/>
  <c r="P78" i="5" s="1"/>
  <c r="O77" i="5"/>
  <c r="P77" i="5" s="1"/>
  <c r="O76" i="5"/>
  <c r="P76" i="5" s="1"/>
  <c r="O75" i="5"/>
  <c r="P75" i="5" s="1"/>
  <c r="O74" i="5"/>
  <c r="P74" i="5" s="1"/>
  <c r="O73" i="5"/>
  <c r="P73" i="5" s="1"/>
  <c r="O72" i="5"/>
  <c r="P72" i="5" s="1"/>
  <c r="O71" i="5"/>
  <c r="P71" i="5" s="1"/>
  <c r="O70" i="5"/>
  <c r="P70" i="5" s="1"/>
  <c r="O69" i="5"/>
  <c r="P69" i="5" s="1"/>
  <c r="O68" i="5"/>
  <c r="P68" i="5" s="1"/>
  <c r="O67" i="5"/>
  <c r="P67" i="5" s="1"/>
  <c r="O66" i="5"/>
  <c r="P66" i="5" s="1"/>
  <c r="O65" i="5"/>
  <c r="P65" i="5" s="1"/>
  <c r="O64" i="5"/>
  <c r="P64" i="5" s="1"/>
  <c r="O63" i="5"/>
  <c r="P63" i="5" s="1"/>
  <c r="O62" i="5"/>
  <c r="P62" i="5" s="1"/>
  <c r="O61" i="5"/>
  <c r="P61" i="5" s="1"/>
  <c r="O60" i="5"/>
  <c r="P60" i="5" s="1"/>
  <c r="O59" i="5"/>
  <c r="P59" i="5" s="1"/>
  <c r="O58" i="5"/>
  <c r="P58" i="5" s="1"/>
  <c r="O57" i="5"/>
  <c r="P57" i="5" s="1"/>
  <c r="O56" i="5"/>
  <c r="P56" i="5" s="1"/>
  <c r="O55" i="5"/>
  <c r="P55" i="5" s="1"/>
  <c r="O54" i="5"/>
  <c r="P54" i="5" s="1"/>
  <c r="O53" i="5"/>
  <c r="P53" i="5" s="1"/>
  <c r="O52" i="5"/>
  <c r="P52" i="5" s="1"/>
  <c r="O51" i="5"/>
  <c r="P51" i="5" s="1"/>
  <c r="O50" i="5"/>
  <c r="P50" i="5" s="1"/>
  <c r="O49" i="5"/>
  <c r="P49" i="5" s="1"/>
  <c r="O48" i="5"/>
  <c r="P48" i="5" s="1"/>
  <c r="O47" i="5"/>
  <c r="P47" i="5" s="1"/>
  <c r="O46" i="5"/>
  <c r="P46" i="5" s="1"/>
  <c r="O45" i="5"/>
  <c r="P45" i="5" s="1"/>
  <c r="O44" i="5"/>
  <c r="P44" i="5" s="1"/>
  <c r="O43" i="5"/>
  <c r="P43" i="5" s="1"/>
  <c r="O42" i="5"/>
  <c r="P42" i="5" s="1"/>
  <c r="O41" i="5"/>
  <c r="P41" i="5" s="1"/>
  <c r="O40" i="5"/>
  <c r="P40" i="5" s="1"/>
  <c r="O39" i="5"/>
  <c r="P39" i="5" s="1"/>
  <c r="O38" i="5"/>
  <c r="P38" i="5" s="1"/>
  <c r="O37" i="5"/>
  <c r="P37" i="5" s="1"/>
  <c r="O36" i="5"/>
  <c r="P36" i="5" s="1"/>
  <c r="O35" i="5"/>
  <c r="P35" i="5" s="1"/>
  <c r="O34" i="5"/>
  <c r="P34" i="5" s="1"/>
  <c r="O33" i="5"/>
  <c r="P33" i="5" s="1"/>
  <c r="O32" i="5"/>
  <c r="P32" i="5" s="1"/>
  <c r="O31" i="5"/>
  <c r="P31" i="5" s="1"/>
  <c r="O30" i="5"/>
  <c r="P30" i="5" s="1"/>
  <c r="O29" i="5"/>
  <c r="P29" i="5" s="1"/>
  <c r="O28" i="5"/>
  <c r="P28" i="5" s="1"/>
  <c r="O27" i="5"/>
  <c r="P27" i="5" s="1"/>
  <c r="O26" i="5"/>
  <c r="P26" i="5" s="1"/>
  <c r="O25" i="5"/>
  <c r="P25" i="5" s="1"/>
  <c r="O24" i="5"/>
  <c r="P24" i="5" s="1"/>
  <c r="O23" i="5"/>
  <c r="P23" i="5" s="1"/>
  <c r="O22" i="5"/>
  <c r="P22" i="5" s="1"/>
  <c r="O21" i="5"/>
  <c r="P21" i="5" s="1"/>
  <c r="O20" i="5"/>
  <c r="P20" i="5" s="1"/>
  <c r="O19" i="5"/>
  <c r="P19" i="5" s="1"/>
  <c r="O18" i="5"/>
  <c r="P18" i="5" s="1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O11" i="5"/>
  <c r="P11" i="5" s="1"/>
  <c r="O10" i="5"/>
  <c r="P10" i="5" s="1"/>
  <c r="O9" i="5"/>
  <c r="P9" i="5" s="1"/>
  <c r="O8" i="5"/>
  <c r="P8" i="5" s="1"/>
  <c r="O7" i="5"/>
  <c r="P7" i="5" s="1"/>
  <c r="O6" i="5"/>
  <c r="P6" i="5" s="1"/>
  <c r="O5" i="5"/>
  <c r="P5" i="5" s="1"/>
  <c r="O101" i="5" l="1"/>
  <c r="P101" i="5" s="1"/>
  <c r="B13" i="15" s="1"/>
  <c r="O5" i="11" l="1"/>
  <c r="O6" i="11"/>
  <c r="P6" i="11" s="1"/>
  <c r="O7" i="11"/>
  <c r="P7" i="11" s="1"/>
  <c r="O8" i="11"/>
  <c r="P8" i="11" s="1"/>
  <c r="P5" i="11" l="1"/>
  <c r="O9" i="11"/>
  <c r="P9" i="11" s="1"/>
  <c r="B16" i="15" s="1"/>
  <c r="B18" i="15" l="1"/>
  <c r="B20" i="15" s="1"/>
</calcChain>
</file>

<file path=xl/sharedStrings.xml><?xml version="1.0" encoding="utf-8"?>
<sst xmlns="http://schemas.openxmlformats.org/spreadsheetml/2006/main" count="888" uniqueCount="442">
  <si>
    <t>Item No</t>
  </si>
  <si>
    <t>UPC No</t>
  </si>
  <si>
    <t>Pattern</t>
  </si>
  <si>
    <t>Item Description</t>
  </si>
  <si>
    <t>Size</t>
  </si>
  <si>
    <t>Color</t>
  </si>
  <si>
    <t>Loc</t>
  </si>
  <si>
    <t>Avg Cost</t>
  </si>
  <si>
    <t>Price</t>
  </si>
  <si>
    <t>Case Pack</t>
  </si>
  <si>
    <t>Length</t>
  </si>
  <si>
    <t>Width</t>
  </si>
  <si>
    <t>Height</t>
  </si>
  <si>
    <t>Division</t>
  </si>
  <si>
    <t>CBM</t>
  </si>
  <si>
    <t>CBFT</t>
  </si>
  <si>
    <t>42362710</t>
  </si>
  <si>
    <t>086569748072</t>
  </si>
  <si>
    <t>Leaves On Squares Mtl Sculpt</t>
  </si>
  <si>
    <t>LEAVES ON SQUARES MTL SCULPT</t>
  </si>
  <si>
    <t>20x20x1"</t>
  </si>
  <si>
    <t>Multi</t>
  </si>
  <si>
    <t>WDC</t>
  </si>
  <si>
    <t>ART</t>
  </si>
  <si>
    <t>42428420T</t>
  </si>
  <si>
    <t>086569766595</t>
  </si>
  <si>
    <t>7 Pc Multipack Set</t>
  </si>
  <si>
    <t>7PC CVS 3852</t>
  </si>
  <si>
    <t>18x36x1.75"</t>
  </si>
  <si>
    <t>ADUL</t>
  </si>
  <si>
    <t>Blue</t>
  </si>
  <si>
    <t>Taupe</t>
  </si>
  <si>
    <t>White</t>
  </si>
  <si>
    <t>WIN</t>
  </si>
  <si>
    <t>BATH</t>
  </si>
  <si>
    <t>Grey</t>
  </si>
  <si>
    <t>Wave Chenille</t>
  </si>
  <si>
    <t>Hotel Border</t>
  </si>
  <si>
    <t>Navy</t>
  </si>
  <si>
    <t>BB70-3063</t>
  </si>
  <si>
    <t>086569097989</t>
  </si>
  <si>
    <t>Hotel Border Shower Curtain</t>
  </si>
  <si>
    <t>54x78"</t>
  </si>
  <si>
    <t>BB70-3064</t>
  </si>
  <si>
    <t>086569097996</t>
  </si>
  <si>
    <t>72x84"</t>
  </si>
  <si>
    <t>BB70-3065</t>
  </si>
  <si>
    <t>086569098009</t>
  </si>
  <si>
    <t>72x96"</t>
  </si>
  <si>
    <t>BB70-3471</t>
  </si>
  <si>
    <t>086569348609</t>
  </si>
  <si>
    <t>BB70-3534</t>
  </si>
  <si>
    <t>086569288226</t>
  </si>
  <si>
    <t>Wave Chenille Shower Curtain</t>
  </si>
  <si>
    <t>BB70-3536</t>
  </si>
  <si>
    <t>086569350909</t>
  </si>
  <si>
    <t>BB71-2176</t>
  </si>
  <si>
    <t>675716828172</t>
  </si>
  <si>
    <t>Sea Pearl</t>
  </si>
  <si>
    <t>Sea Pearl Tumbler</t>
  </si>
  <si>
    <t>3.54x3.54x4.33"</t>
  </si>
  <si>
    <t>MOP</t>
  </si>
  <si>
    <t>S</t>
  </si>
  <si>
    <t>APL</t>
  </si>
  <si>
    <t>M</t>
  </si>
  <si>
    <t>L</t>
  </si>
  <si>
    <t>XL</t>
  </si>
  <si>
    <t>Brown</t>
  </si>
  <si>
    <t>BRB40-0005</t>
  </si>
  <si>
    <t>086569796653</t>
  </si>
  <si>
    <t>N/A|N/A|N/A</t>
  </si>
  <si>
    <t>Solid Thermal Weave Panel</t>
  </si>
  <si>
    <t>52x108"(2)</t>
  </si>
  <si>
    <t>BRB40-0006</t>
  </si>
  <si>
    <t>086569796660</t>
  </si>
  <si>
    <t>52x84"(2)</t>
  </si>
  <si>
    <t>Slate</t>
  </si>
  <si>
    <t>BRB40-0010</t>
  </si>
  <si>
    <t>086569796707</t>
  </si>
  <si>
    <t>Indigo</t>
  </si>
  <si>
    <t>BRB40-0011</t>
  </si>
  <si>
    <t>086569796714</t>
  </si>
  <si>
    <t>52x95"(2)</t>
  </si>
  <si>
    <t>BRB40-0012</t>
  </si>
  <si>
    <t>086569796769</t>
  </si>
  <si>
    <t>EO02-5811</t>
  </si>
  <si>
    <t>086569463951</t>
  </si>
  <si>
    <t>EO121240</t>
  </si>
  <si>
    <t>S EO121240 Short Set</t>
  </si>
  <si>
    <t>Grey 060</t>
  </si>
  <si>
    <t>EO02-5812</t>
  </si>
  <si>
    <t>086569463968</t>
  </si>
  <si>
    <t>M EO121240 Short Set</t>
  </si>
  <si>
    <t>EO02-5813</t>
  </si>
  <si>
    <t>086569463975</t>
  </si>
  <si>
    <t>L EO121240 Short Set</t>
  </si>
  <si>
    <t>EO02-5814</t>
  </si>
  <si>
    <t>086569463982</t>
  </si>
  <si>
    <t>XL EO121240 Short Set</t>
  </si>
  <si>
    <t>EO02-7850</t>
  </si>
  <si>
    <t>022164132670</t>
  </si>
  <si>
    <t>EO222234|EO222234|EO222234</t>
  </si>
  <si>
    <t>S EO222234 Short Set</t>
  </si>
  <si>
    <t>Jacobson 110</t>
  </si>
  <si>
    <t>EO02-7851</t>
  </si>
  <si>
    <t>022164132687</t>
  </si>
  <si>
    <t>M EO222234 Short Set</t>
  </si>
  <si>
    <t>EO02-7852</t>
  </si>
  <si>
    <t>022164132694</t>
  </si>
  <si>
    <t>L EO222234 Short Set</t>
  </si>
  <si>
    <t>EO02-7853</t>
  </si>
  <si>
    <t>022164132700</t>
  </si>
  <si>
    <t>XL EO222234 Short Set</t>
  </si>
  <si>
    <t>EO02-7854</t>
  </si>
  <si>
    <t>022164132717</t>
  </si>
  <si>
    <t>Animal Party 963</t>
  </si>
  <si>
    <t>EO02-7855</t>
  </si>
  <si>
    <t>022164132724</t>
  </si>
  <si>
    <t>EO02-7856</t>
  </si>
  <si>
    <t>022164132731</t>
  </si>
  <si>
    <t>EO02-7857</t>
  </si>
  <si>
    <t>022164132748</t>
  </si>
  <si>
    <t>EO02-7858</t>
  </si>
  <si>
    <t>022164132755</t>
  </si>
  <si>
    <t>Cheetah 310</t>
  </si>
  <si>
    <t>EO02-7859</t>
  </si>
  <si>
    <t>022164132762</t>
  </si>
  <si>
    <t>EO02-7860</t>
  </si>
  <si>
    <t>022164132779</t>
  </si>
  <si>
    <t>EO02-7861</t>
  </si>
  <si>
    <t>022164132786</t>
  </si>
  <si>
    <t>EO02-7942</t>
  </si>
  <si>
    <t>022164156492</t>
  </si>
  <si>
    <t>EO422232|EO422232|EO422232</t>
  </si>
  <si>
    <t>S EO422232 Top/Pant Set</t>
  </si>
  <si>
    <t>White Val Plaid 965</t>
  </si>
  <si>
    <t>EO02-7943</t>
  </si>
  <si>
    <t>022164156508</t>
  </si>
  <si>
    <t>M EO422232 Top/Pant Set</t>
  </si>
  <si>
    <t>EO02-7944</t>
  </si>
  <si>
    <t>022164156515</t>
  </si>
  <si>
    <t>L EO422232 Top/Pant Set</t>
  </si>
  <si>
    <t>EO02-7945</t>
  </si>
  <si>
    <t>022164156522</t>
  </si>
  <si>
    <t>XL EO422232 Top/Pant Set</t>
  </si>
  <si>
    <t>EO02-7946</t>
  </si>
  <si>
    <t>022164156539</t>
  </si>
  <si>
    <t>Red Buffalo Check 964</t>
  </si>
  <si>
    <t>EO02-7947</t>
  </si>
  <si>
    <t>022164156546</t>
  </si>
  <si>
    <t>EO02-7948</t>
  </si>
  <si>
    <t>022164156553</t>
  </si>
  <si>
    <t>EO02-7950</t>
  </si>
  <si>
    <t>022164156577</t>
  </si>
  <si>
    <t>Arcticplaid Pink 693</t>
  </si>
  <si>
    <t>EO02-7951</t>
  </si>
  <si>
    <t>022164156584</t>
  </si>
  <si>
    <t>EO02-7952</t>
  </si>
  <si>
    <t>022164156591</t>
  </si>
  <si>
    <t>EO02-7953</t>
  </si>
  <si>
    <t>022164156607</t>
  </si>
  <si>
    <t>EO02-7954</t>
  </si>
  <si>
    <t>022164156614</t>
  </si>
  <si>
    <t>Flurries 464</t>
  </si>
  <si>
    <t>EO02-7955</t>
  </si>
  <si>
    <t>022164156621</t>
  </si>
  <si>
    <t>EO02-7956</t>
  </si>
  <si>
    <t>022164156638</t>
  </si>
  <si>
    <t>EO02-7957</t>
  </si>
  <si>
    <t>022164156645</t>
  </si>
  <si>
    <t>EO02-7978</t>
  </si>
  <si>
    <t>022164166408</t>
  </si>
  <si>
    <t>EO322221|EO322221|EO322221</t>
  </si>
  <si>
    <t>S EO322221 Pant Set</t>
  </si>
  <si>
    <t>Road Paisley 460</t>
  </si>
  <si>
    <t>EO02-7979</t>
  </si>
  <si>
    <t>022164166415</t>
  </si>
  <si>
    <t>M EO322221 Pant Set</t>
  </si>
  <si>
    <t>EO02-7980</t>
  </si>
  <si>
    <t>022164166422</t>
  </si>
  <si>
    <t>L EO322221 Pant Set</t>
  </si>
  <si>
    <t>EO02-7981</t>
  </si>
  <si>
    <t>022164166439</t>
  </si>
  <si>
    <t>XL EO322221 Pant Set</t>
  </si>
  <si>
    <t>EO02-7986</t>
  </si>
  <si>
    <t>022164166484</t>
  </si>
  <si>
    <t>Porto Foulard 461</t>
  </si>
  <si>
    <t>EO02-7987</t>
  </si>
  <si>
    <t>022164166491</t>
  </si>
  <si>
    <t>EO02-7988</t>
  </si>
  <si>
    <t>022164166507</t>
  </si>
  <si>
    <t>EO02-7989</t>
  </si>
  <si>
    <t>022164166514</t>
  </si>
  <si>
    <t>EO02-8192</t>
  </si>
  <si>
    <t>022164192544</t>
  </si>
  <si>
    <t>L EO422232 Top Set</t>
  </si>
  <si>
    <t>Cheetah 112</t>
  </si>
  <si>
    <t>EO02-8194</t>
  </si>
  <si>
    <t>022164192568</t>
  </si>
  <si>
    <t>S EO422232 Top Set</t>
  </si>
  <si>
    <t>Dots 113</t>
  </si>
  <si>
    <t>EO02-8195</t>
  </si>
  <si>
    <t>022164192575</t>
  </si>
  <si>
    <t>M EO422232 Top Set</t>
  </si>
  <si>
    <t>EO02-8196</t>
  </si>
  <si>
    <t>022164192582</t>
  </si>
  <si>
    <t>EO02-8197</t>
  </si>
  <si>
    <t>022164192599</t>
  </si>
  <si>
    <t>XL EO422232 Top Set</t>
  </si>
  <si>
    <t>EO02-8218</t>
  </si>
  <si>
    <t>022164194722</t>
  </si>
  <si>
    <t>EO422258|EO422258|EO422258</t>
  </si>
  <si>
    <t>S EO422258 Tee Set</t>
  </si>
  <si>
    <t>Pineapple Stripe 972</t>
  </si>
  <si>
    <t>EO02-8219</t>
  </si>
  <si>
    <t>022164194739</t>
  </si>
  <si>
    <t>M EO422258 Tee Set</t>
  </si>
  <si>
    <t>EO02-8220</t>
  </si>
  <si>
    <t>022164194746</t>
  </si>
  <si>
    <t>L EO422258 Tee Set</t>
  </si>
  <si>
    <t>EO02-8221</t>
  </si>
  <si>
    <t>022164194753</t>
  </si>
  <si>
    <t>XL EO422258 Tee Set</t>
  </si>
  <si>
    <t>EO02-8222</t>
  </si>
  <si>
    <t>022164194760</t>
  </si>
  <si>
    <t>Brimfield Winter 970</t>
  </si>
  <si>
    <t>EO02-8223</t>
  </si>
  <si>
    <t>022164194777</t>
  </si>
  <si>
    <t>EO02-8224</t>
  </si>
  <si>
    <t>022164194784</t>
  </si>
  <si>
    <t>EO02-8225</t>
  </si>
  <si>
    <t>022164194791</t>
  </si>
  <si>
    <t>EO02-8429</t>
  </si>
  <si>
    <t>022164261271</t>
  </si>
  <si>
    <t>EO323202|EO323202|EO323202</t>
  </si>
  <si>
    <t>XL EO323202 Top w/ The Pant</t>
  </si>
  <si>
    <t>Bayview Floral 960</t>
  </si>
  <si>
    <t>EO02-8437</t>
  </si>
  <si>
    <t>022164261356</t>
  </si>
  <si>
    <t>EO323217|EO323217|EO323217</t>
  </si>
  <si>
    <t>XL EO323217 Top w/ The Wide Le</t>
  </si>
  <si>
    <t>Savannah Floral 540</t>
  </si>
  <si>
    <t>EO02-8439</t>
  </si>
  <si>
    <t>022164261370</t>
  </si>
  <si>
    <t>M EO323217 Top w/ The Wide Leg</t>
  </si>
  <si>
    <t>Plaid Purple 598</t>
  </si>
  <si>
    <t>EO02-8441</t>
  </si>
  <si>
    <t>022164261394</t>
  </si>
  <si>
    <t>EO02-8442</t>
  </si>
  <si>
    <t>022164261400</t>
  </si>
  <si>
    <t>EO323213|EO323213|EO323213</t>
  </si>
  <si>
    <t>S  Top w/ The Short Set</t>
  </si>
  <si>
    <t>Plaid Navy 472</t>
  </si>
  <si>
    <t>EO02-8443</t>
  </si>
  <si>
    <t>022164261417</t>
  </si>
  <si>
    <t>M Top w/ The Short Set</t>
  </si>
  <si>
    <t>EO02-8444</t>
  </si>
  <si>
    <t>022164261424</t>
  </si>
  <si>
    <t>L  Top w/ The Short Set</t>
  </si>
  <si>
    <t>EO02-8445</t>
  </si>
  <si>
    <t>022164261431</t>
  </si>
  <si>
    <t>XL Top w/ The Short Set</t>
  </si>
  <si>
    <t>EO02-8446</t>
  </si>
  <si>
    <t>022164261448</t>
  </si>
  <si>
    <t>Rajasthan Paisley 541</t>
  </si>
  <si>
    <t>EO02-8447</t>
  </si>
  <si>
    <t>022164261455</t>
  </si>
  <si>
    <t>EO02-8448</t>
  </si>
  <si>
    <t>022164261462</t>
  </si>
  <si>
    <t>EO02-8449</t>
  </si>
  <si>
    <t>022164261479</t>
  </si>
  <si>
    <t>EO03-7863</t>
  </si>
  <si>
    <t>022164132809</t>
  </si>
  <si>
    <t>EO222704|EO222704|EO222704</t>
  </si>
  <si>
    <t>M EO222704 Sleepshirt</t>
  </si>
  <si>
    <t>EO03-7864</t>
  </si>
  <si>
    <t>022164132816</t>
  </si>
  <si>
    <t>L EO222704 Sleepshirt</t>
  </si>
  <si>
    <t>EO03-7866</t>
  </si>
  <si>
    <t>022164132830</t>
  </si>
  <si>
    <t>S EO222704 Sleepshirt</t>
  </si>
  <si>
    <t>EO03-7867</t>
  </si>
  <si>
    <t>022164132847</t>
  </si>
  <si>
    <t>EO03-7868</t>
  </si>
  <si>
    <t>022164132854</t>
  </si>
  <si>
    <t>EO03-7869</t>
  </si>
  <si>
    <t>022164132861</t>
  </si>
  <si>
    <t>XL EO222704 Sleepshirt</t>
  </si>
  <si>
    <t>EO03-8198</t>
  </si>
  <si>
    <t>022164195064</t>
  </si>
  <si>
    <t>EO422700|EO422700|EO422700</t>
  </si>
  <si>
    <t>S EO422700 Sleepshirt</t>
  </si>
  <si>
    <t>Holiday Market 961</t>
  </si>
  <si>
    <t>EO03-8199</t>
  </si>
  <si>
    <t>022164195071</t>
  </si>
  <si>
    <t>M EO422700 Sleepshirt</t>
  </si>
  <si>
    <t>EO03-8200</t>
  </si>
  <si>
    <t>022164195088</t>
  </si>
  <si>
    <t>L EO422700 Sleepshirt</t>
  </si>
  <si>
    <t>EO03-8201</t>
  </si>
  <si>
    <t>022164195095</t>
  </si>
  <si>
    <t>XL EO422700 Sleepshirt</t>
  </si>
  <si>
    <t>EO03-8202</t>
  </si>
  <si>
    <t>022164192643</t>
  </si>
  <si>
    <t>Christmas Trees 962</t>
  </si>
  <si>
    <t>EO03-8203</t>
  </si>
  <si>
    <t>022164192650</t>
  </si>
  <si>
    <t>EO03-8204</t>
  </si>
  <si>
    <t>022164192667</t>
  </si>
  <si>
    <t>EO03-8205</t>
  </si>
  <si>
    <t>022164192674</t>
  </si>
  <si>
    <t>EO03-8242</t>
  </si>
  <si>
    <t>022164194968</t>
  </si>
  <si>
    <t>EO422707|EO422707|EO422707</t>
  </si>
  <si>
    <t>S EO422707 Sleepshirt</t>
  </si>
  <si>
    <t>Valentine's Dot 112</t>
  </si>
  <si>
    <t>EO03-8243</t>
  </si>
  <si>
    <t>022164194975</t>
  </si>
  <si>
    <t>M EO422707 Sleepshirt</t>
  </si>
  <si>
    <t>EO03-8244</t>
  </si>
  <si>
    <t>022164194982</t>
  </si>
  <si>
    <t>L EO422707 Sleepshirt</t>
  </si>
  <si>
    <t>EO03-8245</t>
  </si>
  <si>
    <t>022164194999</t>
  </si>
  <si>
    <t>XL EO422707 Sleepshirt</t>
  </si>
  <si>
    <t>EO03-8246</t>
  </si>
  <si>
    <t>022164195002</t>
  </si>
  <si>
    <t>Red Hearts 694</t>
  </si>
  <si>
    <t>EO03-8247</t>
  </si>
  <si>
    <t>022164195019</t>
  </si>
  <si>
    <t>EO03-8248</t>
  </si>
  <si>
    <t>022164195026</t>
  </si>
  <si>
    <t>EO03-8249</t>
  </si>
  <si>
    <t>022164195033</t>
  </si>
  <si>
    <t>EO04-7930</t>
  </si>
  <si>
    <t>022164156379</t>
  </si>
  <si>
    <t>EO422101|EO422101|EO422101</t>
  </si>
  <si>
    <t>S EO422101 Robe</t>
  </si>
  <si>
    <t>EO04-7931</t>
  </si>
  <si>
    <t>022164156386</t>
  </si>
  <si>
    <t>M EO422101 Robe</t>
  </si>
  <si>
    <t>EO04-7932</t>
  </si>
  <si>
    <t>022164156393</t>
  </si>
  <si>
    <t>L EO422101 Robe</t>
  </si>
  <si>
    <t>EO04-7933</t>
  </si>
  <si>
    <t>022164156409</t>
  </si>
  <si>
    <t>XL EO422101 Robe</t>
  </si>
  <si>
    <t>EO04-7938</t>
  </si>
  <si>
    <t>022164156454</t>
  </si>
  <si>
    <t>EO04-7939</t>
  </si>
  <si>
    <t>022164156461</t>
  </si>
  <si>
    <t>EO04-7940</t>
  </si>
  <si>
    <t>022164156478</t>
  </si>
  <si>
    <t>EO04-7941</t>
  </si>
  <si>
    <t>022164156485</t>
  </si>
  <si>
    <t>HH04-0001</t>
  </si>
  <si>
    <t>675716872410</t>
  </si>
  <si>
    <t>HH-222101</t>
  </si>
  <si>
    <t>Solid Mens Terry Bath Robe</t>
  </si>
  <si>
    <t>One size fits all</t>
  </si>
  <si>
    <t>HH04-0002</t>
  </si>
  <si>
    <t>675716872472</t>
  </si>
  <si>
    <t>Solid Womens Terry Bath Robe</t>
  </si>
  <si>
    <t>II10-800</t>
  </si>
  <si>
    <t>675716842642</t>
  </si>
  <si>
    <t>Masie|Masie|Masie</t>
  </si>
  <si>
    <t>K/CK Masie Comforter Mini Set</t>
  </si>
  <si>
    <t>King/Cal King: 104x92"/20x36"</t>
  </si>
  <si>
    <t>Tan</t>
  </si>
  <si>
    <t>XXL</t>
  </si>
  <si>
    <t>King: 104x92"/20x36+2"(2)/78x8</t>
  </si>
  <si>
    <t>Hampton|Richmond|Cullen</t>
  </si>
  <si>
    <t>Queen: 90x90"/20x26"(2)/60x80+</t>
  </si>
  <si>
    <t>Cal King: 104x92"/20x36"(2)/72</t>
  </si>
  <si>
    <t>MP10-1029</t>
  </si>
  <si>
    <t>675716546243</t>
  </si>
  <si>
    <t>Q Hampton/Sheridan/Cullen 7pcs</t>
  </si>
  <si>
    <t>MP10-1031</t>
  </si>
  <si>
    <t>675716546335</t>
  </si>
  <si>
    <t>CK Hampton/Sheridan/Cullen 7pc</t>
  </si>
  <si>
    <t>MP10-526</t>
  </si>
  <si>
    <t>675716479909</t>
  </si>
  <si>
    <t>Malone|Harley|Beau</t>
  </si>
  <si>
    <t>K Malone/Harley/Beau 7pcs Comf</t>
  </si>
  <si>
    <t>MPE10-152</t>
  </si>
  <si>
    <t>675716709921</t>
  </si>
  <si>
    <t>Serenity|Odisha|Nepal</t>
  </si>
  <si>
    <t>Q Serenity/Aurora/Nepal Comfor</t>
  </si>
  <si>
    <t>Queen: 90x90"/20x26"+2"(2)/60x</t>
  </si>
  <si>
    <t>MS63BC5351L</t>
  </si>
  <si>
    <t>086569344397</t>
  </si>
  <si>
    <t>Charlie|Riley|Roxy</t>
  </si>
  <si>
    <t>Removable Cover</t>
  </si>
  <si>
    <t>23x28+9"</t>
  </si>
  <si>
    <t>MS63BC5352L</t>
  </si>
  <si>
    <t>086569344458</t>
  </si>
  <si>
    <t>MS63BC5353L</t>
  </si>
  <si>
    <t>086569344410</t>
  </si>
  <si>
    <t>PET</t>
  </si>
  <si>
    <t>PFE65PA5466-XXL</t>
  </si>
  <si>
    <t>086569424174</t>
  </si>
  <si>
    <t>XXL Jacket</t>
  </si>
  <si>
    <t>Truck load</t>
  </si>
  <si>
    <t>Grand Total</t>
  </si>
  <si>
    <t>(blank)</t>
  </si>
  <si>
    <t>Sum of AV Qty</t>
  </si>
  <si>
    <t>(Multiple Items)</t>
  </si>
  <si>
    <t>Sum of CBFT</t>
  </si>
  <si>
    <t>qty-unit</t>
  </si>
  <si>
    <t>Note</t>
  </si>
  <si>
    <t>Walmart private label, Don’t sell to US national chain stores</t>
  </si>
  <si>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</si>
  <si>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</si>
  <si>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</si>
  <si>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</si>
  <si>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</si>
  <si>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</si>
  <si>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</si>
  <si>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</si>
  <si>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</si>
  <si>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</si>
  <si>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</si>
  <si>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</si>
  <si>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</si>
  <si>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</si>
  <si>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</si>
  <si>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</si>
  <si>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</si>
  <si>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</si>
  <si>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</si>
  <si>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</si>
  <si>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</si>
  <si>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</t>
  </si>
  <si>
    <t>Collect</t>
  </si>
  <si>
    <t>FOB E &amp; E Warehouse</t>
  </si>
  <si>
    <t>Prepaid before shipment</t>
  </si>
  <si>
    <t>Elaine Sun</t>
  </si>
  <si>
    <t>TRUCK#</t>
  </si>
  <si>
    <t>PO SALES</t>
  </si>
  <si>
    <t>Truck Sale Summary</t>
  </si>
  <si>
    <t>7/22/2024-7/30/2024</t>
  </si>
  <si>
    <t>HL-071724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</si>
</sst>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2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8"/>
      <name val="Trebuchet MS"/>
      <family val="2"/>
    </font>
    <font>
      <b/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5" fillId="0" borderId="0"/>
  </cellStyleXfs>
  <cellXfs count="42">
    <xf numFmtId="0" fontId="0" fillId="0" borderId="0" xfId="0">
      <alignment vertical="top"/>
    </xf>
    <xf numFmtId="4" fontId="0" fillId="0" borderId="0" xfId="0" applyNumberFormat="1">
      <alignment vertical="top"/>
    </xf>
    <xf numFmtId="3" fontId="0" fillId="0" borderId="0" xfId="0" applyNumberFormat="1">
      <alignment vertical="top"/>
    </xf>
    <xf numFmtId="0" fontId="2" fillId="0" borderId="0" xfId="0" applyFont="1">
      <alignment vertical="top"/>
    </xf>
    <xf numFmtId="2" fontId="0" fillId="0" borderId="0" xfId="0" applyNumberFormat="1">
      <alignment vertical="top"/>
    </xf>
    <xf numFmtId="0" fontId="2" fillId="2" borderId="0" xfId="0" applyFont="1" applyFill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43" fontId="3" fillId="0" borderId="0" xfId="0" applyNumberFormat="1" applyFont="1" applyAlignment="1"/>
    <xf numFmtId="1" fontId="3" fillId="0" borderId="0" xfId="0" applyNumberFormat="1" applyFont="1" applyAlignment="1"/>
    <xf numFmtId="164" fontId="3" fillId="0" borderId="0" xfId="0" applyNumberFormat="1" applyFont="1" applyAlignment="1"/>
    <xf numFmtId="2" fontId="3" fillId="0" borderId="0" xfId="0" applyNumberFormat="1" applyFont="1" applyAlignment="1"/>
    <xf numFmtId="0" fontId="4" fillId="0" borderId="0" xfId="0" applyFont="1">
      <alignment vertical="top"/>
    </xf>
    <xf numFmtId="0" fontId="5" fillId="0" borderId="0" xfId="0" applyFont="1">
      <alignment vertical="top"/>
    </xf>
    <xf numFmtId="4" fontId="5" fillId="0" borderId="0" xfId="0" applyNumberFormat="1" applyFont="1">
      <alignment vertical="top"/>
    </xf>
    <xf numFmtId="3" fontId="5" fillId="0" borderId="0" xfId="0" applyNumberFormat="1" applyFont="1">
      <alignment vertical="top"/>
    </xf>
    <xf numFmtId="2" fontId="5" fillId="0" borderId="0" xfId="0" applyNumberFormat="1" applyFont="1">
      <alignment vertical="top"/>
    </xf>
    <xf numFmtId="0" fontId="6" fillId="2" borderId="0" xfId="0" applyFont="1" applyFill="1">
      <alignment vertical="top"/>
    </xf>
    <xf numFmtId="0" fontId="5" fillId="0" borderId="0" xfId="0" pivotButton="1" applyFont="1">
      <alignment vertical="top"/>
    </xf>
    <xf numFmtId="0" fontId="7" fillId="0" borderId="0" xfId="0" applyFont="1">
      <alignment vertical="top"/>
    </xf>
    <xf numFmtId="0" fontId="8" fillId="0" borderId="0" xfId="0" applyFont="1">
      <alignment vertical="top"/>
    </xf>
    <xf numFmtId="4" fontId="8" fillId="0" borderId="0" xfId="0" applyNumberFormat="1" applyFont="1">
      <alignment vertical="top"/>
    </xf>
    <xf numFmtId="3" fontId="8" fillId="0" borderId="0" xfId="0" applyNumberFormat="1" applyFont="1">
      <alignment vertical="top"/>
    </xf>
    <xf numFmtId="2" fontId="8" fillId="0" borderId="0" xfId="0" applyNumberFormat="1" applyFont="1">
      <alignment vertical="top"/>
    </xf>
    <xf numFmtId="0" fontId="10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right" wrapText="1" indent="1"/>
    </xf>
    <xf numFmtId="0" fontId="11" fillId="0" borderId="0" xfId="2" applyFont="1" applyAlignment="1">
      <alignment horizontal="left" indent="1"/>
    </xf>
    <xf numFmtId="0" fontId="11" fillId="3" borderId="2" xfId="2" applyFont="1" applyFill="1" applyBorder="1" applyAlignment="1">
      <alignment horizontal="center" wrapText="1"/>
    </xf>
    <xf numFmtId="0" fontId="11" fillId="0" borderId="0" xfId="2" applyFont="1"/>
    <xf numFmtId="0" fontId="11" fillId="0" borderId="0" xfId="2" applyFont="1" applyAlignment="1">
      <alignment horizontal="left"/>
    </xf>
    <xf numFmtId="14" fontId="11" fillId="0" borderId="0" xfId="2" applyNumberFormat="1" applyFont="1" applyAlignment="1">
      <alignment horizontal="left"/>
    </xf>
    <xf numFmtId="0" fontId="11" fillId="0" borderId="1" xfId="2" applyFont="1" applyBorder="1"/>
    <xf numFmtId="0" fontId="11" fillId="0" borderId="1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3" xfId="2" applyFont="1" applyBorder="1"/>
    <xf numFmtId="0" fontId="11" fillId="3" borderId="2" xfId="2" applyFont="1" applyFill="1" applyBorder="1" applyAlignment="1">
      <alignment horizontal="center"/>
    </xf>
    <xf numFmtId="0" fontId="11" fillId="3" borderId="2" xfId="2" applyFont="1" applyFill="1" applyBorder="1"/>
    <xf numFmtId="165" fontId="11" fillId="0" borderId="3" xfId="2" applyNumberFormat="1" applyFont="1" applyBorder="1" applyAlignment="1">
      <alignment horizontal="center"/>
    </xf>
    <xf numFmtId="0" fontId="11" fillId="3" borderId="2" xfId="2" applyFont="1" applyFill="1" applyBorder="1" applyAlignment="1">
      <alignment horizontal="center" wrapText="1"/>
    </xf>
    <xf numFmtId="0" fontId="11" fillId="0" borderId="3" xfId="2" applyFont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Normal" xfId="0" builtinId="0"/>
    <cellStyle name="Normal 2 2" xfId="1" xr:uid="{00000000-0005-0000-0000-000001000000}"/>
    <cellStyle name="Normal 3" xfId="2" xr:uid="{43D6D446-58F6-4D1E-9CF7-8351B7493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36087CF-63CC-4E7F-9B48-82621DB9F8A5}"/>
            </a:ext>
          </a:extLst>
        </xdr:cNvPr>
        <xdr:cNvSpPr txBox="1">
          <a:spLocks noChangeArrowheads="1"/>
        </xdr:cNvSpPr>
      </xdr:nvSpPr>
      <xdr:spPr bwMode="auto">
        <a:xfrm>
          <a:off x="11125200" y="541020"/>
          <a:ext cx="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0</xdr:colOff>
      <xdr:row>0</xdr:row>
      <xdr:rowOff>15240</xdr:rowOff>
    </xdr:from>
    <xdr:to>
      <xdr:col>10</xdr:col>
      <xdr:colOff>53340</xdr:colOff>
      <xdr:row>0</xdr:row>
      <xdr:rowOff>586740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318B03F-F349-4EDF-A89A-7A7A853A85D3}"/>
            </a:ext>
          </a:extLst>
        </xdr:cNvPr>
        <xdr:cNvSpPr>
          <a:spLocks noChangeArrowheads="1"/>
        </xdr:cNvSpPr>
      </xdr:nvSpPr>
      <xdr:spPr bwMode="auto">
        <a:xfrm>
          <a:off x="0" y="15240"/>
          <a:ext cx="8199120" cy="571500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251460</xdr:colOff>
      <xdr:row>0</xdr:row>
      <xdr:rowOff>53340</xdr:rowOff>
    </xdr:from>
    <xdr:to>
      <xdr:col>5</xdr:col>
      <xdr:colOff>451267</xdr:colOff>
      <xdr:row>0</xdr:row>
      <xdr:rowOff>565448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02859B-1AA9-90F6-242E-504063C1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1360" y="53340"/>
          <a:ext cx="1883827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3" sqref="J3"/>
    </sheetView>
  </sheetViews>
  <sheetFormatPr defaultRowHeight="13.2"/>
  <cols>
    <col min="1" max="1" width="10.77734375" bestFit="1" customWidth="1"/>
    <col min="2" max="2" width="17.5546875" bestFit="1" customWidth="1"/>
    <col min="3" max="3" width="10.5546875" customWidth="1"/>
    <col min="4" max="4" width="12.44140625" customWidth="1"/>
    <col min="5" max="5" width="12.109375" customWidth="1"/>
    <col min="8" max="8" width="12.5546875" customWidth="1"/>
    <col min="10" max="10" width="16.109375" bestFit="1" customWidth="1"/>
  </cols>
  <sheetData>
    <row r="1" spans="1:10" s="24" customFormat="1" ht="48.6" customHeight="1">
      <c r="F1" s="25"/>
      <c r="G1" s="25"/>
    </row>
    <row r="2" spans="1:10" s="24" customFormat="1" ht="15.6" customHeight="1">
      <c r="A2" s="26" t="s">
        <v>411</v>
      </c>
      <c r="B2" s="29" t="s">
        <v>412</v>
      </c>
      <c r="C2" s="26" t="s">
        <v>413</v>
      </c>
      <c r="D2" s="29" t="s">
        <v>414</v>
      </c>
      <c r="E2" s="29"/>
      <c r="F2" s="26" t="s">
        <v>415</v>
      </c>
      <c r="G2" s="29" t="s">
        <v>414</v>
      </c>
      <c r="H2" s="30"/>
      <c r="I2" s="26" t="s">
        <v>416</v>
      </c>
      <c r="J2" s="30" t="s">
        <v>441</v>
      </c>
    </row>
    <row r="3" spans="1:10" s="24" customFormat="1" ht="14.1" customHeight="1">
      <c r="A3" s="29"/>
      <c r="B3" s="29" t="s">
        <v>417</v>
      </c>
      <c r="C3" s="27"/>
      <c r="D3" s="29" t="s">
        <v>418</v>
      </c>
      <c r="E3" s="29"/>
      <c r="F3" s="29"/>
      <c r="G3" s="29" t="s">
        <v>418</v>
      </c>
      <c r="H3" s="27"/>
      <c r="I3" s="26" t="s">
        <v>419</v>
      </c>
      <c r="J3" s="31">
        <v>45490</v>
      </c>
    </row>
    <row r="4" spans="1:10" s="24" customFormat="1" ht="14.1" customHeight="1">
      <c r="A4" s="29"/>
      <c r="B4" s="29" t="s">
        <v>420</v>
      </c>
      <c r="C4" s="29"/>
      <c r="D4" s="29" t="s">
        <v>421</v>
      </c>
      <c r="E4" s="29"/>
      <c r="F4" s="29"/>
      <c r="G4" s="29" t="s">
        <v>421</v>
      </c>
      <c r="H4" s="27"/>
      <c r="I4" s="26" t="s">
        <v>422</v>
      </c>
      <c r="J4" s="30" t="s">
        <v>440</v>
      </c>
    </row>
    <row r="5" spans="1:10" s="24" customFormat="1" ht="14.1" customHeight="1">
      <c r="A5" s="29"/>
      <c r="B5" s="29" t="s">
        <v>423</v>
      </c>
      <c r="C5" s="29"/>
      <c r="D5" s="30" t="s">
        <v>424</v>
      </c>
      <c r="E5" s="29"/>
      <c r="F5" s="29"/>
      <c r="G5" s="30" t="s">
        <v>424</v>
      </c>
      <c r="H5" s="27"/>
      <c r="I5" s="26" t="s">
        <v>425</v>
      </c>
      <c r="J5" s="30" t="s">
        <v>426</v>
      </c>
    </row>
    <row r="6" spans="1:10" s="24" customFormat="1" ht="14.1" customHeight="1" thickBot="1">
      <c r="A6" s="32"/>
      <c r="B6" s="32"/>
      <c r="C6" s="32"/>
      <c r="D6" s="32"/>
      <c r="E6" s="32"/>
      <c r="F6" s="33"/>
      <c r="G6" s="33"/>
      <c r="H6" s="32"/>
      <c r="I6" s="32"/>
      <c r="J6" s="29"/>
    </row>
    <row r="7" spans="1:10" s="24" customFormat="1" ht="15.6" customHeight="1">
      <c r="A7" s="37" t="s">
        <v>427</v>
      </c>
      <c r="B7" s="28" t="s">
        <v>428</v>
      </c>
      <c r="C7" s="39" t="s">
        <v>429</v>
      </c>
      <c r="D7" s="39"/>
      <c r="E7" s="39" t="s">
        <v>430</v>
      </c>
      <c r="F7" s="39"/>
      <c r="G7" s="39" t="s">
        <v>431</v>
      </c>
      <c r="H7" s="39"/>
      <c r="I7" s="36" t="s">
        <v>437</v>
      </c>
      <c r="J7" s="28" t="s">
        <v>438</v>
      </c>
    </row>
    <row r="8" spans="1:10" s="25" customFormat="1" ht="15.9" customHeight="1">
      <c r="A8" s="35" t="s">
        <v>436</v>
      </c>
      <c r="B8" s="34" t="s">
        <v>432</v>
      </c>
      <c r="C8" s="40" t="s">
        <v>433</v>
      </c>
      <c r="D8" s="40"/>
      <c r="E8" s="40" t="s">
        <v>434</v>
      </c>
      <c r="F8" s="40"/>
      <c r="G8" s="40" t="s">
        <v>435</v>
      </c>
      <c r="H8" s="40"/>
      <c r="I8" s="34">
        <v>1</v>
      </c>
      <c r="J8" s="38">
        <v>3000</v>
      </c>
    </row>
    <row r="9" spans="1:10" s="25" customFormat="1" ht="15.9" customHeight="1"/>
    <row r="10" spans="1:10" ht="14.4">
      <c r="A10" s="41" t="s">
        <v>439</v>
      </c>
      <c r="B10" s="41"/>
      <c r="C10" s="41"/>
    </row>
    <row r="11" spans="1:10" ht="14.4">
      <c r="A11" s="7" t="s">
        <v>13</v>
      </c>
      <c r="B11" s="7" t="s">
        <v>407</v>
      </c>
      <c r="C11" s="6" t="s">
        <v>408</v>
      </c>
    </row>
    <row r="12" spans="1:10" ht="14.4">
      <c r="A12" s="7" t="s">
        <v>29</v>
      </c>
      <c r="B12" s="8">
        <f>ADUL!P10</f>
        <v>291.9621477272745</v>
      </c>
      <c r="C12" s="9">
        <f>ADUL!N10</f>
        <v>109</v>
      </c>
    </row>
    <row r="13" spans="1:10" ht="14.4">
      <c r="A13" s="7" t="s">
        <v>63</v>
      </c>
      <c r="B13" s="8">
        <f>APL!P101</f>
        <v>2251.2732625121339</v>
      </c>
      <c r="C13" s="9">
        <f>APL!N101</f>
        <v>23832</v>
      </c>
    </row>
    <row r="14" spans="1:10" ht="14.4">
      <c r="A14" s="7" t="s">
        <v>23</v>
      </c>
      <c r="B14" s="8">
        <f>ART!O7</f>
        <v>16.199264656558064</v>
      </c>
      <c r="C14" s="9" t="e">
        <f>ART!#REF!</f>
        <v>#REF!</v>
      </c>
    </row>
    <row r="15" spans="1:10" ht="14.4">
      <c r="A15" s="7" t="s">
        <v>34</v>
      </c>
      <c r="B15" s="8">
        <f>BATH!P12</f>
        <v>139.92625448182082</v>
      </c>
      <c r="C15" s="9">
        <f>BATH!N12</f>
        <v>658</v>
      </c>
    </row>
    <row r="16" spans="1:10" ht="14.4">
      <c r="A16" s="7" t="s">
        <v>398</v>
      </c>
      <c r="B16" s="8">
        <f>PET!P9</f>
        <v>301.35684216894862</v>
      </c>
      <c r="C16" s="9">
        <f>PET!N9</f>
        <v>240</v>
      </c>
    </row>
    <row r="17" spans="1:3" ht="14.4">
      <c r="A17" s="7" t="s">
        <v>33</v>
      </c>
      <c r="B17" s="8">
        <f>WIN!P10</f>
        <v>6.1357157370583186</v>
      </c>
      <c r="C17" s="9">
        <f>WIN!N10</f>
        <v>21</v>
      </c>
    </row>
    <row r="18" spans="1:3" ht="14.4">
      <c r="A18" s="7" t="s">
        <v>403</v>
      </c>
      <c r="B18" s="8">
        <f>SUM(B12:B17)</f>
        <v>3006.8534872837945</v>
      </c>
      <c r="C18" s="10" t="e">
        <f>SUM(C12:C17)</f>
        <v>#REF!</v>
      </c>
    </row>
    <row r="19" spans="1:3" ht="14.4">
      <c r="A19" s="7"/>
      <c r="B19" s="7"/>
      <c r="C19" s="7"/>
    </row>
    <row r="20" spans="1:3" ht="14.4">
      <c r="A20" s="7" t="s">
        <v>402</v>
      </c>
      <c r="B20" s="11">
        <f>B18/2800</f>
        <v>1.073876245458498</v>
      </c>
      <c r="C20" s="7"/>
    </row>
  </sheetData>
  <mergeCells count="7">
    <mergeCell ref="G7:H7"/>
    <mergeCell ref="G8:H8"/>
    <mergeCell ref="A10:C10"/>
    <mergeCell ref="C7:D7"/>
    <mergeCell ref="C8:D8"/>
    <mergeCell ref="E7:F7"/>
    <mergeCell ref="E8:F8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"/>
  <sheetViews>
    <sheetView zoomScale="85" zoomScaleNormal="85" workbookViewId="0">
      <selection activeCell="D25" sqref="D25"/>
    </sheetView>
  </sheetViews>
  <sheetFormatPr defaultRowHeight="13.2"/>
  <cols>
    <col min="1" max="1" width="12.6640625" customWidth="1"/>
    <col min="2" max="2" width="17" bestFit="1" customWidth="1"/>
    <col min="3" max="3" width="16.6640625" customWidth="1"/>
    <col min="4" max="4" width="27.6640625" bestFit="1" customWidth="1"/>
    <col min="5" max="5" width="18.33203125" bestFit="1" customWidth="1"/>
    <col min="6" max="6" width="7" customWidth="1"/>
    <col min="7" max="7" width="7.6640625" customWidth="1"/>
    <col min="8" max="8" width="9.33203125" customWidth="1"/>
    <col min="9" max="9" width="7.6640625" customWidth="1"/>
    <col min="10" max="10" width="8.5546875" bestFit="1" customWidth="1"/>
    <col min="13" max="13" width="6.5546875" customWidth="1"/>
    <col min="14" max="14" width="11.6640625" bestFit="1" customWidth="1"/>
    <col min="17" max="17" width="46.33203125" bestFit="1" customWidth="1"/>
  </cols>
  <sheetData>
    <row r="1" spans="1:17">
      <c r="A1" t="s">
        <v>13</v>
      </c>
      <c r="B1" t="s">
        <v>29</v>
      </c>
    </row>
    <row r="3" spans="1:17">
      <c r="A3" t="s">
        <v>405</v>
      </c>
      <c r="M3" t="s">
        <v>6</v>
      </c>
    </row>
    <row r="4" spans="1:17" s="3" customForma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7</v>
      </c>
      <c r="H4" s="3" t="s">
        <v>8</v>
      </c>
      <c r="I4" s="3" t="s">
        <v>9</v>
      </c>
      <c r="J4" s="3" t="s">
        <v>11</v>
      </c>
      <c r="K4" s="3" t="s">
        <v>12</v>
      </c>
      <c r="L4" s="3" t="s">
        <v>10</v>
      </c>
      <c r="M4" s="3" t="s">
        <v>22</v>
      </c>
      <c r="N4" s="3" t="s">
        <v>403</v>
      </c>
      <c r="O4" s="5" t="s">
        <v>14</v>
      </c>
      <c r="P4" s="5" t="s">
        <v>15</v>
      </c>
      <c r="Q4" s="3" t="s">
        <v>409</v>
      </c>
    </row>
    <row r="5" spans="1:17" s="12" customFormat="1" ht="11.4">
      <c r="A5" s="20" t="s">
        <v>363</v>
      </c>
      <c r="B5" s="20" t="s">
        <v>364</v>
      </c>
      <c r="C5" s="20" t="s">
        <v>365</v>
      </c>
      <c r="D5" s="20" t="s">
        <v>366</v>
      </c>
      <c r="E5" s="20" t="s">
        <v>367</v>
      </c>
      <c r="F5" s="20" t="s">
        <v>38</v>
      </c>
      <c r="G5" s="21">
        <v>0.01</v>
      </c>
      <c r="H5" s="21">
        <v>75</v>
      </c>
      <c r="I5" s="22">
        <v>1</v>
      </c>
      <c r="J5" s="21">
        <v>21.259799999999998</v>
      </c>
      <c r="K5" s="21">
        <v>10.2362</v>
      </c>
      <c r="L5" s="21">
        <v>22.440900000000003</v>
      </c>
      <c r="M5" s="20">
        <v>72</v>
      </c>
      <c r="N5" s="20">
        <v>72</v>
      </c>
      <c r="O5" s="23">
        <f t="shared" ref="O5:O6" si="0">N5/I5*J5*K5*L5*0.0254*0.0254*0.0254</f>
        <v>5.7619814279731436</v>
      </c>
      <c r="P5" s="23">
        <f t="shared" ref="P5:P6" si="1">O5*35.3147</f>
        <v>203.48264553444318</v>
      </c>
    </row>
    <row r="6" spans="1:17" s="12" customFormat="1" ht="11.4">
      <c r="A6" s="20" t="s">
        <v>374</v>
      </c>
      <c r="B6" s="20" t="s">
        <v>375</v>
      </c>
      <c r="C6" s="20" t="s">
        <v>371</v>
      </c>
      <c r="D6" s="20" t="s">
        <v>376</v>
      </c>
      <c r="E6" s="20" t="s">
        <v>372</v>
      </c>
      <c r="F6" s="20" t="s">
        <v>32</v>
      </c>
      <c r="G6" s="21">
        <v>0.01</v>
      </c>
      <c r="H6" s="21">
        <v>67.2</v>
      </c>
      <c r="I6" s="22">
        <v>1</v>
      </c>
      <c r="J6" s="21">
        <v>19.690000000000001</v>
      </c>
      <c r="K6" s="21">
        <v>14.96</v>
      </c>
      <c r="L6" s="21">
        <v>23.6</v>
      </c>
      <c r="M6" s="20">
        <v>1</v>
      </c>
      <c r="N6" s="20">
        <v>1</v>
      </c>
      <c r="O6" s="23">
        <f t="shared" si="0"/>
        <v>0.11391750445872896</v>
      </c>
      <c r="P6" s="23">
        <f t="shared" si="1"/>
        <v>4.0229624947086755</v>
      </c>
    </row>
    <row r="7" spans="1:17" s="12" customFormat="1" ht="11.4">
      <c r="A7" s="20" t="s">
        <v>377</v>
      </c>
      <c r="B7" s="20" t="s">
        <v>378</v>
      </c>
      <c r="C7" s="20" t="s">
        <v>371</v>
      </c>
      <c r="D7" s="20" t="s">
        <v>379</v>
      </c>
      <c r="E7" s="20" t="s">
        <v>373</v>
      </c>
      <c r="F7" s="20" t="s">
        <v>32</v>
      </c>
      <c r="G7" s="21">
        <v>5</v>
      </c>
      <c r="H7" s="21">
        <v>76.8</v>
      </c>
      <c r="I7" s="22">
        <v>1</v>
      </c>
      <c r="J7" s="21">
        <v>14.17</v>
      </c>
      <c r="K7" s="21">
        <v>11.81</v>
      </c>
      <c r="L7" s="21">
        <v>18.5</v>
      </c>
      <c r="M7" s="20">
        <v>14</v>
      </c>
      <c r="N7" s="20">
        <v>14</v>
      </c>
      <c r="O7" s="23">
        <f t="shared" ref="O7:O9" si="2">N7/I7*J7*K7*L7*0.0254*0.0254*0.0254</f>
        <v>0.71026540476957511</v>
      </c>
      <c r="P7" s="23">
        <f t="shared" ref="P7:P9" si="3">O7*35.3147</f>
        <v>25.082809689816116</v>
      </c>
    </row>
    <row r="8" spans="1:17" s="12" customFormat="1" ht="11.4">
      <c r="A8" s="20" t="s">
        <v>380</v>
      </c>
      <c r="B8" s="20" t="s">
        <v>381</v>
      </c>
      <c r="C8" s="20" t="s">
        <v>382</v>
      </c>
      <c r="D8" s="20" t="s">
        <v>383</v>
      </c>
      <c r="E8" s="20" t="s">
        <v>370</v>
      </c>
      <c r="F8" s="20" t="s">
        <v>30</v>
      </c>
      <c r="G8" s="21">
        <v>0.01</v>
      </c>
      <c r="H8" s="21">
        <v>76.8</v>
      </c>
      <c r="I8" s="22">
        <v>1</v>
      </c>
      <c r="J8" s="21">
        <v>18.897600000000001</v>
      </c>
      <c r="K8" s="21">
        <v>16.929100000000002</v>
      </c>
      <c r="L8" s="21">
        <v>23.6</v>
      </c>
      <c r="M8" s="20">
        <v>8</v>
      </c>
      <c r="N8" s="20">
        <v>8</v>
      </c>
      <c r="O8" s="23">
        <f t="shared" si="2"/>
        <v>0.98979136882264718</v>
      </c>
      <c r="P8" s="23">
        <f t="shared" si="3"/>
        <v>34.954185252561139</v>
      </c>
    </row>
    <row r="9" spans="1:17" s="12" customFormat="1" ht="11.4">
      <c r="A9" s="20" t="s">
        <v>384</v>
      </c>
      <c r="B9" s="20" t="s">
        <v>385</v>
      </c>
      <c r="C9" s="20" t="s">
        <v>386</v>
      </c>
      <c r="D9" s="20" t="s">
        <v>387</v>
      </c>
      <c r="E9" s="20" t="s">
        <v>388</v>
      </c>
      <c r="F9" s="20" t="s">
        <v>31</v>
      </c>
      <c r="G9" s="21">
        <v>10</v>
      </c>
      <c r="H9" s="21">
        <v>59.27</v>
      </c>
      <c r="I9" s="22">
        <v>1</v>
      </c>
      <c r="J9" s="21">
        <v>14.1732</v>
      </c>
      <c r="K9" s="21">
        <v>11.023599999999998</v>
      </c>
      <c r="L9" s="21">
        <v>19.2913</v>
      </c>
      <c r="M9" s="20">
        <v>14</v>
      </c>
      <c r="N9" s="20">
        <v>14</v>
      </c>
      <c r="O9" s="23">
        <f t="shared" si="2"/>
        <v>0.69148385108029775</v>
      </c>
      <c r="P9" s="23">
        <f t="shared" si="3"/>
        <v>24.419544755745392</v>
      </c>
    </row>
    <row r="10" spans="1:17">
      <c r="A10" s="3" t="s">
        <v>403</v>
      </c>
      <c r="M10">
        <f>SUM(M5:M9)</f>
        <v>109</v>
      </c>
      <c r="N10">
        <f>SUM(N5:N9)</f>
        <v>109</v>
      </c>
      <c r="O10" s="4">
        <f>SUM(O5:O9)</f>
        <v>8.2674395571043924</v>
      </c>
      <c r="P10" s="4">
        <f>SUM(P5:P9)</f>
        <v>291.9621477272745</v>
      </c>
    </row>
  </sheetData>
  <autoFilter ref="C4:P10" xr:uid="{00000000-0009-0000-0000-000001000000}"/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zoomScale="85" zoomScaleNormal="85" workbookViewId="0">
      <pane ySplit="4" topLeftCell="A83" activePane="bottomLeft" state="frozen"/>
      <selection pane="bottomLeft" activeCell="B110" sqref="B110"/>
    </sheetView>
  </sheetViews>
  <sheetFormatPr defaultColWidth="8.88671875" defaultRowHeight="13.2"/>
  <cols>
    <col min="1" max="1" width="13.33203125" bestFit="1" customWidth="1"/>
    <col min="2" max="2" width="17" bestFit="1" customWidth="1"/>
    <col min="3" max="3" width="11.33203125" customWidth="1"/>
    <col min="4" max="4" width="30.44140625" bestFit="1" customWidth="1"/>
    <col min="5" max="5" width="9.109375" customWidth="1"/>
    <col min="6" max="6" width="15" customWidth="1"/>
    <col min="7" max="7" width="7.6640625" customWidth="1"/>
    <col min="8" max="8" width="8.33203125" customWidth="1"/>
    <col min="9" max="9" width="7.6640625" customWidth="1"/>
    <col min="10" max="10" width="8.5546875" bestFit="1" customWidth="1"/>
    <col min="13" max="13" width="7" customWidth="1"/>
    <col min="14" max="14" width="11.6640625" bestFit="1" customWidth="1"/>
  </cols>
  <sheetData>
    <row r="1" spans="1:16">
      <c r="A1" t="s">
        <v>13</v>
      </c>
      <c r="B1" t="s">
        <v>63</v>
      </c>
    </row>
    <row r="3" spans="1:16">
      <c r="A3" t="s">
        <v>405</v>
      </c>
      <c r="M3" t="s">
        <v>6</v>
      </c>
    </row>
    <row r="4" spans="1:16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11</v>
      </c>
      <c r="K4" t="s">
        <v>12</v>
      </c>
      <c r="L4" t="s">
        <v>10</v>
      </c>
      <c r="M4" t="s">
        <v>22</v>
      </c>
      <c r="N4" t="s">
        <v>403</v>
      </c>
      <c r="O4" s="3" t="s">
        <v>14</v>
      </c>
      <c r="P4" s="3" t="s">
        <v>15</v>
      </c>
    </row>
    <row r="5" spans="1:16">
      <c r="A5" t="s">
        <v>85</v>
      </c>
      <c r="B5" t="s">
        <v>86</v>
      </c>
      <c r="C5" t="s">
        <v>87</v>
      </c>
      <c r="D5" t="s">
        <v>88</v>
      </c>
      <c r="E5" t="s">
        <v>62</v>
      </c>
      <c r="F5" t="s">
        <v>89</v>
      </c>
      <c r="G5" s="1">
        <v>0.01</v>
      </c>
      <c r="H5" s="1">
        <v>14.04</v>
      </c>
      <c r="I5" s="2">
        <v>16</v>
      </c>
      <c r="J5" s="1">
        <v>13.779500000000001</v>
      </c>
      <c r="K5" s="1">
        <v>3.9369999999999998</v>
      </c>
      <c r="L5" s="1">
        <v>22.047199999999997</v>
      </c>
      <c r="M5">
        <v>3</v>
      </c>
      <c r="N5">
        <v>3</v>
      </c>
      <c r="O5" s="4">
        <f t="shared" ref="O5:O33" si="0">N5/I5*J5*K5*L5*0.0254*0.0254*0.0254</f>
        <v>3.6749779500440988E-3</v>
      </c>
      <c r="P5" s="4">
        <f t="shared" ref="P5:P33" si="1">O5*35.3147</f>
        <v>0.12978074381242236</v>
      </c>
    </row>
    <row r="6" spans="1:16">
      <c r="A6" t="s">
        <v>90</v>
      </c>
      <c r="B6" t="s">
        <v>91</v>
      </c>
      <c r="C6" t="s">
        <v>87</v>
      </c>
      <c r="D6" t="s">
        <v>92</v>
      </c>
      <c r="E6" t="s">
        <v>64</v>
      </c>
      <c r="F6" t="s">
        <v>89</v>
      </c>
      <c r="G6" s="1">
        <v>0.01</v>
      </c>
      <c r="H6" s="1">
        <v>14.04</v>
      </c>
      <c r="I6" s="2">
        <v>16</v>
      </c>
      <c r="J6" s="1">
        <v>13.779500000000001</v>
      </c>
      <c r="K6" s="1">
        <v>3.9369999999999998</v>
      </c>
      <c r="L6" s="1">
        <v>22.047199999999997</v>
      </c>
      <c r="M6">
        <v>2</v>
      </c>
      <c r="N6">
        <v>2</v>
      </c>
      <c r="O6" s="4">
        <f t="shared" si="0"/>
        <v>2.4499853000293989E-3</v>
      </c>
      <c r="P6" s="4">
        <f t="shared" si="1"/>
        <v>8.6520495874948214E-2</v>
      </c>
    </row>
    <row r="7" spans="1:16">
      <c r="A7" t="s">
        <v>93</v>
      </c>
      <c r="B7" t="s">
        <v>94</v>
      </c>
      <c r="C7" t="s">
        <v>87</v>
      </c>
      <c r="D7" t="s">
        <v>95</v>
      </c>
      <c r="E7" t="s">
        <v>65</v>
      </c>
      <c r="F7" t="s">
        <v>89</v>
      </c>
      <c r="G7" s="1">
        <v>0.01</v>
      </c>
      <c r="H7" s="1">
        <v>14.04</v>
      </c>
      <c r="I7" s="2">
        <v>16</v>
      </c>
      <c r="J7" s="1">
        <v>13.779500000000001</v>
      </c>
      <c r="K7" s="1">
        <v>3.9369999999999998</v>
      </c>
      <c r="L7" s="1">
        <v>22.047199999999997</v>
      </c>
      <c r="M7">
        <v>3</v>
      </c>
      <c r="N7">
        <v>3</v>
      </c>
      <c r="O7" s="4">
        <f t="shared" si="0"/>
        <v>3.6749779500440988E-3</v>
      </c>
      <c r="P7" s="4">
        <f t="shared" si="1"/>
        <v>0.12978074381242236</v>
      </c>
    </row>
    <row r="8" spans="1:16">
      <c r="A8" t="s">
        <v>96</v>
      </c>
      <c r="B8" t="s">
        <v>97</v>
      </c>
      <c r="C8" t="s">
        <v>87</v>
      </c>
      <c r="D8" t="s">
        <v>98</v>
      </c>
      <c r="E8" t="s">
        <v>66</v>
      </c>
      <c r="F8" t="s">
        <v>89</v>
      </c>
      <c r="G8" s="1">
        <v>0.01</v>
      </c>
      <c r="H8" s="1">
        <v>14.04</v>
      </c>
      <c r="I8" s="2">
        <v>16</v>
      </c>
      <c r="J8" s="1">
        <v>13.779500000000001</v>
      </c>
      <c r="K8" s="1">
        <v>3.9369999999999998</v>
      </c>
      <c r="L8" s="1">
        <v>22.047199999999997</v>
      </c>
      <c r="M8">
        <v>3</v>
      </c>
      <c r="N8">
        <v>3</v>
      </c>
      <c r="O8" s="4">
        <f t="shared" si="0"/>
        <v>3.6749779500440988E-3</v>
      </c>
      <c r="P8" s="4">
        <f t="shared" si="1"/>
        <v>0.12978074381242236</v>
      </c>
    </row>
    <row r="9" spans="1:16">
      <c r="A9" t="s">
        <v>99</v>
      </c>
      <c r="B9" t="s">
        <v>100</v>
      </c>
      <c r="C9" t="s">
        <v>101</v>
      </c>
      <c r="D9" t="s">
        <v>102</v>
      </c>
      <c r="E9" t="s">
        <v>62</v>
      </c>
      <c r="F9" t="s">
        <v>103</v>
      </c>
      <c r="G9" s="1">
        <v>1</v>
      </c>
      <c r="H9" s="1">
        <v>14.69</v>
      </c>
      <c r="I9" s="2">
        <v>20</v>
      </c>
      <c r="J9" s="1">
        <v>10.2362</v>
      </c>
      <c r="K9" s="1">
        <v>9.8424999999999994</v>
      </c>
      <c r="L9" s="1">
        <v>12.992100000000001</v>
      </c>
      <c r="M9">
        <v>222</v>
      </c>
      <c r="N9">
        <v>222</v>
      </c>
      <c r="O9" s="4">
        <f t="shared" si="0"/>
        <v>0.23809357143285709</v>
      </c>
      <c r="P9" s="4">
        <f t="shared" si="1"/>
        <v>8.4082030470799189</v>
      </c>
    </row>
    <row r="10" spans="1:16">
      <c r="A10" t="s">
        <v>104</v>
      </c>
      <c r="B10" t="s">
        <v>105</v>
      </c>
      <c r="C10" t="s">
        <v>101</v>
      </c>
      <c r="D10" t="s">
        <v>106</v>
      </c>
      <c r="E10" t="s">
        <v>64</v>
      </c>
      <c r="F10" t="s">
        <v>103</v>
      </c>
      <c r="G10" s="1">
        <v>1</v>
      </c>
      <c r="H10" s="1">
        <v>14.69</v>
      </c>
      <c r="I10" s="2">
        <v>20</v>
      </c>
      <c r="J10" s="1">
        <v>10.2362</v>
      </c>
      <c r="K10" s="1">
        <v>9.8424999999999994</v>
      </c>
      <c r="L10" s="1">
        <v>12.992100000000001</v>
      </c>
      <c r="M10">
        <v>446</v>
      </c>
      <c r="N10">
        <v>446</v>
      </c>
      <c r="O10" s="4">
        <f t="shared" si="0"/>
        <v>0.47833212999574004</v>
      </c>
      <c r="P10" s="4">
        <f t="shared" si="1"/>
        <v>16.892155671160562</v>
      </c>
    </row>
    <row r="11" spans="1:16">
      <c r="A11" t="s">
        <v>107</v>
      </c>
      <c r="B11" t="s">
        <v>108</v>
      </c>
      <c r="C11" t="s">
        <v>101</v>
      </c>
      <c r="D11" t="s">
        <v>109</v>
      </c>
      <c r="E11" t="s">
        <v>65</v>
      </c>
      <c r="F11" t="s">
        <v>103</v>
      </c>
      <c r="G11" s="1">
        <v>1</v>
      </c>
      <c r="H11" s="1">
        <v>14.69</v>
      </c>
      <c r="I11" s="2">
        <v>20</v>
      </c>
      <c r="J11" s="1">
        <v>10.2362</v>
      </c>
      <c r="K11" s="1">
        <v>9.8424999999999994</v>
      </c>
      <c r="L11" s="1">
        <v>12.992100000000001</v>
      </c>
      <c r="M11">
        <v>451</v>
      </c>
      <c r="N11">
        <v>451</v>
      </c>
      <c r="O11" s="4">
        <f t="shared" si="0"/>
        <v>0.48369459782080437</v>
      </c>
      <c r="P11" s="4">
        <f t="shared" si="1"/>
        <v>17.081529613662362</v>
      </c>
    </row>
    <row r="12" spans="1:16">
      <c r="A12" t="s">
        <v>110</v>
      </c>
      <c r="B12" t="s">
        <v>111</v>
      </c>
      <c r="C12" t="s">
        <v>101</v>
      </c>
      <c r="D12" t="s">
        <v>112</v>
      </c>
      <c r="E12" t="s">
        <v>66</v>
      </c>
      <c r="F12" t="s">
        <v>103</v>
      </c>
      <c r="G12" s="1">
        <v>1</v>
      </c>
      <c r="H12" s="1">
        <v>14.69</v>
      </c>
      <c r="I12" s="2">
        <v>20</v>
      </c>
      <c r="J12" s="1">
        <v>10.2362</v>
      </c>
      <c r="K12" s="1">
        <v>9.8424999999999994</v>
      </c>
      <c r="L12" s="1">
        <v>12.992100000000001</v>
      </c>
      <c r="M12">
        <v>225</v>
      </c>
      <c r="N12">
        <v>225</v>
      </c>
      <c r="O12" s="4">
        <f t="shared" si="0"/>
        <v>0.24131105212789575</v>
      </c>
      <c r="P12" s="4">
        <f t="shared" si="1"/>
        <v>8.5218274125810005</v>
      </c>
    </row>
    <row r="13" spans="1:16">
      <c r="A13" t="s">
        <v>113</v>
      </c>
      <c r="B13" t="s">
        <v>114</v>
      </c>
      <c r="C13" t="s">
        <v>101</v>
      </c>
      <c r="D13" t="s">
        <v>102</v>
      </c>
      <c r="E13" t="s">
        <v>62</v>
      </c>
      <c r="F13" t="s">
        <v>115</v>
      </c>
      <c r="G13" s="1">
        <v>1</v>
      </c>
      <c r="H13" s="1">
        <v>14.69</v>
      </c>
      <c r="I13" s="2">
        <v>20</v>
      </c>
      <c r="J13" s="1">
        <v>10.2362</v>
      </c>
      <c r="K13" s="1">
        <v>9.8424999999999994</v>
      </c>
      <c r="L13" s="1">
        <v>12.992100000000001</v>
      </c>
      <c r="M13">
        <v>216</v>
      </c>
      <c r="N13">
        <v>216</v>
      </c>
      <c r="O13" s="4">
        <f t="shared" si="0"/>
        <v>0.23165861004277993</v>
      </c>
      <c r="P13" s="4">
        <f t="shared" si="1"/>
        <v>8.1809543160777611</v>
      </c>
    </row>
    <row r="14" spans="1:16">
      <c r="A14" t="s">
        <v>116</v>
      </c>
      <c r="B14" t="s">
        <v>117</v>
      </c>
      <c r="C14" t="s">
        <v>101</v>
      </c>
      <c r="D14" t="s">
        <v>106</v>
      </c>
      <c r="E14" t="s">
        <v>64</v>
      </c>
      <c r="F14" t="s">
        <v>115</v>
      </c>
      <c r="G14" s="1">
        <v>1</v>
      </c>
      <c r="H14" s="1">
        <v>14.69</v>
      </c>
      <c r="I14" s="2">
        <v>20</v>
      </c>
      <c r="J14" s="1">
        <v>10.2362</v>
      </c>
      <c r="K14" s="1">
        <v>9.8424999999999994</v>
      </c>
      <c r="L14" s="1">
        <v>12.992100000000001</v>
      </c>
      <c r="M14">
        <v>443</v>
      </c>
      <c r="N14">
        <v>443</v>
      </c>
      <c r="O14" s="4">
        <f t="shared" si="0"/>
        <v>0.4751146493007013</v>
      </c>
      <c r="P14" s="4">
        <f t="shared" si="1"/>
        <v>16.778531305659477</v>
      </c>
    </row>
    <row r="15" spans="1:16">
      <c r="A15" t="s">
        <v>118</v>
      </c>
      <c r="B15" t="s">
        <v>119</v>
      </c>
      <c r="C15" t="s">
        <v>101</v>
      </c>
      <c r="D15" t="s">
        <v>109</v>
      </c>
      <c r="E15" t="s">
        <v>65</v>
      </c>
      <c r="F15" t="s">
        <v>115</v>
      </c>
      <c r="G15" s="1">
        <v>1</v>
      </c>
      <c r="H15" s="1">
        <v>14.69</v>
      </c>
      <c r="I15" s="2">
        <v>20</v>
      </c>
      <c r="J15" s="1">
        <v>10.2362</v>
      </c>
      <c r="K15" s="1">
        <v>9.8424999999999994</v>
      </c>
      <c r="L15" s="1">
        <v>12.992100000000001</v>
      </c>
      <c r="M15">
        <v>445</v>
      </c>
      <c r="N15">
        <v>445</v>
      </c>
      <c r="O15" s="4">
        <f t="shared" si="0"/>
        <v>0.47725963643072711</v>
      </c>
      <c r="P15" s="4">
        <f t="shared" si="1"/>
        <v>16.854280882660198</v>
      </c>
    </row>
    <row r="16" spans="1:16">
      <c r="A16" t="s">
        <v>120</v>
      </c>
      <c r="B16" t="s">
        <v>121</v>
      </c>
      <c r="C16" t="s">
        <v>101</v>
      </c>
      <c r="D16" t="s">
        <v>112</v>
      </c>
      <c r="E16" t="s">
        <v>66</v>
      </c>
      <c r="F16" t="s">
        <v>115</v>
      </c>
      <c r="G16" s="1">
        <v>1</v>
      </c>
      <c r="H16" s="1">
        <v>14.69</v>
      </c>
      <c r="I16" s="2">
        <v>20</v>
      </c>
      <c r="J16" s="1">
        <v>10.2362</v>
      </c>
      <c r="K16" s="1">
        <v>9.8424999999999994</v>
      </c>
      <c r="L16" s="1">
        <v>12.992100000000001</v>
      </c>
      <c r="M16">
        <v>222</v>
      </c>
      <c r="N16">
        <v>222</v>
      </c>
      <c r="O16" s="4">
        <f t="shared" si="0"/>
        <v>0.23809357143285709</v>
      </c>
      <c r="P16" s="4">
        <f t="shared" si="1"/>
        <v>8.4082030470799189</v>
      </c>
    </row>
    <row r="17" spans="1:16">
      <c r="A17" t="s">
        <v>122</v>
      </c>
      <c r="B17" t="s">
        <v>123</v>
      </c>
      <c r="C17" t="s">
        <v>101</v>
      </c>
      <c r="D17" t="s">
        <v>102</v>
      </c>
      <c r="E17" t="s">
        <v>62</v>
      </c>
      <c r="F17" t="s">
        <v>124</v>
      </c>
      <c r="G17" s="1">
        <v>1</v>
      </c>
      <c r="H17" s="1">
        <v>14.69</v>
      </c>
      <c r="I17" s="2">
        <v>20</v>
      </c>
      <c r="J17" s="1">
        <v>10.2362</v>
      </c>
      <c r="K17" s="1">
        <v>9.8424999999999994</v>
      </c>
      <c r="L17" s="1">
        <v>12.992100000000001</v>
      </c>
      <c r="M17">
        <v>216</v>
      </c>
      <c r="N17">
        <v>216</v>
      </c>
      <c r="O17" s="4">
        <f t="shared" si="0"/>
        <v>0.23165861004277993</v>
      </c>
      <c r="P17" s="4">
        <f t="shared" si="1"/>
        <v>8.1809543160777611</v>
      </c>
    </row>
    <row r="18" spans="1:16">
      <c r="A18" t="s">
        <v>125</v>
      </c>
      <c r="B18" t="s">
        <v>126</v>
      </c>
      <c r="C18" t="s">
        <v>101</v>
      </c>
      <c r="D18" t="s">
        <v>106</v>
      </c>
      <c r="E18" t="s">
        <v>64</v>
      </c>
      <c r="F18" t="s">
        <v>124</v>
      </c>
      <c r="G18" s="1">
        <v>1</v>
      </c>
      <c r="H18" s="1">
        <v>14.69</v>
      </c>
      <c r="I18" s="2">
        <v>20</v>
      </c>
      <c r="J18" s="1">
        <v>10.2362</v>
      </c>
      <c r="K18" s="1">
        <v>9.8424999999999994</v>
      </c>
      <c r="L18" s="1">
        <v>12.992100000000001</v>
      </c>
      <c r="M18">
        <v>436</v>
      </c>
      <c r="N18">
        <v>436</v>
      </c>
      <c r="O18" s="4">
        <f t="shared" si="0"/>
        <v>0.46760719434561127</v>
      </c>
      <c r="P18" s="4">
        <f t="shared" si="1"/>
        <v>16.513407786156961</v>
      </c>
    </row>
    <row r="19" spans="1:16">
      <c r="A19" t="s">
        <v>127</v>
      </c>
      <c r="B19" t="s">
        <v>128</v>
      </c>
      <c r="C19" t="s">
        <v>101</v>
      </c>
      <c r="D19" t="s">
        <v>109</v>
      </c>
      <c r="E19" t="s">
        <v>65</v>
      </c>
      <c r="F19" t="s">
        <v>124</v>
      </c>
      <c r="G19" s="1">
        <v>1</v>
      </c>
      <c r="H19" s="1">
        <v>14.69</v>
      </c>
      <c r="I19" s="2">
        <v>20</v>
      </c>
      <c r="J19" s="1">
        <v>10.2362</v>
      </c>
      <c r="K19" s="1">
        <v>9.8424999999999994</v>
      </c>
      <c r="L19" s="1">
        <v>12.992100000000001</v>
      </c>
      <c r="M19">
        <v>443</v>
      </c>
      <c r="N19">
        <v>443</v>
      </c>
      <c r="O19" s="4">
        <f t="shared" si="0"/>
        <v>0.4751146493007013</v>
      </c>
      <c r="P19" s="4">
        <f t="shared" si="1"/>
        <v>16.778531305659477</v>
      </c>
    </row>
    <row r="20" spans="1:16">
      <c r="A20" t="s">
        <v>129</v>
      </c>
      <c r="B20" t="s">
        <v>130</v>
      </c>
      <c r="C20" t="s">
        <v>101</v>
      </c>
      <c r="D20" t="s">
        <v>112</v>
      </c>
      <c r="E20" t="s">
        <v>66</v>
      </c>
      <c r="F20" t="s">
        <v>124</v>
      </c>
      <c r="G20" s="1">
        <v>1</v>
      </c>
      <c r="H20" s="1">
        <v>14.69</v>
      </c>
      <c r="I20" s="2">
        <v>20</v>
      </c>
      <c r="J20" s="1">
        <v>10.2362</v>
      </c>
      <c r="K20" s="1">
        <v>9.8424999999999994</v>
      </c>
      <c r="L20" s="1">
        <v>12.992100000000001</v>
      </c>
      <c r="M20">
        <v>218</v>
      </c>
      <c r="N20">
        <v>218</v>
      </c>
      <c r="O20" s="4">
        <f t="shared" si="0"/>
        <v>0.23380359717280563</v>
      </c>
      <c r="P20" s="4">
        <f t="shared" si="1"/>
        <v>8.2567038930784804</v>
      </c>
    </row>
    <row r="21" spans="1:16">
      <c r="A21" t="s">
        <v>131</v>
      </c>
      <c r="B21" t="s">
        <v>132</v>
      </c>
      <c r="C21" t="s">
        <v>133</v>
      </c>
      <c r="D21" t="s">
        <v>134</v>
      </c>
      <c r="E21" t="s">
        <v>62</v>
      </c>
      <c r="F21" t="s">
        <v>135</v>
      </c>
      <c r="G21" s="1">
        <v>1</v>
      </c>
      <c r="H21" s="1">
        <v>17.510000000000002</v>
      </c>
      <c r="I21" s="2">
        <v>20</v>
      </c>
      <c r="J21" s="1">
        <v>14.960599999999999</v>
      </c>
      <c r="K21" s="1">
        <v>19.881900000000002</v>
      </c>
      <c r="L21" s="1">
        <v>21.8504</v>
      </c>
      <c r="M21">
        <v>84</v>
      </c>
      <c r="N21">
        <v>84</v>
      </c>
      <c r="O21" s="4">
        <f t="shared" si="0"/>
        <v>0.44731836462114788</v>
      </c>
      <c r="P21" s="4">
        <f t="shared" si="1"/>
        <v>15.796913851086451</v>
      </c>
    </row>
    <row r="22" spans="1:16">
      <c r="A22" t="s">
        <v>136</v>
      </c>
      <c r="B22" t="s">
        <v>137</v>
      </c>
      <c r="C22" t="s">
        <v>133</v>
      </c>
      <c r="D22" t="s">
        <v>138</v>
      </c>
      <c r="E22" t="s">
        <v>64</v>
      </c>
      <c r="F22" t="s">
        <v>135</v>
      </c>
      <c r="G22" s="1">
        <v>1</v>
      </c>
      <c r="H22" s="1">
        <v>17.510000000000002</v>
      </c>
      <c r="I22" s="2">
        <v>20</v>
      </c>
      <c r="J22" s="1">
        <v>14.960599999999999</v>
      </c>
      <c r="K22" s="1">
        <v>19.881900000000002</v>
      </c>
      <c r="L22" s="1">
        <v>21.8504</v>
      </c>
      <c r="M22">
        <v>236</v>
      </c>
      <c r="N22">
        <v>236</v>
      </c>
      <c r="O22" s="4">
        <f t="shared" si="0"/>
        <v>1.2567515958403677</v>
      </c>
      <c r="P22" s="4">
        <f t="shared" si="1"/>
        <v>44.381805581623837</v>
      </c>
    </row>
    <row r="23" spans="1:16">
      <c r="A23" t="s">
        <v>139</v>
      </c>
      <c r="B23" t="s">
        <v>140</v>
      </c>
      <c r="C23" t="s">
        <v>133</v>
      </c>
      <c r="D23" t="s">
        <v>141</v>
      </c>
      <c r="E23" t="s">
        <v>65</v>
      </c>
      <c r="F23" t="s">
        <v>135</v>
      </c>
      <c r="G23" s="1">
        <v>1</v>
      </c>
      <c r="H23" s="1">
        <v>17.510000000000002</v>
      </c>
      <c r="I23" s="2">
        <v>20</v>
      </c>
      <c r="J23" s="1">
        <v>14.960599999999999</v>
      </c>
      <c r="K23" s="1">
        <v>19.881900000000002</v>
      </c>
      <c r="L23" s="1">
        <v>21.8504</v>
      </c>
      <c r="M23">
        <v>250</v>
      </c>
      <c r="N23">
        <v>250</v>
      </c>
      <c r="O23" s="4">
        <f t="shared" si="0"/>
        <v>1.3313046566105593</v>
      </c>
      <c r="P23" s="4">
        <f t="shared" si="1"/>
        <v>47.014624556804918</v>
      </c>
    </row>
    <row r="24" spans="1:16">
      <c r="A24" t="s">
        <v>142</v>
      </c>
      <c r="B24" t="s">
        <v>143</v>
      </c>
      <c r="C24" t="s">
        <v>133</v>
      </c>
      <c r="D24" t="s">
        <v>144</v>
      </c>
      <c r="E24" t="s">
        <v>66</v>
      </c>
      <c r="F24" t="s">
        <v>135</v>
      </c>
      <c r="G24" s="1">
        <v>1</v>
      </c>
      <c r="H24" s="1">
        <v>17.510000000000002</v>
      </c>
      <c r="I24" s="2">
        <v>20</v>
      </c>
      <c r="J24" s="1">
        <v>14.960599999999999</v>
      </c>
      <c r="K24" s="1">
        <v>19.881900000000002</v>
      </c>
      <c r="L24" s="1">
        <v>21.8504</v>
      </c>
      <c r="M24">
        <v>62</v>
      </c>
      <c r="N24">
        <v>62</v>
      </c>
      <c r="O24" s="4">
        <f t="shared" si="0"/>
        <v>0.33016355483941867</v>
      </c>
      <c r="P24" s="4">
        <f t="shared" si="1"/>
        <v>11.659626890087619</v>
      </c>
    </row>
    <row r="25" spans="1:16">
      <c r="A25" t="s">
        <v>145</v>
      </c>
      <c r="B25" t="s">
        <v>146</v>
      </c>
      <c r="C25" t="s">
        <v>133</v>
      </c>
      <c r="D25" t="s">
        <v>134</v>
      </c>
      <c r="E25" t="s">
        <v>62</v>
      </c>
      <c r="F25" t="s">
        <v>147</v>
      </c>
      <c r="G25" s="1">
        <v>0.01</v>
      </c>
      <c r="H25" s="1">
        <v>17.510000000000002</v>
      </c>
      <c r="I25" s="2">
        <v>20</v>
      </c>
      <c r="J25" s="1">
        <v>14.960599999999999</v>
      </c>
      <c r="K25" s="1">
        <v>19.881900000000002</v>
      </c>
      <c r="L25" s="1">
        <v>21.8504</v>
      </c>
      <c r="M25">
        <v>1</v>
      </c>
      <c r="N25">
        <v>1</v>
      </c>
      <c r="O25" s="4">
        <f t="shared" si="0"/>
        <v>5.3252186264422362E-3</v>
      </c>
      <c r="P25" s="4">
        <f t="shared" si="1"/>
        <v>0.18805849822721965</v>
      </c>
    </row>
    <row r="26" spans="1:16">
      <c r="A26" t="s">
        <v>148</v>
      </c>
      <c r="B26" t="s">
        <v>149</v>
      </c>
      <c r="C26" t="s">
        <v>133</v>
      </c>
      <c r="D26" t="s">
        <v>138</v>
      </c>
      <c r="E26" t="s">
        <v>64</v>
      </c>
      <c r="F26" t="s">
        <v>147</v>
      </c>
      <c r="G26" s="1">
        <v>0.01</v>
      </c>
      <c r="H26" s="1">
        <v>17.510000000000002</v>
      </c>
      <c r="I26" s="2">
        <v>20</v>
      </c>
      <c r="J26" s="1">
        <v>14.960599999999999</v>
      </c>
      <c r="K26" s="1">
        <v>19.881900000000002</v>
      </c>
      <c r="L26" s="1">
        <v>21.8504</v>
      </c>
      <c r="M26">
        <v>2</v>
      </c>
      <c r="N26">
        <v>2</v>
      </c>
      <c r="O26" s="4">
        <f t="shared" si="0"/>
        <v>1.0650437252884472E-2</v>
      </c>
      <c r="P26" s="4">
        <f t="shared" si="1"/>
        <v>0.3761169964544393</v>
      </c>
    </row>
    <row r="27" spans="1:16">
      <c r="A27" t="s">
        <v>150</v>
      </c>
      <c r="B27" t="s">
        <v>151</v>
      </c>
      <c r="C27" t="s">
        <v>133</v>
      </c>
      <c r="D27" t="s">
        <v>141</v>
      </c>
      <c r="E27" t="s">
        <v>65</v>
      </c>
      <c r="F27" t="s">
        <v>147</v>
      </c>
      <c r="G27" s="1">
        <v>0.01</v>
      </c>
      <c r="H27" s="1">
        <v>17.510000000000002</v>
      </c>
      <c r="I27" s="2">
        <v>20</v>
      </c>
      <c r="J27" s="1">
        <v>14.960599999999999</v>
      </c>
      <c r="K27" s="1">
        <v>19.881900000000002</v>
      </c>
      <c r="L27" s="1">
        <v>21.8504</v>
      </c>
      <c r="M27">
        <v>56</v>
      </c>
      <c r="N27">
        <v>56</v>
      </c>
      <c r="O27" s="4">
        <f t="shared" si="0"/>
        <v>0.29821224308076527</v>
      </c>
      <c r="P27" s="4">
        <f t="shared" si="1"/>
        <v>10.531275900724301</v>
      </c>
    </row>
    <row r="28" spans="1:16">
      <c r="A28" t="s">
        <v>152</v>
      </c>
      <c r="B28" t="s">
        <v>153</v>
      </c>
      <c r="C28" t="s">
        <v>133</v>
      </c>
      <c r="D28" t="s">
        <v>134</v>
      </c>
      <c r="E28" t="s">
        <v>62</v>
      </c>
      <c r="F28" t="s">
        <v>154</v>
      </c>
      <c r="G28" s="1">
        <v>1</v>
      </c>
      <c r="H28" s="1">
        <v>17.510000000000002</v>
      </c>
      <c r="I28" s="2">
        <v>20</v>
      </c>
      <c r="J28" s="1">
        <v>14.960599999999999</v>
      </c>
      <c r="K28" s="1">
        <v>19.881900000000002</v>
      </c>
      <c r="L28" s="1">
        <v>21.8504</v>
      </c>
      <c r="M28">
        <v>86</v>
      </c>
      <c r="N28">
        <v>86</v>
      </c>
      <c r="O28" s="4">
        <f t="shared" si="0"/>
        <v>0.45796880187403233</v>
      </c>
      <c r="P28" s="4">
        <f t="shared" si="1"/>
        <v>16.17303084754089</v>
      </c>
    </row>
    <row r="29" spans="1:16">
      <c r="A29" t="s">
        <v>155</v>
      </c>
      <c r="B29" t="s">
        <v>156</v>
      </c>
      <c r="C29" t="s">
        <v>133</v>
      </c>
      <c r="D29" t="s">
        <v>138</v>
      </c>
      <c r="E29" t="s">
        <v>64</v>
      </c>
      <c r="F29" t="s">
        <v>154</v>
      </c>
      <c r="G29" s="1">
        <v>1</v>
      </c>
      <c r="H29" s="1">
        <v>17.510000000000002</v>
      </c>
      <c r="I29" s="2">
        <v>20</v>
      </c>
      <c r="J29" s="1">
        <v>14.960599999999999</v>
      </c>
      <c r="K29" s="1">
        <v>19.881900000000002</v>
      </c>
      <c r="L29" s="1">
        <v>21.8504</v>
      </c>
      <c r="M29">
        <v>229</v>
      </c>
      <c r="N29">
        <v>229</v>
      </c>
      <c r="O29" s="4">
        <f t="shared" si="0"/>
        <v>1.2194750654552722</v>
      </c>
      <c r="P29" s="4">
        <f t="shared" si="1"/>
        <v>43.065396094033304</v>
      </c>
    </row>
    <row r="30" spans="1:16">
      <c r="A30" t="s">
        <v>157</v>
      </c>
      <c r="B30" t="s">
        <v>158</v>
      </c>
      <c r="C30" t="s">
        <v>133</v>
      </c>
      <c r="D30" t="s">
        <v>141</v>
      </c>
      <c r="E30" t="s">
        <v>65</v>
      </c>
      <c r="F30" t="s">
        <v>154</v>
      </c>
      <c r="G30" s="1">
        <v>2.5</v>
      </c>
      <c r="H30" s="1">
        <v>17.510000000000002</v>
      </c>
      <c r="I30" s="2">
        <v>20</v>
      </c>
      <c r="J30" s="1">
        <v>14.960599999999999</v>
      </c>
      <c r="K30" s="1">
        <v>19.881900000000002</v>
      </c>
      <c r="L30" s="1">
        <v>21.8504</v>
      </c>
      <c r="M30">
        <v>249</v>
      </c>
      <c r="N30">
        <v>249</v>
      </c>
      <c r="O30" s="4">
        <f t="shared" si="0"/>
        <v>1.325979437984117</v>
      </c>
      <c r="P30" s="4">
        <f t="shared" si="1"/>
        <v>46.826566058577697</v>
      </c>
    </row>
    <row r="31" spans="1:16">
      <c r="A31" t="s">
        <v>159</v>
      </c>
      <c r="B31" t="s">
        <v>160</v>
      </c>
      <c r="C31" t="s">
        <v>133</v>
      </c>
      <c r="D31" t="s">
        <v>144</v>
      </c>
      <c r="E31" t="s">
        <v>66</v>
      </c>
      <c r="F31" t="s">
        <v>154</v>
      </c>
      <c r="G31" s="1">
        <v>1</v>
      </c>
      <c r="H31" s="1">
        <v>17.510000000000002</v>
      </c>
      <c r="I31" s="2">
        <v>20</v>
      </c>
      <c r="J31" s="1">
        <v>14.960599999999999</v>
      </c>
      <c r="K31" s="1">
        <v>19.881900000000002</v>
      </c>
      <c r="L31" s="1">
        <v>21.8504</v>
      </c>
      <c r="M31">
        <v>114</v>
      </c>
      <c r="N31">
        <v>114</v>
      </c>
      <c r="O31" s="4">
        <f t="shared" si="0"/>
        <v>0.60707492341441494</v>
      </c>
      <c r="P31" s="4">
        <f t="shared" si="1"/>
        <v>21.438668797903041</v>
      </c>
    </row>
    <row r="32" spans="1:16">
      <c r="A32" t="s">
        <v>161</v>
      </c>
      <c r="B32" t="s">
        <v>162</v>
      </c>
      <c r="C32" t="s">
        <v>133</v>
      </c>
      <c r="D32" t="s">
        <v>134</v>
      </c>
      <c r="E32" t="s">
        <v>62</v>
      </c>
      <c r="F32" t="s">
        <v>163</v>
      </c>
      <c r="G32" s="1">
        <v>1</v>
      </c>
      <c r="H32" s="1">
        <v>17.510000000000002</v>
      </c>
      <c r="I32" s="2">
        <v>20</v>
      </c>
      <c r="J32" s="1">
        <v>14.960599999999999</v>
      </c>
      <c r="K32" s="1">
        <v>19.881900000000002</v>
      </c>
      <c r="L32" s="1">
        <v>21.8504</v>
      </c>
      <c r="M32">
        <v>234</v>
      </c>
      <c r="N32">
        <v>234</v>
      </c>
      <c r="O32" s="4">
        <f t="shared" si="0"/>
        <v>1.2461011585874833</v>
      </c>
      <c r="P32" s="4">
        <f t="shared" si="1"/>
        <v>44.005688585169395</v>
      </c>
    </row>
    <row r="33" spans="1:16">
      <c r="A33" t="s">
        <v>164</v>
      </c>
      <c r="B33" t="s">
        <v>165</v>
      </c>
      <c r="C33" t="s">
        <v>133</v>
      </c>
      <c r="D33" t="s">
        <v>138</v>
      </c>
      <c r="E33" t="s">
        <v>64</v>
      </c>
      <c r="F33" t="s">
        <v>163</v>
      </c>
      <c r="G33" s="1">
        <v>1</v>
      </c>
      <c r="H33" s="1">
        <v>17.510000000000002</v>
      </c>
      <c r="I33" s="2">
        <v>20</v>
      </c>
      <c r="J33" s="1">
        <v>14.960599999999999</v>
      </c>
      <c r="K33" s="1">
        <v>19.881900000000002</v>
      </c>
      <c r="L33" s="1">
        <v>21.8504</v>
      </c>
      <c r="M33">
        <v>528</v>
      </c>
      <c r="N33">
        <v>528</v>
      </c>
      <c r="O33" s="4">
        <f t="shared" si="0"/>
        <v>2.811715434761501</v>
      </c>
      <c r="P33" s="4">
        <f t="shared" si="1"/>
        <v>99.294887063971984</v>
      </c>
    </row>
    <row r="34" spans="1:16">
      <c r="A34" t="s">
        <v>166</v>
      </c>
      <c r="B34" t="s">
        <v>167</v>
      </c>
      <c r="C34" t="s">
        <v>133</v>
      </c>
      <c r="D34" t="s">
        <v>141</v>
      </c>
      <c r="E34" t="s">
        <v>65</v>
      </c>
      <c r="F34" t="s">
        <v>163</v>
      </c>
      <c r="G34" s="1">
        <v>1</v>
      </c>
      <c r="H34" s="1">
        <v>17.510000000000002</v>
      </c>
      <c r="I34" s="2">
        <v>20</v>
      </c>
      <c r="J34" s="1">
        <v>14.960599999999999</v>
      </c>
      <c r="K34" s="1">
        <v>19.881900000000002</v>
      </c>
      <c r="L34" s="1">
        <v>21.8504</v>
      </c>
      <c r="M34">
        <v>514</v>
      </c>
      <c r="N34">
        <v>514</v>
      </c>
      <c r="O34" s="4">
        <f t="shared" ref="O34:O97" si="2">N34/I34*J34*K34*L34*0.0254*0.0254*0.0254</f>
        <v>2.7371623739913096</v>
      </c>
      <c r="P34" s="4">
        <f t="shared" ref="P34:P97" si="3">O34*35.3147</f>
        <v>96.662068088790903</v>
      </c>
    </row>
    <row r="35" spans="1:16">
      <c r="A35" t="s">
        <v>168</v>
      </c>
      <c r="B35" t="s">
        <v>169</v>
      </c>
      <c r="C35" t="s">
        <v>133</v>
      </c>
      <c r="D35" t="s">
        <v>144</v>
      </c>
      <c r="E35" t="s">
        <v>66</v>
      </c>
      <c r="F35" t="s">
        <v>163</v>
      </c>
      <c r="G35" s="1">
        <v>1</v>
      </c>
      <c r="H35" s="1">
        <v>17.510000000000002</v>
      </c>
      <c r="I35" s="2">
        <v>20</v>
      </c>
      <c r="J35" s="1">
        <v>14.960599999999999</v>
      </c>
      <c r="K35" s="1">
        <v>19.881900000000002</v>
      </c>
      <c r="L35" s="1">
        <v>21.8504</v>
      </c>
      <c r="M35">
        <v>240</v>
      </c>
      <c r="N35">
        <v>240</v>
      </c>
      <c r="O35" s="4">
        <f t="shared" si="2"/>
        <v>1.2780524703461367</v>
      </c>
      <c r="P35" s="4">
        <f t="shared" si="3"/>
        <v>45.134039574532714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62</v>
      </c>
      <c r="F36" t="s">
        <v>174</v>
      </c>
      <c r="G36" s="1">
        <v>2.5</v>
      </c>
      <c r="H36" s="1">
        <v>16.38</v>
      </c>
      <c r="I36" s="2">
        <v>20</v>
      </c>
      <c r="J36" s="1">
        <v>11.023599999999998</v>
      </c>
      <c r="K36" s="1">
        <v>11.811</v>
      </c>
      <c r="L36" s="1">
        <v>14.960599999999999</v>
      </c>
      <c r="M36">
        <v>131</v>
      </c>
      <c r="N36">
        <v>131</v>
      </c>
      <c r="O36" s="4">
        <f t="shared" si="2"/>
        <v>0.20907474554650884</v>
      </c>
      <c r="P36" s="4">
        <f t="shared" si="3"/>
        <v>7.3834119165512959</v>
      </c>
    </row>
    <row r="37" spans="1:16">
      <c r="A37" t="s">
        <v>175</v>
      </c>
      <c r="B37" t="s">
        <v>176</v>
      </c>
      <c r="C37" t="s">
        <v>172</v>
      </c>
      <c r="D37" t="s">
        <v>177</v>
      </c>
      <c r="E37" t="s">
        <v>64</v>
      </c>
      <c r="F37" t="s">
        <v>174</v>
      </c>
      <c r="G37" s="1">
        <v>1</v>
      </c>
      <c r="H37" s="1">
        <v>16.38</v>
      </c>
      <c r="I37" s="2">
        <v>20</v>
      </c>
      <c r="J37" s="1">
        <v>11.023599999999998</v>
      </c>
      <c r="K37" s="1">
        <v>11.811</v>
      </c>
      <c r="L37" s="1">
        <v>14.960599999999999</v>
      </c>
      <c r="M37">
        <v>280</v>
      </c>
      <c r="N37">
        <v>280</v>
      </c>
      <c r="O37" s="4">
        <f t="shared" si="2"/>
        <v>0.4468773187253624</v>
      </c>
      <c r="P37" s="4">
        <f t="shared" si="3"/>
        <v>15.781338447590556</v>
      </c>
    </row>
    <row r="38" spans="1:16">
      <c r="A38" t="s">
        <v>178</v>
      </c>
      <c r="B38" t="s">
        <v>179</v>
      </c>
      <c r="C38" t="s">
        <v>172</v>
      </c>
      <c r="D38" t="s">
        <v>180</v>
      </c>
      <c r="E38" t="s">
        <v>65</v>
      </c>
      <c r="F38" t="s">
        <v>174</v>
      </c>
      <c r="G38" s="1">
        <v>1</v>
      </c>
      <c r="H38" s="1">
        <v>16.38</v>
      </c>
      <c r="I38" s="2">
        <v>20</v>
      </c>
      <c r="J38" s="1">
        <v>11.023599999999998</v>
      </c>
      <c r="K38" s="1">
        <v>11.811</v>
      </c>
      <c r="L38" s="1">
        <v>14.960599999999999</v>
      </c>
      <c r="M38">
        <v>269</v>
      </c>
      <c r="N38">
        <v>269</v>
      </c>
      <c r="O38" s="4">
        <f t="shared" si="2"/>
        <v>0.4293214240611517</v>
      </c>
      <c r="P38" s="4">
        <f t="shared" si="3"/>
        <v>15.161357294292355</v>
      </c>
    </row>
    <row r="39" spans="1:16">
      <c r="A39" t="s">
        <v>181</v>
      </c>
      <c r="B39" t="s">
        <v>182</v>
      </c>
      <c r="C39" t="s">
        <v>172</v>
      </c>
      <c r="D39" t="s">
        <v>183</v>
      </c>
      <c r="E39" t="s">
        <v>66</v>
      </c>
      <c r="F39" t="s">
        <v>174</v>
      </c>
      <c r="G39" s="1">
        <v>2.5</v>
      </c>
      <c r="H39" s="1">
        <v>16.38</v>
      </c>
      <c r="I39" s="2">
        <v>20</v>
      </c>
      <c r="J39" s="1">
        <v>11.023599999999998</v>
      </c>
      <c r="K39" s="1">
        <v>11.811</v>
      </c>
      <c r="L39" s="1">
        <v>14.960599999999999</v>
      </c>
      <c r="M39">
        <v>123</v>
      </c>
      <c r="N39">
        <v>123</v>
      </c>
      <c r="O39" s="4">
        <f t="shared" si="2"/>
        <v>0.1963068221543556</v>
      </c>
      <c r="P39" s="4">
        <f t="shared" si="3"/>
        <v>6.9325165323344224</v>
      </c>
    </row>
    <row r="40" spans="1:16">
      <c r="A40" t="s">
        <v>184</v>
      </c>
      <c r="B40" t="s">
        <v>185</v>
      </c>
      <c r="C40" t="s">
        <v>172</v>
      </c>
      <c r="D40" t="s">
        <v>173</v>
      </c>
      <c r="E40" t="s">
        <v>62</v>
      </c>
      <c r="F40" t="s">
        <v>186</v>
      </c>
      <c r="G40" s="1">
        <v>1</v>
      </c>
      <c r="H40" s="1">
        <v>16.38</v>
      </c>
      <c r="I40" s="2">
        <v>20</v>
      </c>
      <c r="J40" s="1">
        <v>11.023599999999998</v>
      </c>
      <c r="K40" s="1">
        <v>11.811</v>
      </c>
      <c r="L40" s="1">
        <v>14.960599999999999</v>
      </c>
      <c r="M40">
        <v>136</v>
      </c>
      <c r="N40">
        <v>136</v>
      </c>
      <c r="O40" s="4">
        <f t="shared" si="2"/>
        <v>0.21705469766660457</v>
      </c>
      <c r="P40" s="4">
        <f t="shared" si="3"/>
        <v>7.6652215316868411</v>
      </c>
    </row>
    <row r="41" spans="1:16">
      <c r="A41" t="s">
        <v>187</v>
      </c>
      <c r="B41" t="s">
        <v>188</v>
      </c>
      <c r="C41" t="s">
        <v>172</v>
      </c>
      <c r="D41" t="s">
        <v>177</v>
      </c>
      <c r="E41" t="s">
        <v>64</v>
      </c>
      <c r="F41" t="s">
        <v>186</v>
      </c>
      <c r="G41" s="1">
        <v>1</v>
      </c>
      <c r="H41" s="1">
        <v>16.38</v>
      </c>
      <c r="I41" s="2">
        <v>20</v>
      </c>
      <c r="J41" s="1">
        <v>11.023599999999998</v>
      </c>
      <c r="K41" s="1">
        <v>11.811</v>
      </c>
      <c r="L41" s="1">
        <v>14.960599999999999</v>
      </c>
      <c r="M41">
        <v>289</v>
      </c>
      <c r="N41">
        <v>289</v>
      </c>
      <c r="O41" s="4">
        <f t="shared" si="2"/>
        <v>0.46124123254153471</v>
      </c>
      <c r="P41" s="4">
        <f t="shared" si="3"/>
        <v>16.288595754834535</v>
      </c>
    </row>
    <row r="42" spans="1:16">
      <c r="A42" t="s">
        <v>189</v>
      </c>
      <c r="B42" t="s">
        <v>190</v>
      </c>
      <c r="C42" t="s">
        <v>172</v>
      </c>
      <c r="D42" t="s">
        <v>180</v>
      </c>
      <c r="E42" t="s">
        <v>65</v>
      </c>
      <c r="F42" t="s">
        <v>186</v>
      </c>
      <c r="G42" s="1">
        <v>1</v>
      </c>
      <c r="H42" s="1">
        <v>16.38</v>
      </c>
      <c r="I42" s="2">
        <v>20</v>
      </c>
      <c r="J42" s="1">
        <v>11.023599999999998</v>
      </c>
      <c r="K42" s="1">
        <v>11.811</v>
      </c>
      <c r="L42" s="1">
        <v>14.960599999999999</v>
      </c>
      <c r="M42">
        <v>279</v>
      </c>
      <c r="N42">
        <v>279</v>
      </c>
      <c r="O42" s="4">
        <f t="shared" si="2"/>
        <v>0.44528132830134326</v>
      </c>
      <c r="P42" s="4">
        <f t="shared" si="3"/>
        <v>15.724976524563449</v>
      </c>
    </row>
    <row r="43" spans="1:16">
      <c r="A43" t="s">
        <v>191</v>
      </c>
      <c r="B43" t="s">
        <v>192</v>
      </c>
      <c r="C43" t="s">
        <v>172</v>
      </c>
      <c r="D43" t="s">
        <v>183</v>
      </c>
      <c r="E43" t="s">
        <v>66</v>
      </c>
      <c r="F43" t="s">
        <v>186</v>
      </c>
      <c r="G43" s="1">
        <v>2.5</v>
      </c>
      <c r="H43" s="1">
        <v>16.38</v>
      </c>
      <c r="I43" s="2">
        <v>20</v>
      </c>
      <c r="J43" s="1">
        <v>11.023599999999998</v>
      </c>
      <c r="K43" s="1">
        <v>11.811</v>
      </c>
      <c r="L43" s="1">
        <v>14.960599999999999</v>
      </c>
      <c r="M43">
        <v>128</v>
      </c>
      <c r="N43">
        <v>128</v>
      </c>
      <c r="O43" s="4">
        <f t="shared" si="2"/>
        <v>0.20428677427445138</v>
      </c>
      <c r="P43" s="4">
        <f t="shared" si="3"/>
        <v>7.2143261474699685</v>
      </c>
    </row>
    <row r="44" spans="1:16">
      <c r="A44" t="s">
        <v>193</v>
      </c>
      <c r="B44" t="s">
        <v>194</v>
      </c>
      <c r="C44" t="s">
        <v>133</v>
      </c>
      <c r="D44" t="s">
        <v>195</v>
      </c>
      <c r="E44" t="s">
        <v>65</v>
      </c>
      <c r="F44" t="s">
        <v>196</v>
      </c>
      <c r="G44" s="1">
        <v>0.01</v>
      </c>
      <c r="H44" s="1">
        <v>17.510000000000002</v>
      </c>
      <c r="I44" s="2">
        <v>20</v>
      </c>
      <c r="J44" s="1">
        <v>14.960599999999999</v>
      </c>
      <c r="K44" s="1">
        <v>20.078699999999998</v>
      </c>
      <c r="L44" s="1">
        <v>22.047199999999997</v>
      </c>
      <c r="M44">
        <v>30</v>
      </c>
      <c r="N44">
        <v>30</v>
      </c>
      <c r="O44" s="4">
        <f t="shared" si="2"/>
        <v>0.16279102324995345</v>
      </c>
      <c r="P44" s="4">
        <f t="shared" si="3"/>
        <v>5.7489161487651312</v>
      </c>
    </row>
    <row r="45" spans="1:16">
      <c r="A45" t="s">
        <v>197</v>
      </c>
      <c r="B45" t="s">
        <v>198</v>
      </c>
      <c r="C45" t="s">
        <v>133</v>
      </c>
      <c r="D45" t="s">
        <v>199</v>
      </c>
      <c r="E45" t="s">
        <v>62</v>
      </c>
      <c r="F45" t="s">
        <v>200</v>
      </c>
      <c r="G45" s="1">
        <v>1</v>
      </c>
      <c r="H45" s="1">
        <v>17.510000000000002</v>
      </c>
      <c r="I45" s="2">
        <v>20</v>
      </c>
      <c r="J45" s="1">
        <v>14.960599999999999</v>
      </c>
      <c r="K45" s="1">
        <v>20.078699999999998</v>
      </c>
      <c r="L45" s="1">
        <v>22.047199999999997</v>
      </c>
      <c r="M45">
        <v>156</v>
      </c>
      <c r="N45">
        <v>156</v>
      </c>
      <c r="O45" s="4">
        <f t="shared" si="2"/>
        <v>0.84651332089975784</v>
      </c>
      <c r="P45" s="4">
        <f t="shared" si="3"/>
        <v>29.894363973578681</v>
      </c>
    </row>
    <row r="46" spans="1:16">
      <c r="A46" t="s">
        <v>201</v>
      </c>
      <c r="B46" t="s">
        <v>202</v>
      </c>
      <c r="C46" t="s">
        <v>133</v>
      </c>
      <c r="D46" t="s">
        <v>203</v>
      </c>
      <c r="E46" t="s">
        <v>64</v>
      </c>
      <c r="F46" t="s">
        <v>200</v>
      </c>
      <c r="G46" s="1">
        <v>1</v>
      </c>
      <c r="H46" s="1">
        <v>17.510000000000002</v>
      </c>
      <c r="I46" s="2">
        <v>20</v>
      </c>
      <c r="J46" s="1">
        <v>14.960599999999999</v>
      </c>
      <c r="K46" s="1">
        <v>20.078699999999998</v>
      </c>
      <c r="L46" s="1">
        <v>22.047199999999997</v>
      </c>
      <c r="M46">
        <v>334</v>
      </c>
      <c r="N46">
        <v>334</v>
      </c>
      <c r="O46" s="4">
        <f t="shared" si="2"/>
        <v>1.812406725516148</v>
      </c>
      <c r="P46" s="4">
        <f t="shared" si="3"/>
        <v>64.004599789585114</v>
      </c>
    </row>
    <row r="47" spans="1:16">
      <c r="A47" t="s">
        <v>204</v>
      </c>
      <c r="B47" t="s">
        <v>205</v>
      </c>
      <c r="C47" t="s">
        <v>133</v>
      </c>
      <c r="D47" t="s">
        <v>195</v>
      </c>
      <c r="E47" t="s">
        <v>65</v>
      </c>
      <c r="F47" t="s">
        <v>200</v>
      </c>
      <c r="G47" s="1">
        <v>1</v>
      </c>
      <c r="H47" s="1">
        <v>17.510000000000002</v>
      </c>
      <c r="I47" s="2">
        <v>20</v>
      </c>
      <c r="J47" s="1">
        <v>14.960599999999999</v>
      </c>
      <c r="K47" s="1">
        <v>20.078699999999998</v>
      </c>
      <c r="L47" s="1">
        <v>22.047199999999997</v>
      </c>
      <c r="M47">
        <v>346</v>
      </c>
      <c r="N47">
        <v>346</v>
      </c>
      <c r="O47" s="4">
        <f t="shared" si="2"/>
        <v>1.8775231348161296</v>
      </c>
      <c r="P47" s="4">
        <f t="shared" si="3"/>
        <v>66.304166249091182</v>
      </c>
    </row>
    <row r="48" spans="1:16">
      <c r="A48" t="s">
        <v>206</v>
      </c>
      <c r="B48" t="s">
        <v>207</v>
      </c>
      <c r="C48" t="s">
        <v>133</v>
      </c>
      <c r="D48" t="s">
        <v>208</v>
      </c>
      <c r="E48" t="s">
        <v>66</v>
      </c>
      <c r="F48" t="s">
        <v>200</v>
      </c>
      <c r="G48" s="1">
        <v>1</v>
      </c>
      <c r="H48" s="1">
        <v>17.510000000000002</v>
      </c>
      <c r="I48" s="2">
        <v>20</v>
      </c>
      <c r="J48" s="1">
        <v>14.960599999999999</v>
      </c>
      <c r="K48" s="1">
        <v>20.078699999999998</v>
      </c>
      <c r="L48" s="1">
        <v>22.047199999999997</v>
      </c>
      <c r="M48">
        <v>47</v>
      </c>
      <c r="N48">
        <v>47</v>
      </c>
      <c r="O48" s="4">
        <f t="shared" si="2"/>
        <v>0.25503926975826036</v>
      </c>
      <c r="P48" s="4">
        <f t="shared" si="3"/>
        <v>9.0066352997320376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62</v>
      </c>
      <c r="F49" t="s">
        <v>213</v>
      </c>
      <c r="G49" s="1">
        <v>1</v>
      </c>
      <c r="H49" s="1">
        <v>16.38</v>
      </c>
      <c r="I49" s="2">
        <v>20</v>
      </c>
      <c r="J49" s="1">
        <v>11.811</v>
      </c>
      <c r="K49" s="1">
        <v>7.4802999999999997</v>
      </c>
      <c r="L49" s="1">
        <v>21.259799999999998</v>
      </c>
      <c r="M49">
        <v>239</v>
      </c>
      <c r="N49">
        <v>239</v>
      </c>
      <c r="O49" s="4">
        <f t="shared" si="2"/>
        <v>0.3678187930784137</v>
      </c>
      <c r="P49" s="4">
        <f t="shared" si="3"/>
        <v>12.989410331926257</v>
      </c>
    </row>
    <row r="50" spans="1:16">
      <c r="A50" t="s">
        <v>214</v>
      </c>
      <c r="B50" t="s">
        <v>215</v>
      </c>
      <c r="C50" t="s">
        <v>211</v>
      </c>
      <c r="D50" t="s">
        <v>216</v>
      </c>
      <c r="E50" t="s">
        <v>64</v>
      </c>
      <c r="F50" t="s">
        <v>213</v>
      </c>
      <c r="G50" s="1">
        <v>1</v>
      </c>
      <c r="H50" s="1">
        <v>16.38</v>
      </c>
      <c r="I50" s="2">
        <v>20</v>
      </c>
      <c r="J50" s="1">
        <v>11.811</v>
      </c>
      <c r="K50" s="1">
        <v>7.4802999999999997</v>
      </c>
      <c r="L50" s="1">
        <v>21.259799999999998</v>
      </c>
      <c r="M50">
        <v>481</v>
      </c>
      <c r="N50">
        <v>481</v>
      </c>
      <c r="O50" s="4">
        <f t="shared" si="2"/>
        <v>0.74025455845488297</v>
      </c>
      <c r="P50" s="4">
        <f t="shared" si="3"/>
        <v>26.141867655466658</v>
      </c>
    </row>
    <row r="51" spans="1:16">
      <c r="A51" t="s">
        <v>217</v>
      </c>
      <c r="B51" t="s">
        <v>218</v>
      </c>
      <c r="C51" t="s">
        <v>211</v>
      </c>
      <c r="D51" t="s">
        <v>219</v>
      </c>
      <c r="E51" t="s">
        <v>65</v>
      </c>
      <c r="F51" t="s">
        <v>213</v>
      </c>
      <c r="G51" s="1">
        <v>1</v>
      </c>
      <c r="H51" s="1">
        <v>16.38</v>
      </c>
      <c r="I51" s="2">
        <v>20</v>
      </c>
      <c r="J51" s="1">
        <v>11.811</v>
      </c>
      <c r="K51" s="1">
        <v>7.4802999999999997</v>
      </c>
      <c r="L51" s="1">
        <v>21.259799999999998</v>
      </c>
      <c r="M51">
        <v>496</v>
      </c>
      <c r="N51">
        <v>496</v>
      </c>
      <c r="O51" s="4">
        <f t="shared" si="2"/>
        <v>0.76333941994516008</v>
      </c>
      <c r="P51" s="4">
        <f t="shared" si="3"/>
        <v>26.957102613537348</v>
      </c>
    </row>
    <row r="52" spans="1:16">
      <c r="A52" t="s">
        <v>220</v>
      </c>
      <c r="B52" t="s">
        <v>221</v>
      </c>
      <c r="C52" t="s">
        <v>211</v>
      </c>
      <c r="D52" t="s">
        <v>222</v>
      </c>
      <c r="E52" t="s">
        <v>66</v>
      </c>
      <c r="F52" t="s">
        <v>213</v>
      </c>
      <c r="G52" s="1">
        <v>1</v>
      </c>
      <c r="H52" s="1">
        <v>16.38</v>
      </c>
      <c r="I52" s="2">
        <v>20</v>
      </c>
      <c r="J52" s="1">
        <v>11.811</v>
      </c>
      <c r="K52" s="1">
        <v>7.4802999999999997</v>
      </c>
      <c r="L52" s="1">
        <v>21.259799999999998</v>
      </c>
      <c r="M52">
        <v>232</v>
      </c>
      <c r="N52">
        <v>232</v>
      </c>
      <c r="O52" s="4">
        <f t="shared" si="2"/>
        <v>0.35704585771628444</v>
      </c>
      <c r="P52" s="4">
        <f t="shared" si="3"/>
        <v>12.608967351493272</v>
      </c>
    </row>
    <row r="53" spans="1:16">
      <c r="A53" t="s">
        <v>223</v>
      </c>
      <c r="B53" t="s">
        <v>224</v>
      </c>
      <c r="C53" t="s">
        <v>211</v>
      </c>
      <c r="D53" t="s">
        <v>212</v>
      </c>
      <c r="E53" t="s">
        <v>62</v>
      </c>
      <c r="F53" t="s">
        <v>225</v>
      </c>
      <c r="G53" s="1">
        <v>1</v>
      </c>
      <c r="H53" s="1">
        <v>16.38</v>
      </c>
      <c r="I53" s="2">
        <v>20</v>
      </c>
      <c r="J53" s="1">
        <v>11.811</v>
      </c>
      <c r="K53" s="1">
        <v>7.4802999999999997</v>
      </c>
      <c r="L53" s="1">
        <v>21.259799999999998</v>
      </c>
      <c r="M53">
        <v>246</v>
      </c>
      <c r="N53">
        <v>246</v>
      </c>
      <c r="O53" s="4">
        <f t="shared" si="2"/>
        <v>0.37859172844054312</v>
      </c>
      <c r="P53" s="4">
        <f t="shared" si="3"/>
        <v>13.369853312359249</v>
      </c>
    </row>
    <row r="54" spans="1:16">
      <c r="A54" t="s">
        <v>226</v>
      </c>
      <c r="B54" t="s">
        <v>227</v>
      </c>
      <c r="C54" t="s">
        <v>211</v>
      </c>
      <c r="D54" t="s">
        <v>216</v>
      </c>
      <c r="E54" t="s">
        <v>64</v>
      </c>
      <c r="F54" t="s">
        <v>225</v>
      </c>
      <c r="G54" s="1">
        <v>1</v>
      </c>
      <c r="H54" s="1">
        <v>16.38</v>
      </c>
      <c r="I54" s="2">
        <v>20</v>
      </c>
      <c r="J54" s="1">
        <v>11.811</v>
      </c>
      <c r="K54" s="1">
        <v>7.4802999999999997</v>
      </c>
      <c r="L54" s="1">
        <v>21.259799999999998</v>
      </c>
      <c r="M54">
        <v>494</v>
      </c>
      <c r="N54">
        <v>494</v>
      </c>
      <c r="O54" s="4">
        <f t="shared" si="2"/>
        <v>0.76026143841312299</v>
      </c>
      <c r="P54" s="4">
        <f t="shared" si="3"/>
        <v>26.848404619127916</v>
      </c>
    </row>
    <row r="55" spans="1:16">
      <c r="A55" t="s">
        <v>228</v>
      </c>
      <c r="B55" t="s">
        <v>229</v>
      </c>
      <c r="C55" t="s">
        <v>211</v>
      </c>
      <c r="D55" t="s">
        <v>219</v>
      </c>
      <c r="E55" t="s">
        <v>65</v>
      </c>
      <c r="F55" t="s">
        <v>225</v>
      </c>
      <c r="G55" s="1">
        <v>1</v>
      </c>
      <c r="H55" s="1">
        <v>16.38</v>
      </c>
      <c r="I55" s="2">
        <v>20</v>
      </c>
      <c r="J55" s="1">
        <v>11.811</v>
      </c>
      <c r="K55" s="1">
        <v>7.4802999999999997</v>
      </c>
      <c r="L55" s="1">
        <v>21.259799999999998</v>
      </c>
      <c r="M55">
        <v>492</v>
      </c>
      <c r="N55">
        <v>492</v>
      </c>
      <c r="O55" s="4">
        <f t="shared" si="2"/>
        <v>0.75718345688108624</v>
      </c>
      <c r="P55" s="4">
        <f t="shared" si="3"/>
        <v>26.739706624718497</v>
      </c>
    </row>
    <row r="56" spans="1:16">
      <c r="A56" t="s">
        <v>230</v>
      </c>
      <c r="B56" t="s">
        <v>231</v>
      </c>
      <c r="C56" t="s">
        <v>211</v>
      </c>
      <c r="D56" t="s">
        <v>222</v>
      </c>
      <c r="E56" t="s">
        <v>66</v>
      </c>
      <c r="F56" t="s">
        <v>225</v>
      </c>
      <c r="G56" s="1">
        <v>1</v>
      </c>
      <c r="H56" s="1">
        <v>16.38</v>
      </c>
      <c r="I56" s="2">
        <v>20</v>
      </c>
      <c r="J56" s="1">
        <v>11.811</v>
      </c>
      <c r="K56" s="1">
        <v>7.4802999999999997</v>
      </c>
      <c r="L56" s="1">
        <v>21.259799999999998</v>
      </c>
      <c r="M56">
        <v>232</v>
      </c>
      <c r="N56">
        <v>232</v>
      </c>
      <c r="O56" s="4">
        <f t="shared" si="2"/>
        <v>0.35704585771628444</v>
      </c>
      <c r="P56" s="4">
        <f t="shared" si="3"/>
        <v>12.608967351493272</v>
      </c>
    </row>
    <row r="57" spans="1:16">
      <c r="A57" t="s">
        <v>232</v>
      </c>
      <c r="B57" t="s">
        <v>233</v>
      </c>
      <c r="C57" t="s">
        <v>234</v>
      </c>
      <c r="D57" t="s">
        <v>235</v>
      </c>
      <c r="E57" t="s">
        <v>66</v>
      </c>
      <c r="F57" t="s">
        <v>236</v>
      </c>
      <c r="G57" s="1">
        <v>0.01</v>
      </c>
      <c r="H57" s="1">
        <v>15.5</v>
      </c>
      <c r="I57" s="2">
        <v>20</v>
      </c>
      <c r="J57" s="1">
        <v>13.3858</v>
      </c>
      <c r="K57" s="1">
        <v>8.6614000000000004</v>
      </c>
      <c r="L57" s="1">
        <v>22.047199999999997</v>
      </c>
      <c r="M57">
        <v>1</v>
      </c>
      <c r="N57">
        <v>1</v>
      </c>
      <c r="O57" s="4">
        <f t="shared" si="2"/>
        <v>2.0943874336251324E-3</v>
      </c>
      <c r="P57" s="4">
        <f t="shared" si="3"/>
        <v>7.3962663902241474E-2</v>
      </c>
    </row>
    <row r="58" spans="1:16">
      <c r="A58" t="s">
        <v>237</v>
      </c>
      <c r="B58" t="s">
        <v>238</v>
      </c>
      <c r="C58" t="s">
        <v>239</v>
      </c>
      <c r="D58" t="s">
        <v>240</v>
      </c>
      <c r="E58" t="s">
        <v>66</v>
      </c>
      <c r="F58" t="s">
        <v>241</v>
      </c>
      <c r="G58" s="1">
        <v>0.01</v>
      </c>
      <c r="H58" s="1">
        <v>14.04</v>
      </c>
      <c r="I58" s="2">
        <v>20</v>
      </c>
      <c r="J58" s="1">
        <v>13.3858</v>
      </c>
      <c r="K58" s="1">
        <v>8.6614000000000004</v>
      </c>
      <c r="L58" s="1">
        <v>22.047199999999997</v>
      </c>
      <c r="M58">
        <v>2</v>
      </c>
      <c r="N58">
        <v>2</v>
      </c>
      <c r="O58" s="4">
        <f t="shared" si="2"/>
        <v>4.1887748672502648E-3</v>
      </c>
      <c r="P58" s="4">
        <f t="shared" si="3"/>
        <v>0.14792532780448295</v>
      </c>
    </row>
    <row r="59" spans="1:16">
      <c r="A59" t="s">
        <v>242</v>
      </c>
      <c r="B59" t="s">
        <v>243</v>
      </c>
      <c r="C59" t="s">
        <v>239</v>
      </c>
      <c r="D59" t="s">
        <v>244</v>
      </c>
      <c r="E59" t="s">
        <v>64</v>
      </c>
      <c r="F59" t="s">
        <v>245</v>
      </c>
      <c r="G59" s="1">
        <v>0.01</v>
      </c>
      <c r="H59" s="1">
        <v>14.04</v>
      </c>
      <c r="I59" s="2">
        <v>20</v>
      </c>
      <c r="J59" s="1">
        <v>13.3858</v>
      </c>
      <c r="K59" s="1">
        <v>8.6614000000000004</v>
      </c>
      <c r="L59" s="1">
        <v>22.047199999999997</v>
      </c>
      <c r="M59">
        <v>1</v>
      </c>
      <c r="N59">
        <v>1</v>
      </c>
      <c r="O59" s="4">
        <f t="shared" si="2"/>
        <v>2.0943874336251324E-3</v>
      </c>
      <c r="P59" s="4">
        <f t="shared" si="3"/>
        <v>7.3962663902241474E-2</v>
      </c>
    </row>
    <row r="60" spans="1:16">
      <c r="A60" t="s">
        <v>246</v>
      </c>
      <c r="B60" t="s">
        <v>247</v>
      </c>
      <c r="C60" t="s">
        <v>239</v>
      </c>
      <c r="D60" t="s">
        <v>240</v>
      </c>
      <c r="E60" t="s">
        <v>66</v>
      </c>
      <c r="F60" t="s">
        <v>245</v>
      </c>
      <c r="G60" s="1">
        <v>0.01</v>
      </c>
      <c r="H60" s="1">
        <v>14.04</v>
      </c>
      <c r="I60" s="2">
        <v>20</v>
      </c>
      <c r="J60" s="1">
        <v>13.3858</v>
      </c>
      <c r="K60" s="1">
        <v>8.6614000000000004</v>
      </c>
      <c r="L60" s="1">
        <v>22.047199999999997</v>
      </c>
      <c r="M60">
        <v>2</v>
      </c>
      <c r="N60">
        <v>2</v>
      </c>
      <c r="O60" s="4">
        <f t="shared" si="2"/>
        <v>4.1887748672502648E-3</v>
      </c>
      <c r="P60" s="4">
        <f t="shared" si="3"/>
        <v>0.14792532780448295</v>
      </c>
    </row>
    <row r="61" spans="1:16">
      <c r="A61" t="s">
        <v>248</v>
      </c>
      <c r="B61" t="s">
        <v>249</v>
      </c>
      <c r="C61" t="s">
        <v>250</v>
      </c>
      <c r="D61" t="s">
        <v>251</v>
      </c>
      <c r="E61" t="s">
        <v>62</v>
      </c>
      <c r="F61" t="s">
        <v>252</v>
      </c>
      <c r="G61" s="1">
        <v>2.5</v>
      </c>
      <c r="H61" s="1">
        <v>13.56</v>
      </c>
      <c r="I61" s="2">
        <v>20</v>
      </c>
      <c r="J61" s="1">
        <v>13.3858</v>
      </c>
      <c r="K61" s="1">
        <v>8.6614000000000004</v>
      </c>
      <c r="L61" s="1">
        <v>22.047199999999997</v>
      </c>
      <c r="M61">
        <v>16</v>
      </c>
      <c r="N61">
        <v>16</v>
      </c>
      <c r="O61" s="4">
        <f t="shared" si="2"/>
        <v>3.3510198938002118E-2</v>
      </c>
      <c r="P61" s="4">
        <f t="shared" si="3"/>
        <v>1.1834026224358636</v>
      </c>
    </row>
    <row r="62" spans="1:16">
      <c r="A62" t="s">
        <v>253</v>
      </c>
      <c r="B62" t="s">
        <v>254</v>
      </c>
      <c r="C62" t="s">
        <v>250</v>
      </c>
      <c r="D62" t="s">
        <v>255</v>
      </c>
      <c r="E62" t="s">
        <v>64</v>
      </c>
      <c r="F62" t="s">
        <v>252</v>
      </c>
      <c r="G62" s="1">
        <v>1</v>
      </c>
      <c r="H62" s="1">
        <v>13.56</v>
      </c>
      <c r="I62" s="2">
        <v>20</v>
      </c>
      <c r="J62" s="1">
        <v>13.3858</v>
      </c>
      <c r="K62" s="1">
        <v>8.6614000000000004</v>
      </c>
      <c r="L62" s="1">
        <v>22.047199999999997</v>
      </c>
      <c r="M62">
        <v>107</v>
      </c>
      <c r="N62">
        <v>107</v>
      </c>
      <c r="O62" s="4">
        <f t="shared" si="2"/>
        <v>0.22409945539788917</v>
      </c>
      <c r="P62" s="4">
        <f t="shared" si="3"/>
        <v>7.9140050375398374</v>
      </c>
    </row>
    <row r="63" spans="1:16">
      <c r="A63" t="s">
        <v>256</v>
      </c>
      <c r="B63" t="s">
        <v>257</v>
      </c>
      <c r="C63" t="s">
        <v>250</v>
      </c>
      <c r="D63" t="s">
        <v>258</v>
      </c>
      <c r="E63" t="s">
        <v>65</v>
      </c>
      <c r="F63" t="s">
        <v>252</v>
      </c>
      <c r="G63" s="1">
        <v>1</v>
      </c>
      <c r="H63" s="1">
        <v>13.56</v>
      </c>
      <c r="I63" s="2">
        <v>20</v>
      </c>
      <c r="J63" s="1">
        <v>13.3858</v>
      </c>
      <c r="K63" s="1">
        <v>8.6614000000000004</v>
      </c>
      <c r="L63" s="1">
        <v>22.047199999999997</v>
      </c>
      <c r="M63">
        <v>124</v>
      </c>
      <c r="N63">
        <v>124</v>
      </c>
      <c r="O63" s="4">
        <f t="shared" si="2"/>
        <v>0.25970404176951645</v>
      </c>
      <c r="P63" s="4">
        <f t="shared" si="3"/>
        <v>9.1713703238779427</v>
      </c>
    </row>
    <row r="64" spans="1:16">
      <c r="A64" t="s">
        <v>259</v>
      </c>
      <c r="B64" t="s">
        <v>260</v>
      </c>
      <c r="C64" t="s">
        <v>250</v>
      </c>
      <c r="D64" t="s">
        <v>261</v>
      </c>
      <c r="E64" t="s">
        <v>66</v>
      </c>
      <c r="F64" t="s">
        <v>252</v>
      </c>
      <c r="G64" s="1">
        <v>2.5</v>
      </c>
      <c r="H64" s="1">
        <v>13.56</v>
      </c>
      <c r="I64" s="2">
        <v>20</v>
      </c>
      <c r="J64" s="1">
        <v>13.3858</v>
      </c>
      <c r="K64" s="1">
        <v>8.6614000000000004</v>
      </c>
      <c r="L64" s="1">
        <v>22.047199999999997</v>
      </c>
      <c r="M64">
        <v>67</v>
      </c>
      <c r="N64">
        <v>67</v>
      </c>
      <c r="O64" s="4">
        <f t="shared" si="2"/>
        <v>0.14032395805288383</v>
      </c>
      <c r="P64" s="4">
        <f t="shared" si="3"/>
        <v>4.955498481450177</v>
      </c>
    </row>
    <row r="65" spans="1:16">
      <c r="A65" t="s">
        <v>262</v>
      </c>
      <c r="B65" t="s">
        <v>263</v>
      </c>
      <c r="C65" t="s">
        <v>250</v>
      </c>
      <c r="D65" t="s">
        <v>251</v>
      </c>
      <c r="E65" t="s">
        <v>62</v>
      </c>
      <c r="F65" t="s">
        <v>264</v>
      </c>
      <c r="G65" s="1">
        <v>2.5</v>
      </c>
      <c r="H65" s="1">
        <v>13.56</v>
      </c>
      <c r="I65" s="2">
        <v>20</v>
      </c>
      <c r="J65" s="1">
        <v>13.3858</v>
      </c>
      <c r="K65" s="1">
        <v>8.6614000000000004</v>
      </c>
      <c r="L65" s="1">
        <v>22.047199999999997</v>
      </c>
      <c r="M65">
        <v>107</v>
      </c>
      <c r="N65">
        <v>107</v>
      </c>
      <c r="O65" s="4">
        <f t="shared" si="2"/>
        <v>0.22409945539788917</v>
      </c>
      <c r="P65" s="4">
        <f t="shared" si="3"/>
        <v>7.9140050375398374</v>
      </c>
    </row>
    <row r="66" spans="1:16">
      <c r="A66" t="s">
        <v>265</v>
      </c>
      <c r="B66" t="s">
        <v>266</v>
      </c>
      <c r="C66" t="s">
        <v>250</v>
      </c>
      <c r="D66" t="s">
        <v>255</v>
      </c>
      <c r="E66" t="s">
        <v>64</v>
      </c>
      <c r="F66" t="s">
        <v>264</v>
      </c>
      <c r="G66" s="1">
        <v>1</v>
      </c>
      <c r="H66" s="1">
        <v>13.56</v>
      </c>
      <c r="I66" s="2">
        <v>20</v>
      </c>
      <c r="J66" s="1">
        <v>13.3858</v>
      </c>
      <c r="K66" s="1">
        <v>8.6614000000000004</v>
      </c>
      <c r="L66" s="1">
        <v>22.047199999999997</v>
      </c>
      <c r="M66">
        <v>240</v>
      </c>
      <c r="N66">
        <v>240</v>
      </c>
      <c r="O66" s="4">
        <f t="shared" si="2"/>
        <v>0.50265298407003167</v>
      </c>
      <c r="P66" s="4">
        <f t="shared" si="3"/>
        <v>17.75103933653795</v>
      </c>
    </row>
    <row r="67" spans="1:16">
      <c r="A67" t="s">
        <v>267</v>
      </c>
      <c r="B67" t="s">
        <v>268</v>
      </c>
      <c r="C67" t="s">
        <v>250</v>
      </c>
      <c r="D67" t="s">
        <v>258</v>
      </c>
      <c r="E67" t="s">
        <v>65</v>
      </c>
      <c r="F67" t="s">
        <v>264</v>
      </c>
      <c r="G67" s="1">
        <v>1</v>
      </c>
      <c r="H67" s="1">
        <v>13.56</v>
      </c>
      <c r="I67" s="2">
        <v>20</v>
      </c>
      <c r="J67" s="1">
        <v>13.3858</v>
      </c>
      <c r="K67" s="1">
        <v>8.6614000000000004</v>
      </c>
      <c r="L67" s="1">
        <v>22.047199999999997</v>
      </c>
      <c r="M67">
        <v>248</v>
      </c>
      <c r="N67">
        <v>248</v>
      </c>
      <c r="O67" s="4">
        <f t="shared" si="2"/>
        <v>0.51940808353903289</v>
      </c>
      <c r="P67" s="4">
        <f t="shared" si="3"/>
        <v>18.342740647755885</v>
      </c>
    </row>
    <row r="68" spans="1:16">
      <c r="A68" t="s">
        <v>269</v>
      </c>
      <c r="B68" t="s">
        <v>270</v>
      </c>
      <c r="C68" t="s">
        <v>250</v>
      </c>
      <c r="D68" t="s">
        <v>261</v>
      </c>
      <c r="E68" t="s">
        <v>66</v>
      </c>
      <c r="F68" t="s">
        <v>264</v>
      </c>
      <c r="G68" s="1">
        <v>1</v>
      </c>
      <c r="H68" s="1">
        <v>13.56</v>
      </c>
      <c r="I68" s="2">
        <v>20</v>
      </c>
      <c r="J68" s="1">
        <v>13.3858</v>
      </c>
      <c r="K68" s="1">
        <v>8.6614000000000004</v>
      </c>
      <c r="L68" s="1">
        <v>22.047199999999997</v>
      </c>
      <c r="M68">
        <v>114</v>
      </c>
      <c r="N68">
        <v>114</v>
      </c>
      <c r="O68" s="4">
        <f t="shared" si="2"/>
        <v>0.23876016743326511</v>
      </c>
      <c r="P68" s="4">
        <f t="shared" si="3"/>
        <v>8.4317436848555278</v>
      </c>
    </row>
    <row r="69" spans="1:16">
      <c r="A69" t="s">
        <v>271</v>
      </c>
      <c r="B69" t="s">
        <v>272</v>
      </c>
      <c r="C69" t="s">
        <v>273</v>
      </c>
      <c r="D69" t="s">
        <v>274</v>
      </c>
      <c r="E69" t="s">
        <v>64</v>
      </c>
      <c r="F69" t="s">
        <v>103</v>
      </c>
      <c r="G69" s="1">
        <v>0.01</v>
      </c>
      <c r="H69" s="1">
        <v>12.43</v>
      </c>
      <c r="I69" s="2">
        <v>20</v>
      </c>
      <c r="J69" s="1">
        <v>10.629899999999999</v>
      </c>
      <c r="K69" s="1">
        <v>5.9055</v>
      </c>
      <c r="L69" s="1">
        <v>14.5669</v>
      </c>
      <c r="M69">
        <v>85</v>
      </c>
      <c r="N69">
        <v>85</v>
      </c>
      <c r="O69" s="4">
        <f t="shared" si="2"/>
        <v>6.3685867883264233E-2</v>
      </c>
      <c r="P69" s="4">
        <f t="shared" si="3"/>
        <v>2.2490473185371114</v>
      </c>
    </row>
    <row r="70" spans="1:16">
      <c r="A70" t="s">
        <v>275</v>
      </c>
      <c r="B70" t="s">
        <v>276</v>
      </c>
      <c r="C70" t="s">
        <v>273</v>
      </c>
      <c r="D70" t="s">
        <v>277</v>
      </c>
      <c r="E70" t="s">
        <v>65</v>
      </c>
      <c r="F70" t="s">
        <v>103</v>
      </c>
      <c r="G70" s="1">
        <v>0.01</v>
      </c>
      <c r="H70" s="1">
        <v>12.43</v>
      </c>
      <c r="I70" s="2">
        <v>20</v>
      </c>
      <c r="J70" s="1">
        <v>10.629899999999999</v>
      </c>
      <c r="K70" s="1">
        <v>5.9055</v>
      </c>
      <c r="L70" s="1">
        <v>14.5669</v>
      </c>
      <c r="M70">
        <v>80</v>
      </c>
      <c r="N70">
        <v>80</v>
      </c>
      <c r="O70" s="4">
        <f t="shared" si="2"/>
        <v>5.9939640360719269E-2</v>
      </c>
      <c r="P70" s="4">
        <f t="shared" si="3"/>
        <v>2.1167504174466929</v>
      </c>
    </row>
    <row r="71" spans="1:16">
      <c r="A71" t="s">
        <v>278</v>
      </c>
      <c r="B71" t="s">
        <v>279</v>
      </c>
      <c r="C71" t="s">
        <v>273</v>
      </c>
      <c r="D71" t="s">
        <v>280</v>
      </c>
      <c r="E71" t="s">
        <v>62</v>
      </c>
      <c r="F71" t="s">
        <v>115</v>
      </c>
      <c r="G71" s="1">
        <v>0.01</v>
      </c>
      <c r="H71" s="1">
        <v>12.43</v>
      </c>
      <c r="I71" s="2">
        <v>20</v>
      </c>
      <c r="J71" s="1">
        <v>10.629899999999999</v>
      </c>
      <c r="K71" s="1">
        <v>5.9055</v>
      </c>
      <c r="L71" s="1">
        <v>14.5669</v>
      </c>
      <c r="M71">
        <v>37</v>
      </c>
      <c r="N71">
        <v>37</v>
      </c>
      <c r="O71" s="4">
        <f t="shared" si="2"/>
        <v>2.7722083666832657E-2</v>
      </c>
      <c r="P71" s="4">
        <f t="shared" si="3"/>
        <v>0.97899706806909526</v>
      </c>
    </row>
    <row r="72" spans="1:16">
      <c r="A72" t="s">
        <v>281</v>
      </c>
      <c r="B72" t="s">
        <v>282</v>
      </c>
      <c r="C72" t="s">
        <v>273</v>
      </c>
      <c r="D72" t="s">
        <v>274</v>
      </c>
      <c r="E72" t="s">
        <v>64</v>
      </c>
      <c r="F72" t="s">
        <v>115</v>
      </c>
      <c r="G72" s="1">
        <v>0.01</v>
      </c>
      <c r="H72" s="1">
        <v>12.43</v>
      </c>
      <c r="I72" s="2">
        <v>20</v>
      </c>
      <c r="J72" s="1">
        <v>10.629899999999999</v>
      </c>
      <c r="K72" s="1">
        <v>5.9055</v>
      </c>
      <c r="L72" s="1">
        <v>14.5669</v>
      </c>
      <c r="M72">
        <v>89</v>
      </c>
      <c r="N72">
        <v>89</v>
      </c>
      <c r="O72" s="4">
        <f t="shared" si="2"/>
        <v>6.6682849901300204E-2</v>
      </c>
      <c r="P72" s="4">
        <f t="shared" si="3"/>
        <v>2.3548848394094466</v>
      </c>
    </row>
    <row r="73" spans="1:16">
      <c r="A73" t="s">
        <v>283</v>
      </c>
      <c r="B73" t="s">
        <v>284</v>
      </c>
      <c r="C73" t="s">
        <v>273</v>
      </c>
      <c r="D73" t="s">
        <v>277</v>
      </c>
      <c r="E73" t="s">
        <v>65</v>
      </c>
      <c r="F73" t="s">
        <v>115</v>
      </c>
      <c r="G73" s="1">
        <v>0.01</v>
      </c>
      <c r="H73" s="1">
        <v>12.43</v>
      </c>
      <c r="I73" s="2">
        <v>20</v>
      </c>
      <c r="J73" s="1">
        <v>10.629899999999999</v>
      </c>
      <c r="K73" s="1">
        <v>5.9055</v>
      </c>
      <c r="L73" s="1">
        <v>14.5669</v>
      </c>
      <c r="M73">
        <v>81</v>
      </c>
      <c r="N73">
        <v>81</v>
      </c>
      <c r="O73" s="4">
        <f t="shared" si="2"/>
        <v>6.0688885865228255E-2</v>
      </c>
      <c r="P73" s="4">
        <f t="shared" si="3"/>
        <v>2.1432097976647766</v>
      </c>
    </row>
    <row r="74" spans="1:16">
      <c r="A74" t="s">
        <v>285</v>
      </c>
      <c r="B74" t="s">
        <v>286</v>
      </c>
      <c r="C74" t="s">
        <v>273</v>
      </c>
      <c r="D74" t="s">
        <v>287</v>
      </c>
      <c r="E74" t="s">
        <v>66</v>
      </c>
      <c r="F74" t="s">
        <v>115</v>
      </c>
      <c r="G74" s="1">
        <v>0.01</v>
      </c>
      <c r="H74" s="1">
        <v>12.43</v>
      </c>
      <c r="I74" s="2">
        <v>20</v>
      </c>
      <c r="J74" s="1">
        <v>10.629899999999999</v>
      </c>
      <c r="K74" s="1">
        <v>5.9055</v>
      </c>
      <c r="L74" s="1">
        <v>14.5669</v>
      </c>
      <c r="M74">
        <v>39</v>
      </c>
      <c r="N74">
        <v>39</v>
      </c>
      <c r="O74" s="4">
        <f t="shared" si="2"/>
        <v>2.9220574675850649E-2</v>
      </c>
      <c r="P74" s="4">
        <f t="shared" si="3"/>
        <v>1.031915828505263</v>
      </c>
    </row>
    <row r="75" spans="1:16">
      <c r="A75" t="s">
        <v>288</v>
      </c>
      <c r="B75" t="s">
        <v>289</v>
      </c>
      <c r="C75" t="s">
        <v>290</v>
      </c>
      <c r="D75" t="s">
        <v>291</v>
      </c>
      <c r="E75" t="s">
        <v>62</v>
      </c>
      <c r="F75" t="s">
        <v>292</v>
      </c>
      <c r="G75" s="1">
        <v>1</v>
      </c>
      <c r="H75" s="1">
        <v>13.56</v>
      </c>
      <c r="I75" s="2">
        <v>20</v>
      </c>
      <c r="J75" s="1">
        <v>11.023599999999998</v>
      </c>
      <c r="K75" s="1">
        <v>8.6614000000000004</v>
      </c>
      <c r="L75" s="1">
        <v>14.960599999999999</v>
      </c>
      <c r="M75">
        <v>556</v>
      </c>
      <c r="N75">
        <v>556</v>
      </c>
      <c r="O75" s="4">
        <f t="shared" si="2"/>
        <v>0.65073849555340879</v>
      </c>
      <c r="P75" s="4">
        <f t="shared" si="3"/>
        <v>22.980634748919968</v>
      </c>
    </row>
    <row r="76" spans="1:16">
      <c r="A76" t="s">
        <v>293</v>
      </c>
      <c r="B76" t="s">
        <v>294</v>
      </c>
      <c r="C76" t="s">
        <v>290</v>
      </c>
      <c r="D76" t="s">
        <v>295</v>
      </c>
      <c r="E76" t="s">
        <v>64</v>
      </c>
      <c r="F76" t="s">
        <v>292</v>
      </c>
      <c r="G76" s="1">
        <v>1</v>
      </c>
      <c r="H76" s="1">
        <v>13.56</v>
      </c>
      <c r="I76" s="2">
        <v>20</v>
      </c>
      <c r="J76" s="1">
        <v>11.023599999999998</v>
      </c>
      <c r="K76" s="1">
        <v>8.6614000000000004</v>
      </c>
      <c r="L76" s="1">
        <v>14.960599999999999</v>
      </c>
      <c r="M76">
        <v>1117</v>
      </c>
      <c r="N76">
        <v>1117</v>
      </c>
      <c r="O76" s="4">
        <f t="shared" si="2"/>
        <v>1.307328955994888</v>
      </c>
      <c r="P76" s="4">
        <f t="shared" si="3"/>
        <v>46.167929882272674</v>
      </c>
    </row>
    <row r="77" spans="1:16">
      <c r="A77" t="s">
        <v>296</v>
      </c>
      <c r="B77" t="s">
        <v>297</v>
      </c>
      <c r="C77" t="s">
        <v>290</v>
      </c>
      <c r="D77" t="s">
        <v>298</v>
      </c>
      <c r="E77" t="s">
        <v>65</v>
      </c>
      <c r="F77" t="s">
        <v>292</v>
      </c>
      <c r="G77" s="1">
        <v>1</v>
      </c>
      <c r="H77" s="1">
        <v>13.56</v>
      </c>
      <c r="I77" s="2">
        <v>20</v>
      </c>
      <c r="J77" s="1">
        <v>11.023599999999998</v>
      </c>
      <c r="K77" s="1">
        <v>8.6614000000000004</v>
      </c>
      <c r="L77" s="1">
        <v>14.960599999999999</v>
      </c>
      <c r="M77">
        <v>1093</v>
      </c>
      <c r="N77">
        <v>1093</v>
      </c>
      <c r="O77" s="4">
        <f t="shared" si="2"/>
        <v>1.2792395245321506</v>
      </c>
      <c r="P77" s="4">
        <f t="shared" si="3"/>
        <v>45.175960036995541</v>
      </c>
    </row>
    <row r="78" spans="1:16">
      <c r="A78" t="s">
        <v>299</v>
      </c>
      <c r="B78" t="s">
        <v>300</v>
      </c>
      <c r="C78" t="s">
        <v>290</v>
      </c>
      <c r="D78" t="s">
        <v>301</v>
      </c>
      <c r="E78" t="s">
        <v>66</v>
      </c>
      <c r="F78" t="s">
        <v>292</v>
      </c>
      <c r="G78" s="1">
        <v>1</v>
      </c>
      <c r="H78" s="1">
        <v>13.56</v>
      </c>
      <c r="I78" s="2">
        <v>20</v>
      </c>
      <c r="J78" s="1">
        <v>11.023599999999998</v>
      </c>
      <c r="K78" s="1">
        <v>8.6614000000000004</v>
      </c>
      <c r="L78" s="1">
        <v>14.960599999999999</v>
      </c>
      <c r="M78">
        <v>506</v>
      </c>
      <c r="N78">
        <v>506</v>
      </c>
      <c r="O78" s="4">
        <f t="shared" si="2"/>
        <v>0.59221884667270652</v>
      </c>
      <c r="P78" s="4">
        <f t="shared" si="3"/>
        <v>20.914030904592629</v>
      </c>
    </row>
    <row r="79" spans="1:16">
      <c r="A79" t="s">
        <v>302</v>
      </c>
      <c r="B79" t="s">
        <v>303</v>
      </c>
      <c r="C79" t="s">
        <v>290</v>
      </c>
      <c r="D79" t="s">
        <v>291</v>
      </c>
      <c r="E79" t="s">
        <v>62</v>
      </c>
      <c r="F79" t="s">
        <v>304</v>
      </c>
      <c r="G79" s="1">
        <v>1</v>
      </c>
      <c r="H79" s="1">
        <v>13.56</v>
      </c>
      <c r="I79" s="2">
        <v>20</v>
      </c>
      <c r="J79" s="1">
        <v>11.023599999999998</v>
      </c>
      <c r="K79" s="1">
        <v>8.6614000000000004</v>
      </c>
      <c r="L79" s="1">
        <v>14.960599999999999</v>
      </c>
      <c r="M79">
        <v>498</v>
      </c>
      <c r="N79">
        <v>498</v>
      </c>
      <c r="O79" s="4">
        <f t="shared" si="2"/>
        <v>0.582855702851794</v>
      </c>
      <c r="P79" s="4">
        <f t="shared" si="3"/>
        <v>20.583374289500252</v>
      </c>
    </row>
    <row r="80" spans="1:16">
      <c r="A80" t="s">
        <v>305</v>
      </c>
      <c r="B80" t="s">
        <v>306</v>
      </c>
      <c r="C80" t="s">
        <v>290</v>
      </c>
      <c r="D80" t="s">
        <v>295</v>
      </c>
      <c r="E80" t="s">
        <v>64</v>
      </c>
      <c r="F80" t="s">
        <v>304</v>
      </c>
      <c r="G80" s="1">
        <v>1</v>
      </c>
      <c r="H80" s="1">
        <v>13.56</v>
      </c>
      <c r="I80" s="2">
        <v>20</v>
      </c>
      <c r="J80" s="1">
        <v>11.023599999999998</v>
      </c>
      <c r="K80" s="1">
        <v>8.6614000000000004</v>
      </c>
      <c r="L80" s="1">
        <v>14.960599999999999</v>
      </c>
      <c r="M80">
        <v>1006</v>
      </c>
      <c r="N80">
        <v>1006</v>
      </c>
      <c r="O80" s="4">
        <f t="shared" si="2"/>
        <v>1.1774153354797285</v>
      </c>
      <c r="P80" s="4">
        <f t="shared" si="3"/>
        <v>41.580069347865972</v>
      </c>
    </row>
    <row r="81" spans="1:16">
      <c r="A81" t="s">
        <v>307</v>
      </c>
      <c r="B81" t="s">
        <v>308</v>
      </c>
      <c r="C81" t="s">
        <v>290</v>
      </c>
      <c r="D81" t="s">
        <v>298</v>
      </c>
      <c r="E81" t="s">
        <v>65</v>
      </c>
      <c r="F81" t="s">
        <v>304</v>
      </c>
      <c r="G81" s="1">
        <v>1</v>
      </c>
      <c r="H81" s="1">
        <v>13.56</v>
      </c>
      <c r="I81" s="2">
        <v>20</v>
      </c>
      <c r="J81" s="1">
        <v>11.023599999999998</v>
      </c>
      <c r="K81" s="1">
        <v>8.6614000000000004</v>
      </c>
      <c r="L81" s="1">
        <v>14.960599999999999</v>
      </c>
      <c r="M81">
        <v>982</v>
      </c>
      <c r="N81">
        <v>982</v>
      </c>
      <c r="O81" s="4">
        <f t="shared" si="2"/>
        <v>1.1493259040169916</v>
      </c>
      <c r="P81" s="4">
        <f t="shared" si="3"/>
        <v>40.588099502588854</v>
      </c>
    </row>
    <row r="82" spans="1:16">
      <c r="A82" t="s">
        <v>309</v>
      </c>
      <c r="B82" t="s">
        <v>310</v>
      </c>
      <c r="C82" t="s">
        <v>290</v>
      </c>
      <c r="D82" t="s">
        <v>301</v>
      </c>
      <c r="E82" t="s">
        <v>66</v>
      </c>
      <c r="F82" t="s">
        <v>304</v>
      </c>
      <c r="G82" s="1">
        <v>1</v>
      </c>
      <c r="H82" s="1">
        <v>13.56</v>
      </c>
      <c r="I82" s="2">
        <v>20</v>
      </c>
      <c r="J82" s="1">
        <v>11.023599999999998</v>
      </c>
      <c r="K82" s="1">
        <v>8.6614000000000004</v>
      </c>
      <c r="L82" s="1">
        <v>14.960599999999999</v>
      </c>
      <c r="M82">
        <v>466</v>
      </c>
      <c r="N82">
        <v>466</v>
      </c>
      <c r="O82" s="4">
        <f t="shared" si="2"/>
        <v>0.5454031275681448</v>
      </c>
      <c r="P82" s="4">
        <f t="shared" si="3"/>
        <v>19.260747829130764</v>
      </c>
    </row>
    <row r="83" spans="1:16">
      <c r="A83" t="s">
        <v>311</v>
      </c>
      <c r="B83" t="s">
        <v>312</v>
      </c>
      <c r="C83" t="s">
        <v>313</v>
      </c>
      <c r="D83" t="s">
        <v>314</v>
      </c>
      <c r="E83" t="s">
        <v>62</v>
      </c>
      <c r="F83" t="s">
        <v>315</v>
      </c>
      <c r="G83" s="1">
        <v>1</v>
      </c>
      <c r="H83" s="1">
        <v>12.99</v>
      </c>
      <c r="I83" s="2">
        <v>20</v>
      </c>
      <c r="J83" s="1">
        <v>11.41732</v>
      </c>
      <c r="K83" s="1">
        <v>9.8425200000000004</v>
      </c>
      <c r="L83" s="1">
        <v>15.748030000000002</v>
      </c>
      <c r="M83">
        <v>85</v>
      </c>
      <c r="N83">
        <v>85</v>
      </c>
      <c r="O83" s="4">
        <f t="shared" si="2"/>
        <v>0.12324996163525155</v>
      </c>
      <c r="P83" s="4">
        <f t="shared" si="3"/>
        <v>4.3525354201604181</v>
      </c>
    </row>
    <row r="84" spans="1:16">
      <c r="A84" t="s">
        <v>316</v>
      </c>
      <c r="B84" t="s">
        <v>317</v>
      </c>
      <c r="C84" t="s">
        <v>313</v>
      </c>
      <c r="D84" t="s">
        <v>318</v>
      </c>
      <c r="E84" t="s">
        <v>64</v>
      </c>
      <c r="F84" t="s">
        <v>315</v>
      </c>
      <c r="G84" s="1">
        <v>1</v>
      </c>
      <c r="H84" s="1">
        <v>12.99</v>
      </c>
      <c r="I84" s="2">
        <v>20</v>
      </c>
      <c r="J84" s="1">
        <v>11.41732</v>
      </c>
      <c r="K84" s="1">
        <v>9.8425200000000004</v>
      </c>
      <c r="L84" s="1">
        <v>15.748030000000002</v>
      </c>
      <c r="M84">
        <v>177</v>
      </c>
      <c r="N84">
        <v>177</v>
      </c>
      <c r="O84" s="4">
        <f t="shared" si="2"/>
        <v>0.2566499201110532</v>
      </c>
      <c r="P84" s="4">
        <f t="shared" si="3"/>
        <v>9.063514933745811</v>
      </c>
    </row>
    <row r="85" spans="1:16">
      <c r="A85" t="s">
        <v>319</v>
      </c>
      <c r="B85" t="s">
        <v>320</v>
      </c>
      <c r="C85" t="s">
        <v>313</v>
      </c>
      <c r="D85" t="s">
        <v>321</v>
      </c>
      <c r="E85" t="s">
        <v>65</v>
      </c>
      <c r="F85" t="s">
        <v>315</v>
      </c>
      <c r="G85" s="1">
        <v>1</v>
      </c>
      <c r="H85" s="1">
        <v>12.99</v>
      </c>
      <c r="I85" s="2">
        <v>20</v>
      </c>
      <c r="J85" s="1">
        <v>11.41732</v>
      </c>
      <c r="K85" s="1">
        <v>9.8425200000000004</v>
      </c>
      <c r="L85" s="1">
        <v>15.748030000000002</v>
      </c>
      <c r="M85">
        <v>176</v>
      </c>
      <c r="N85">
        <v>176</v>
      </c>
      <c r="O85" s="4">
        <f t="shared" si="2"/>
        <v>0.25519992056240326</v>
      </c>
      <c r="P85" s="4">
        <f t="shared" si="3"/>
        <v>9.0123086346851036</v>
      </c>
    </row>
    <row r="86" spans="1:16">
      <c r="A86" t="s">
        <v>322</v>
      </c>
      <c r="B86" t="s">
        <v>323</v>
      </c>
      <c r="C86" t="s">
        <v>313</v>
      </c>
      <c r="D86" t="s">
        <v>324</v>
      </c>
      <c r="E86" t="s">
        <v>66</v>
      </c>
      <c r="F86" t="s">
        <v>315</v>
      </c>
      <c r="G86" s="1">
        <v>2.5</v>
      </c>
      <c r="H86" s="1">
        <v>12.99</v>
      </c>
      <c r="I86" s="2">
        <v>20</v>
      </c>
      <c r="J86" s="1">
        <v>11.41732</v>
      </c>
      <c r="K86" s="1">
        <v>9.8425200000000004</v>
      </c>
      <c r="L86" s="1">
        <v>15.748030000000002</v>
      </c>
      <c r="M86">
        <v>76</v>
      </c>
      <c r="N86">
        <v>76</v>
      </c>
      <c r="O86" s="4">
        <f t="shared" si="2"/>
        <v>0.11019996569740137</v>
      </c>
      <c r="P86" s="4">
        <f t="shared" si="3"/>
        <v>3.8916787286140204</v>
      </c>
    </row>
    <row r="87" spans="1:16">
      <c r="A87" t="s">
        <v>325</v>
      </c>
      <c r="B87" t="s">
        <v>326</v>
      </c>
      <c r="C87" t="s">
        <v>313</v>
      </c>
      <c r="D87" t="s">
        <v>314</v>
      </c>
      <c r="E87" t="s">
        <v>62</v>
      </c>
      <c r="F87" t="s">
        <v>327</v>
      </c>
      <c r="G87" s="1">
        <v>2.5</v>
      </c>
      <c r="H87" s="1">
        <v>12.99</v>
      </c>
      <c r="I87" s="2">
        <v>20</v>
      </c>
      <c r="J87" s="1">
        <v>11.41732</v>
      </c>
      <c r="K87" s="1">
        <v>9.8425200000000004</v>
      </c>
      <c r="L87" s="1">
        <v>15.748030000000002</v>
      </c>
      <c r="M87">
        <v>151</v>
      </c>
      <c r="N87">
        <v>151</v>
      </c>
      <c r="O87" s="4">
        <f t="shared" si="2"/>
        <v>0.21894993184615275</v>
      </c>
      <c r="P87" s="4">
        <f t="shared" si="3"/>
        <v>7.7321511581673308</v>
      </c>
    </row>
    <row r="88" spans="1:16">
      <c r="A88" t="s">
        <v>328</v>
      </c>
      <c r="B88" t="s">
        <v>329</v>
      </c>
      <c r="C88" t="s">
        <v>313</v>
      </c>
      <c r="D88" t="s">
        <v>318</v>
      </c>
      <c r="E88" t="s">
        <v>64</v>
      </c>
      <c r="F88" t="s">
        <v>327</v>
      </c>
      <c r="G88" s="1">
        <v>1</v>
      </c>
      <c r="H88" s="1">
        <v>12.99</v>
      </c>
      <c r="I88" s="2">
        <v>20</v>
      </c>
      <c r="J88" s="1">
        <v>11.41732</v>
      </c>
      <c r="K88" s="1">
        <v>9.8425200000000004</v>
      </c>
      <c r="L88" s="1">
        <v>15.748030000000002</v>
      </c>
      <c r="M88">
        <v>304</v>
      </c>
      <c r="N88">
        <v>304</v>
      </c>
      <c r="O88" s="4">
        <f t="shared" si="2"/>
        <v>0.44079986278960548</v>
      </c>
      <c r="P88" s="4">
        <f t="shared" si="3"/>
        <v>15.566714914456082</v>
      </c>
    </row>
    <row r="89" spans="1:16">
      <c r="A89" t="s">
        <v>330</v>
      </c>
      <c r="B89" t="s">
        <v>331</v>
      </c>
      <c r="C89" t="s">
        <v>313</v>
      </c>
      <c r="D89" t="s">
        <v>321</v>
      </c>
      <c r="E89" t="s">
        <v>65</v>
      </c>
      <c r="F89" t="s">
        <v>327</v>
      </c>
      <c r="G89" s="1">
        <v>1</v>
      </c>
      <c r="H89" s="1">
        <v>12.99</v>
      </c>
      <c r="I89" s="2">
        <v>20</v>
      </c>
      <c r="J89" s="1">
        <v>11.41732</v>
      </c>
      <c r="K89" s="1">
        <v>9.8425200000000004</v>
      </c>
      <c r="L89" s="1">
        <v>15.748030000000002</v>
      </c>
      <c r="M89">
        <v>305</v>
      </c>
      <c r="N89">
        <v>305</v>
      </c>
      <c r="O89" s="4">
        <f t="shared" si="2"/>
        <v>0.44224986233825547</v>
      </c>
      <c r="P89" s="4">
        <f t="shared" si="3"/>
        <v>15.617921213516791</v>
      </c>
    </row>
    <row r="90" spans="1:16">
      <c r="A90" t="s">
        <v>332</v>
      </c>
      <c r="B90" t="s">
        <v>333</v>
      </c>
      <c r="C90" t="s">
        <v>313</v>
      </c>
      <c r="D90" t="s">
        <v>324</v>
      </c>
      <c r="E90" t="s">
        <v>66</v>
      </c>
      <c r="F90" t="s">
        <v>327</v>
      </c>
      <c r="G90" s="1">
        <v>1</v>
      </c>
      <c r="H90" s="1">
        <v>12.99</v>
      </c>
      <c r="I90" s="2">
        <v>20</v>
      </c>
      <c r="J90" s="1">
        <v>11.41732</v>
      </c>
      <c r="K90" s="1">
        <v>9.8425200000000004</v>
      </c>
      <c r="L90" s="1">
        <v>15.748030000000002</v>
      </c>
      <c r="M90">
        <v>116</v>
      </c>
      <c r="N90">
        <v>116</v>
      </c>
      <c r="O90" s="4">
        <f t="shared" si="2"/>
        <v>0.1681999476434021</v>
      </c>
      <c r="P90" s="4">
        <f t="shared" si="3"/>
        <v>5.9399306910424521</v>
      </c>
    </row>
    <row r="91" spans="1:16">
      <c r="A91" t="s">
        <v>334</v>
      </c>
      <c r="B91" t="s">
        <v>335</v>
      </c>
      <c r="C91" t="s">
        <v>336</v>
      </c>
      <c r="D91" t="s">
        <v>337</v>
      </c>
      <c r="E91" t="s">
        <v>62</v>
      </c>
      <c r="F91" t="s">
        <v>147</v>
      </c>
      <c r="G91" s="1">
        <v>1</v>
      </c>
      <c r="H91" s="1">
        <v>22.03</v>
      </c>
      <c r="I91" s="2">
        <v>10</v>
      </c>
      <c r="J91" s="1">
        <v>14.960599999999999</v>
      </c>
      <c r="K91" s="1">
        <v>13.779500000000001</v>
      </c>
      <c r="L91" s="1">
        <v>23.622</v>
      </c>
      <c r="M91">
        <v>206</v>
      </c>
      <c r="N91">
        <v>206</v>
      </c>
      <c r="O91" s="4">
        <f t="shared" si="2"/>
        <v>1.6438701367397259</v>
      </c>
      <c r="P91" s="4">
        <f t="shared" si="3"/>
        <v>58.052780717922403</v>
      </c>
    </row>
    <row r="92" spans="1:16">
      <c r="A92" t="s">
        <v>338</v>
      </c>
      <c r="B92" t="s">
        <v>339</v>
      </c>
      <c r="C92" t="s">
        <v>336</v>
      </c>
      <c r="D92" t="s">
        <v>340</v>
      </c>
      <c r="E92" t="s">
        <v>64</v>
      </c>
      <c r="F92" t="s">
        <v>147</v>
      </c>
      <c r="G92" s="1">
        <v>1</v>
      </c>
      <c r="H92" s="1">
        <v>22.03</v>
      </c>
      <c r="I92" s="2">
        <v>10</v>
      </c>
      <c r="J92" s="1">
        <v>14.960599999999999</v>
      </c>
      <c r="K92" s="1">
        <v>13.779500000000001</v>
      </c>
      <c r="L92" s="1">
        <v>23.622</v>
      </c>
      <c r="M92">
        <v>432</v>
      </c>
      <c r="N92">
        <v>432</v>
      </c>
      <c r="O92" s="4">
        <f t="shared" si="2"/>
        <v>3.4473393158813677</v>
      </c>
      <c r="P92" s="4">
        <f t="shared" si="3"/>
        <v>121.74175373855574</v>
      </c>
    </row>
    <row r="93" spans="1:16">
      <c r="A93" t="s">
        <v>341</v>
      </c>
      <c r="B93" t="s">
        <v>342</v>
      </c>
      <c r="C93" t="s">
        <v>336</v>
      </c>
      <c r="D93" t="s">
        <v>343</v>
      </c>
      <c r="E93" t="s">
        <v>65</v>
      </c>
      <c r="F93" t="s">
        <v>147</v>
      </c>
      <c r="G93" s="1">
        <v>1</v>
      </c>
      <c r="H93" s="1">
        <v>22.03</v>
      </c>
      <c r="I93" s="2">
        <v>10</v>
      </c>
      <c r="J93" s="1">
        <v>14.960599999999999</v>
      </c>
      <c r="K93" s="1">
        <v>13.779500000000001</v>
      </c>
      <c r="L93" s="1">
        <v>23.622</v>
      </c>
      <c r="M93">
        <v>419</v>
      </c>
      <c r="N93">
        <v>419</v>
      </c>
      <c r="O93" s="4">
        <f t="shared" si="2"/>
        <v>3.3435999383201218</v>
      </c>
      <c r="P93" s="4">
        <f t="shared" si="3"/>
        <v>118.07822874179361</v>
      </c>
    </row>
    <row r="94" spans="1:16">
      <c r="A94" t="s">
        <v>344</v>
      </c>
      <c r="B94" t="s">
        <v>345</v>
      </c>
      <c r="C94" t="s">
        <v>336</v>
      </c>
      <c r="D94" t="s">
        <v>346</v>
      </c>
      <c r="E94" t="s">
        <v>66</v>
      </c>
      <c r="F94" t="s">
        <v>147</v>
      </c>
      <c r="G94" s="1">
        <v>1</v>
      </c>
      <c r="H94" s="1">
        <v>22.03</v>
      </c>
      <c r="I94" s="2">
        <v>10</v>
      </c>
      <c r="J94" s="1">
        <v>14.960599999999999</v>
      </c>
      <c r="K94" s="1">
        <v>13.779500000000001</v>
      </c>
      <c r="L94" s="1">
        <v>23.622</v>
      </c>
      <c r="M94">
        <v>168</v>
      </c>
      <c r="N94">
        <v>168</v>
      </c>
      <c r="O94" s="4">
        <f t="shared" si="2"/>
        <v>1.3406319561760873</v>
      </c>
      <c r="P94" s="4">
        <f t="shared" si="3"/>
        <v>47.344015342771677</v>
      </c>
    </row>
    <row r="95" spans="1:16">
      <c r="A95" t="s">
        <v>347</v>
      </c>
      <c r="B95" t="s">
        <v>348</v>
      </c>
      <c r="C95" t="s">
        <v>336</v>
      </c>
      <c r="D95" t="s">
        <v>337</v>
      </c>
      <c r="E95" t="s">
        <v>62</v>
      </c>
      <c r="F95" t="s">
        <v>163</v>
      </c>
      <c r="G95" s="1">
        <v>1</v>
      </c>
      <c r="H95" s="1">
        <v>22.03</v>
      </c>
      <c r="I95" s="2">
        <v>10</v>
      </c>
      <c r="J95" s="1">
        <v>14.960599999999999</v>
      </c>
      <c r="K95" s="1">
        <v>13.779500000000001</v>
      </c>
      <c r="L95" s="1">
        <v>23.622</v>
      </c>
      <c r="M95">
        <v>112</v>
      </c>
      <c r="N95">
        <v>112</v>
      </c>
      <c r="O95" s="4">
        <f t="shared" si="2"/>
        <v>0.89375463745072503</v>
      </c>
      <c r="P95" s="4">
        <f t="shared" si="3"/>
        <v>31.56267689518112</v>
      </c>
    </row>
    <row r="96" spans="1:16">
      <c r="A96" t="s">
        <v>349</v>
      </c>
      <c r="B96" t="s">
        <v>350</v>
      </c>
      <c r="C96" t="s">
        <v>336</v>
      </c>
      <c r="D96" t="s">
        <v>340</v>
      </c>
      <c r="E96" t="s">
        <v>64</v>
      </c>
      <c r="F96" t="s">
        <v>163</v>
      </c>
      <c r="G96" s="1">
        <v>1</v>
      </c>
      <c r="H96" s="1">
        <v>22.03</v>
      </c>
      <c r="I96" s="2">
        <v>10</v>
      </c>
      <c r="J96" s="1">
        <v>14.960599999999999</v>
      </c>
      <c r="K96" s="1">
        <v>13.779500000000001</v>
      </c>
      <c r="L96" s="1">
        <v>23.622</v>
      </c>
      <c r="M96">
        <v>355</v>
      </c>
      <c r="N96">
        <v>355</v>
      </c>
      <c r="O96" s="4">
        <f t="shared" si="2"/>
        <v>2.8328830026339946</v>
      </c>
      <c r="P96" s="4">
        <f t="shared" si="3"/>
        <v>100.04241337311873</v>
      </c>
    </row>
    <row r="97" spans="1:16">
      <c r="A97" t="s">
        <v>351</v>
      </c>
      <c r="B97" t="s">
        <v>352</v>
      </c>
      <c r="C97" t="s">
        <v>336</v>
      </c>
      <c r="D97" t="s">
        <v>343</v>
      </c>
      <c r="E97" t="s">
        <v>65</v>
      </c>
      <c r="F97" t="s">
        <v>163</v>
      </c>
      <c r="G97" s="1">
        <v>1</v>
      </c>
      <c r="H97" s="1">
        <v>22.03</v>
      </c>
      <c r="I97" s="2">
        <v>10</v>
      </c>
      <c r="J97" s="1">
        <v>14.960599999999999</v>
      </c>
      <c r="K97" s="1">
        <v>13.779500000000001</v>
      </c>
      <c r="L97" s="1">
        <v>23.622</v>
      </c>
      <c r="M97">
        <v>401</v>
      </c>
      <c r="N97">
        <v>401</v>
      </c>
      <c r="O97" s="4">
        <f t="shared" si="2"/>
        <v>3.1999608001583999</v>
      </c>
      <c r="P97" s="4">
        <f t="shared" si="3"/>
        <v>113.00565566935386</v>
      </c>
    </row>
    <row r="98" spans="1:16">
      <c r="A98" t="s">
        <v>353</v>
      </c>
      <c r="B98" t="s">
        <v>354</v>
      </c>
      <c r="C98" t="s">
        <v>336</v>
      </c>
      <c r="D98" t="s">
        <v>346</v>
      </c>
      <c r="E98" t="s">
        <v>66</v>
      </c>
      <c r="F98" t="s">
        <v>163</v>
      </c>
      <c r="G98" s="1">
        <v>1</v>
      </c>
      <c r="H98" s="1">
        <v>22.03</v>
      </c>
      <c r="I98" s="2">
        <v>10</v>
      </c>
      <c r="J98" s="1">
        <v>14.960599999999999</v>
      </c>
      <c r="K98" s="1">
        <v>13.779500000000001</v>
      </c>
      <c r="L98" s="1">
        <v>23.622</v>
      </c>
      <c r="M98">
        <v>117</v>
      </c>
      <c r="N98">
        <v>117</v>
      </c>
      <c r="O98" s="4">
        <f t="shared" ref="O98:O100" si="4">N98/I98*J98*K98*L98*0.0254*0.0254*0.0254</f>
        <v>0.93365439805120365</v>
      </c>
      <c r="P98" s="4">
        <f t="shared" ref="P98:P100" si="5">O98*35.3147</f>
        <v>32.971724970858844</v>
      </c>
    </row>
    <row r="99" spans="1:16">
      <c r="A99" t="s">
        <v>355</v>
      </c>
      <c r="B99" t="s">
        <v>356</v>
      </c>
      <c r="C99" t="s">
        <v>357</v>
      </c>
      <c r="D99" t="s">
        <v>358</v>
      </c>
      <c r="E99" t="s">
        <v>359</v>
      </c>
      <c r="F99" t="s">
        <v>32</v>
      </c>
      <c r="G99" s="1">
        <v>2.5</v>
      </c>
      <c r="H99" s="1">
        <v>21.5</v>
      </c>
      <c r="I99" s="2">
        <v>10</v>
      </c>
      <c r="J99" s="1">
        <v>15.747999999999999</v>
      </c>
      <c r="K99" s="1">
        <v>19.684999999999999</v>
      </c>
      <c r="L99" s="1">
        <v>22.834600000000002</v>
      </c>
      <c r="M99">
        <v>119</v>
      </c>
      <c r="N99">
        <v>119</v>
      </c>
      <c r="O99" s="4">
        <f t="shared" si="4"/>
        <v>1.3803917176165645</v>
      </c>
      <c r="P99" s="4">
        <f t="shared" si="5"/>
        <v>48.748119390113693</v>
      </c>
    </row>
    <row r="100" spans="1:16">
      <c r="A100" t="s">
        <v>360</v>
      </c>
      <c r="B100" t="s">
        <v>361</v>
      </c>
      <c r="C100" t="s">
        <v>357</v>
      </c>
      <c r="D100" t="s">
        <v>362</v>
      </c>
      <c r="E100" t="s">
        <v>359</v>
      </c>
      <c r="F100" t="s">
        <v>32</v>
      </c>
      <c r="G100" s="1">
        <v>5</v>
      </c>
      <c r="H100" s="1">
        <v>21.5</v>
      </c>
      <c r="I100" s="2">
        <v>10</v>
      </c>
      <c r="J100" s="1">
        <v>15.747999999999999</v>
      </c>
      <c r="K100" s="1">
        <v>19.684999999999999</v>
      </c>
      <c r="L100" s="1">
        <v>22.834600000000002</v>
      </c>
      <c r="M100">
        <v>110</v>
      </c>
      <c r="N100">
        <v>110</v>
      </c>
      <c r="O100" s="4">
        <f t="shared" si="4"/>
        <v>1.2759923440153116</v>
      </c>
      <c r="P100" s="4">
        <f t="shared" si="5"/>
        <v>45.061286831197528</v>
      </c>
    </row>
    <row r="101" spans="1:16">
      <c r="A101" t="s">
        <v>403</v>
      </c>
      <c r="M101">
        <f>SUM(M5:M100)</f>
        <v>23832</v>
      </c>
      <c r="N101">
        <f>SUM(N5:N100)</f>
        <v>23832</v>
      </c>
      <c r="O101" s="4">
        <f>SUM(O5:O100)</f>
        <v>63.748899537929923</v>
      </c>
      <c r="P101" s="4">
        <f t="shared" ref="P101" si="6">O101*35.3147</f>
        <v>2251.2732625121339</v>
      </c>
    </row>
  </sheetData>
  <autoFilter ref="A4:P101" xr:uid="{00000000-0009-0000-0000-000002000000}"/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"/>
  <sheetViews>
    <sheetView zoomScale="85" zoomScaleNormal="85" workbookViewId="0">
      <selection activeCell="K7" sqref="K7"/>
    </sheetView>
  </sheetViews>
  <sheetFormatPr defaultRowHeight="13.2"/>
  <cols>
    <col min="1" max="3" width="12.6640625" customWidth="1"/>
    <col min="4" max="4" width="32.5546875" bestFit="1" customWidth="1"/>
    <col min="5" max="6" width="12.6640625" customWidth="1"/>
    <col min="7" max="7" width="10.44140625" bestFit="1" customWidth="1"/>
    <col min="8" max="8" width="7.5546875" bestFit="1" customWidth="1"/>
    <col min="9" max="9" width="7.6640625" customWidth="1"/>
    <col min="10" max="10" width="8.5546875" bestFit="1" customWidth="1"/>
    <col min="13" max="13" width="6.5546875" customWidth="1"/>
  </cols>
  <sheetData>
    <row r="1" spans="1:15">
      <c r="A1" t="s">
        <v>13</v>
      </c>
      <c r="B1" t="s">
        <v>23</v>
      </c>
    </row>
    <row r="3" spans="1:15">
      <c r="A3" t="s">
        <v>405</v>
      </c>
      <c r="M3" t="s">
        <v>6</v>
      </c>
    </row>
    <row r="4" spans="1:1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11</v>
      </c>
      <c r="K4" t="s">
        <v>12</v>
      </c>
      <c r="L4" t="s">
        <v>10</v>
      </c>
      <c r="M4" t="s">
        <v>22</v>
      </c>
      <c r="N4" s="5" t="s">
        <v>14</v>
      </c>
      <c r="O4" s="5" t="s">
        <v>15</v>
      </c>
    </row>
    <row r="5" spans="1:1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1">
        <v>0.01</v>
      </c>
      <c r="H5" s="1">
        <v>70</v>
      </c>
      <c r="I5" s="2">
        <v>1</v>
      </c>
      <c r="J5" s="1">
        <v>5.1181000000000001</v>
      </c>
      <c r="K5" s="1">
        <v>21.26</v>
      </c>
      <c r="L5" s="1">
        <v>20.87</v>
      </c>
      <c r="M5">
        <v>11</v>
      </c>
      <c r="N5" s="4">
        <v>0.40934388907114455</v>
      </c>
      <c r="O5" s="4">
        <v>14.45585663938075</v>
      </c>
    </row>
    <row r="6" spans="1:15">
      <c r="A6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21</v>
      </c>
      <c r="G6" s="1">
        <v>0.01</v>
      </c>
      <c r="H6" s="1">
        <v>59.78</v>
      </c>
      <c r="I6" s="2">
        <v>1</v>
      </c>
      <c r="J6" s="1">
        <v>4.3307000000000002</v>
      </c>
      <c r="K6" s="1">
        <v>18.897600000000001</v>
      </c>
      <c r="L6" s="1">
        <v>36.811</v>
      </c>
      <c r="M6">
        <v>1</v>
      </c>
      <c r="N6" s="4">
        <v>4.9367770848324187E-2</v>
      </c>
      <c r="O6" s="4">
        <v>1.7434080171773143</v>
      </c>
    </row>
    <row r="7" spans="1:15">
      <c r="N7" s="4">
        <f>SUM(N5:N6)</f>
        <v>0.45871165991946872</v>
      </c>
      <c r="O7" s="4">
        <f>SUM(O5:O6)</f>
        <v>16.199264656558064</v>
      </c>
    </row>
  </sheetData>
  <autoFilter ref="A4:O4" xr:uid="{00000000-0009-0000-0000-000003000000}"/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zoomScale="85" zoomScaleNormal="85" workbookViewId="0">
      <selection activeCell="C22" sqref="C22"/>
    </sheetView>
  </sheetViews>
  <sheetFormatPr defaultColWidth="8.88671875" defaultRowHeight="13.2"/>
  <cols>
    <col min="1" max="1" width="18.109375" style="13" customWidth="1"/>
    <col min="2" max="2" width="17" style="13" bestFit="1" customWidth="1"/>
    <col min="3" max="3" width="12.6640625" style="13" bestFit="1" customWidth="1"/>
    <col min="4" max="4" width="27.44140625" style="13" bestFit="1" customWidth="1"/>
    <col min="5" max="5" width="13.6640625" style="13" customWidth="1"/>
    <col min="6" max="6" width="11.6640625" style="13" customWidth="1"/>
    <col min="7" max="7" width="7.88671875" style="13" customWidth="1"/>
    <col min="8" max="8" width="10.109375" style="13" customWidth="1"/>
    <col min="9" max="9" width="7.6640625" style="13" customWidth="1"/>
    <col min="10" max="10" width="8.5546875" style="13" customWidth="1"/>
    <col min="11" max="12" width="8.88671875" style="13" customWidth="1"/>
    <col min="13" max="13" width="6.5546875" style="13" customWidth="1"/>
    <col min="14" max="14" width="11.6640625" style="13" bestFit="1" customWidth="1"/>
    <col min="15" max="16384" width="8.88671875" style="13"/>
  </cols>
  <sheetData>
    <row r="1" spans="1:16">
      <c r="A1" s="13" t="s">
        <v>13</v>
      </c>
      <c r="B1" s="13" t="s">
        <v>34</v>
      </c>
    </row>
    <row r="3" spans="1:16">
      <c r="A3" s="13" t="s">
        <v>405</v>
      </c>
      <c r="M3" s="13" t="s">
        <v>6</v>
      </c>
    </row>
    <row r="4" spans="1:16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7</v>
      </c>
      <c r="H4" s="13" t="s">
        <v>8</v>
      </c>
      <c r="I4" s="13" t="s">
        <v>9</v>
      </c>
      <c r="J4" s="13" t="s">
        <v>11</v>
      </c>
      <c r="K4" s="13" t="s">
        <v>12</v>
      </c>
      <c r="L4" s="13" t="s">
        <v>10</v>
      </c>
      <c r="M4" s="13" t="s">
        <v>22</v>
      </c>
      <c r="N4" s="13" t="s">
        <v>403</v>
      </c>
      <c r="O4" s="17" t="s">
        <v>14</v>
      </c>
      <c r="P4" s="17" t="s">
        <v>15</v>
      </c>
    </row>
    <row r="5" spans="1:16" ht="12.75" customHeight="1">
      <c r="A5" s="13" t="s">
        <v>39</v>
      </c>
      <c r="B5" s="13" t="s">
        <v>40</v>
      </c>
      <c r="C5" s="13" t="s">
        <v>37</v>
      </c>
      <c r="D5" s="13" t="s">
        <v>41</v>
      </c>
      <c r="E5" s="13" t="s">
        <v>42</v>
      </c>
      <c r="F5" s="13" t="s">
        <v>35</v>
      </c>
      <c r="G5" s="14">
        <v>0.01</v>
      </c>
      <c r="H5" s="14">
        <v>15.5</v>
      </c>
      <c r="I5" s="15">
        <v>2</v>
      </c>
      <c r="J5" s="14">
        <v>9.8424999999999994</v>
      </c>
      <c r="K5" s="14">
        <v>5.7087000000000003</v>
      </c>
      <c r="L5" s="14">
        <v>11.811</v>
      </c>
      <c r="M5" s="13">
        <v>118</v>
      </c>
      <c r="N5" s="13">
        <v>118</v>
      </c>
      <c r="O5" s="16">
        <f t="shared" ref="O5:O11" si="0">N5/I5*J5*K5*L5*0.0254*0.0254*0.0254</f>
        <v>0.64162676998522039</v>
      </c>
      <c r="P5" s="16">
        <f t="shared" ref="P5:P11" si="1">O5*35.3147</f>
        <v>22.658856893997065</v>
      </c>
    </row>
    <row r="6" spans="1:16">
      <c r="A6" s="13" t="s">
        <v>43</v>
      </c>
      <c r="B6" s="13" t="s">
        <v>44</v>
      </c>
      <c r="C6" s="13" t="s">
        <v>37</v>
      </c>
      <c r="D6" s="13" t="s">
        <v>41</v>
      </c>
      <c r="E6" s="13" t="s">
        <v>45</v>
      </c>
      <c r="F6" s="13" t="s">
        <v>35</v>
      </c>
      <c r="G6" s="14">
        <v>0.01</v>
      </c>
      <c r="H6" s="14">
        <v>18</v>
      </c>
      <c r="I6" s="15">
        <v>2</v>
      </c>
      <c r="J6" s="14">
        <v>9.8424999999999994</v>
      </c>
      <c r="K6" s="14">
        <v>6.2991999999999999</v>
      </c>
      <c r="L6" s="14">
        <v>11.811</v>
      </c>
      <c r="M6" s="13">
        <v>278</v>
      </c>
      <c r="N6" s="13">
        <v>278</v>
      </c>
      <c r="O6" s="16">
        <f t="shared" si="0"/>
        <v>1.6679899920200159</v>
      </c>
      <c r="P6" s="16">
        <f t="shared" si="1"/>
        <v>58.904566171189259</v>
      </c>
    </row>
    <row r="7" spans="1:16">
      <c r="A7" s="13" t="s">
        <v>46</v>
      </c>
      <c r="B7" s="13" t="s">
        <v>47</v>
      </c>
      <c r="C7" s="13" t="s">
        <v>37</v>
      </c>
      <c r="D7" s="13" t="s">
        <v>41</v>
      </c>
      <c r="E7" s="13" t="s">
        <v>48</v>
      </c>
      <c r="F7" s="13" t="s">
        <v>35</v>
      </c>
      <c r="G7" s="14">
        <v>0.01</v>
      </c>
      <c r="H7" s="14">
        <v>20</v>
      </c>
      <c r="I7" s="15">
        <v>2</v>
      </c>
      <c r="J7" s="14">
        <v>9.8424999999999994</v>
      </c>
      <c r="K7" s="14">
        <v>6.2991999999999999</v>
      </c>
      <c r="L7" s="14">
        <v>11.811</v>
      </c>
      <c r="M7" s="13">
        <v>102</v>
      </c>
      <c r="N7" s="13">
        <v>102</v>
      </c>
      <c r="O7" s="16">
        <f t="shared" si="0"/>
        <v>0.61199632800734394</v>
      </c>
      <c r="P7" s="16">
        <f t="shared" si="1"/>
        <v>21.612466724680949</v>
      </c>
    </row>
    <row r="8" spans="1:16">
      <c r="A8" s="13" t="s">
        <v>49</v>
      </c>
      <c r="B8" s="13" t="s">
        <v>50</v>
      </c>
      <c r="C8" s="13" t="s">
        <v>37</v>
      </c>
      <c r="D8" s="13" t="s">
        <v>41</v>
      </c>
      <c r="E8" s="13" t="s">
        <v>45</v>
      </c>
      <c r="F8" s="13" t="s">
        <v>38</v>
      </c>
      <c r="G8" s="14">
        <v>0.01</v>
      </c>
      <c r="H8" s="14">
        <v>18.54</v>
      </c>
      <c r="I8" s="15">
        <v>2</v>
      </c>
      <c r="J8" s="14">
        <v>9.8424999999999994</v>
      </c>
      <c r="K8" s="14">
        <v>6.2991999999999999</v>
      </c>
      <c r="L8" s="14">
        <v>11.81</v>
      </c>
      <c r="M8" s="13">
        <v>38</v>
      </c>
      <c r="N8" s="13">
        <v>38</v>
      </c>
      <c r="O8" s="16">
        <f t="shared" si="0"/>
        <v>0.22797932807995194</v>
      </c>
      <c r="P8" s="16">
        <f t="shared" si="1"/>
        <v>8.0510215773450788</v>
      </c>
    </row>
    <row r="9" spans="1:16">
      <c r="A9" s="13" t="s">
        <v>51</v>
      </c>
      <c r="B9" s="13" t="s">
        <v>52</v>
      </c>
      <c r="C9" s="13" t="s">
        <v>36</v>
      </c>
      <c r="D9" s="13" t="s">
        <v>53</v>
      </c>
      <c r="E9" s="13" t="s">
        <v>42</v>
      </c>
      <c r="F9" s="13" t="s">
        <v>32</v>
      </c>
      <c r="G9" s="14">
        <v>0.01</v>
      </c>
      <c r="H9" s="14">
        <v>16</v>
      </c>
      <c r="I9" s="15">
        <v>2</v>
      </c>
      <c r="J9" s="14">
        <v>10.24</v>
      </c>
      <c r="K9" s="14">
        <v>7.09</v>
      </c>
      <c r="L9" s="14">
        <v>12.2</v>
      </c>
      <c r="M9" s="13">
        <v>40</v>
      </c>
      <c r="N9" s="13">
        <v>40</v>
      </c>
      <c r="O9" s="16">
        <f t="shared" si="0"/>
        <v>0.29029340403138559</v>
      </c>
      <c r="P9" s="16">
        <f t="shared" si="1"/>
        <v>10.251624475347173</v>
      </c>
    </row>
    <row r="10" spans="1:16">
      <c r="A10" s="13" t="s">
        <v>54</v>
      </c>
      <c r="B10" s="13" t="s">
        <v>55</v>
      </c>
      <c r="C10" s="13" t="s">
        <v>36</v>
      </c>
      <c r="D10" s="13" t="s">
        <v>53</v>
      </c>
      <c r="E10" s="13" t="s">
        <v>48</v>
      </c>
      <c r="F10" s="13" t="s">
        <v>32</v>
      </c>
      <c r="G10" s="14">
        <v>0.01</v>
      </c>
      <c r="H10" s="14">
        <v>22</v>
      </c>
      <c r="I10" s="15">
        <v>2</v>
      </c>
      <c r="J10" s="14">
        <v>9.84</v>
      </c>
      <c r="K10" s="14">
        <v>10.24</v>
      </c>
      <c r="L10" s="14">
        <v>11.81</v>
      </c>
      <c r="M10" s="13">
        <v>48</v>
      </c>
      <c r="N10" s="13">
        <v>48</v>
      </c>
      <c r="O10" s="16">
        <f t="shared" si="0"/>
        <v>0.46801238317439375</v>
      </c>
      <c r="P10" s="16">
        <f t="shared" si="1"/>
        <v>16.527716908088763</v>
      </c>
    </row>
    <row r="11" spans="1:16">
      <c r="A11" s="13" t="s">
        <v>56</v>
      </c>
      <c r="B11" s="13" t="s">
        <v>57</v>
      </c>
      <c r="C11" s="13" t="s">
        <v>58</v>
      </c>
      <c r="D11" s="13" t="s">
        <v>59</v>
      </c>
      <c r="E11" s="13" t="s">
        <v>60</v>
      </c>
      <c r="F11" s="13" t="s">
        <v>61</v>
      </c>
      <c r="G11" s="14">
        <v>0.01</v>
      </c>
      <c r="H11" s="14">
        <v>7.1</v>
      </c>
      <c r="I11" s="15">
        <v>2</v>
      </c>
      <c r="J11" s="14">
        <v>4.41</v>
      </c>
      <c r="K11" s="14">
        <v>5.43</v>
      </c>
      <c r="L11" s="14">
        <v>8.15</v>
      </c>
      <c r="M11" s="13">
        <v>34</v>
      </c>
      <c r="N11" s="13">
        <v>34</v>
      </c>
      <c r="O11" s="16">
        <f t="shared" si="0"/>
        <v>5.4368343244386351E-2</v>
      </c>
      <c r="P11" s="16">
        <f t="shared" si="1"/>
        <v>1.9200017311725308</v>
      </c>
    </row>
    <row r="12" spans="1:16">
      <c r="A12" s="13" t="s">
        <v>403</v>
      </c>
      <c r="M12" s="13">
        <f>SUM(M5:M11)</f>
        <v>658</v>
      </c>
      <c r="N12" s="13">
        <f>SUM(N5:N11)</f>
        <v>658</v>
      </c>
      <c r="O12" s="16">
        <f>SUM(O5:O11)</f>
        <v>3.962266548542698</v>
      </c>
      <c r="P12" s="16">
        <f>SUM(P5:P11)</f>
        <v>139.92625448182082</v>
      </c>
    </row>
  </sheetData>
  <autoFilter ref="A4:P4" xr:uid="{00000000-0009-0000-0000-000004000000}"/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zoomScale="85" zoomScaleNormal="85" workbookViewId="0">
      <selection activeCell="D14" sqref="D13:D14"/>
    </sheetView>
  </sheetViews>
  <sheetFormatPr defaultColWidth="8.88671875" defaultRowHeight="13.2"/>
  <cols>
    <col min="1" max="1" width="18.109375" style="13" customWidth="1"/>
    <col min="2" max="2" width="17" style="13" bestFit="1" customWidth="1"/>
    <col min="3" max="3" width="20.6640625" style="13" customWidth="1"/>
    <col min="4" max="4" width="28.88671875" style="13" bestFit="1" customWidth="1"/>
    <col min="5" max="6" width="18.109375" style="13" bestFit="1" customWidth="1"/>
    <col min="7" max="7" width="7.88671875" style="13" customWidth="1"/>
    <col min="8" max="8" width="18.6640625" style="13" bestFit="1" customWidth="1"/>
    <col min="9" max="9" width="7.6640625" style="13" customWidth="1"/>
    <col min="10" max="10" width="8.5546875" style="13" bestFit="1" customWidth="1"/>
    <col min="11" max="12" width="8.88671875" style="13"/>
    <col min="13" max="13" width="6.5546875" style="13" customWidth="1"/>
    <col min="14" max="14" width="11.6640625" style="13" bestFit="1" customWidth="1"/>
    <col min="15" max="16384" width="8.88671875" style="13"/>
  </cols>
  <sheetData>
    <row r="1" spans="1:17">
      <c r="A1" s="18" t="s">
        <v>13</v>
      </c>
      <c r="B1" s="13" t="s">
        <v>406</v>
      </c>
    </row>
    <row r="3" spans="1:17">
      <c r="A3" s="18" t="s">
        <v>405</v>
      </c>
      <c r="M3" s="18" t="s">
        <v>6</v>
      </c>
    </row>
    <row r="4" spans="1:17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7</v>
      </c>
      <c r="H4" s="18" t="s">
        <v>8</v>
      </c>
      <c r="I4" s="18" t="s">
        <v>9</v>
      </c>
      <c r="J4" s="18" t="s">
        <v>11</v>
      </c>
      <c r="K4" s="18" t="s">
        <v>12</v>
      </c>
      <c r="L4" s="18" t="s">
        <v>10</v>
      </c>
      <c r="M4" s="13" t="s">
        <v>22</v>
      </c>
      <c r="N4" s="13" t="s">
        <v>403</v>
      </c>
      <c r="O4" s="17" t="s">
        <v>14</v>
      </c>
      <c r="P4" s="17" t="s">
        <v>15</v>
      </c>
    </row>
    <row r="5" spans="1:17">
      <c r="A5" s="13" t="s">
        <v>389</v>
      </c>
      <c r="B5" s="13" t="s">
        <v>390</v>
      </c>
      <c r="C5" s="13" t="s">
        <v>391</v>
      </c>
      <c r="D5" s="13" t="s">
        <v>392</v>
      </c>
      <c r="E5" s="13" t="s">
        <v>393</v>
      </c>
      <c r="F5" s="13" t="s">
        <v>368</v>
      </c>
      <c r="G5" s="14">
        <v>0.5</v>
      </c>
      <c r="H5" s="14">
        <v>28.78</v>
      </c>
      <c r="I5" s="15">
        <v>1</v>
      </c>
      <c r="J5" s="14">
        <v>7.09</v>
      </c>
      <c r="K5" s="14">
        <v>25.59</v>
      </c>
      <c r="L5" s="14">
        <v>21.65</v>
      </c>
      <c r="M5" s="13">
        <v>103</v>
      </c>
      <c r="N5" s="13">
        <v>103</v>
      </c>
      <c r="O5" s="16">
        <f t="shared" ref="O5:O8" si="0">N5/I5*J5*K5*L5*0.0254*0.0254*0.0254</f>
        <v>6.62998882397196</v>
      </c>
      <c r="P5" s="16">
        <f t="shared" ref="P5:P9" si="1">O5*35.3147</f>
        <v>234.13606632192258</v>
      </c>
      <c r="Q5" s="19" t="s">
        <v>410</v>
      </c>
    </row>
    <row r="6" spans="1:17">
      <c r="A6" s="13" t="s">
        <v>394</v>
      </c>
      <c r="B6" s="13" t="s">
        <v>395</v>
      </c>
      <c r="C6" s="13" t="s">
        <v>391</v>
      </c>
      <c r="D6" s="13" t="s">
        <v>392</v>
      </c>
      <c r="E6" s="13" t="s">
        <v>393</v>
      </c>
      <c r="F6" s="13" t="s">
        <v>35</v>
      </c>
      <c r="G6" s="14">
        <v>0.5</v>
      </c>
      <c r="H6" s="14">
        <v>28.78</v>
      </c>
      <c r="I6" s="15">
        <v>1</v>
      </c>
      <c r="J6" s="14">
        <v>7.09</v>
      </c>
      <c r="K6" s="14">
        <v>25.59</v>
      </c>
      <c r="L6" s="14">
        <v>21.65</v>
      </c>
      <c r="M6" s="13">
        <v>18</v>
      </c>
      <c r="N6" s="13">
        <v>18</v>
      </c>
      <c r="O6" s="16">
        <f t="shared" si="0"/>
        <v>1.15863882360675</v>
      </c>
      <c r="P6" s="16">
        <f t="shared" si="1"/>
        <v>40.916982464025295</v>
      </c>
      <c r="Q6" s="19" t="s">
        <v>410</v>
      </c>
    </row>
    <row r="7" spans="1:17">
      <c r="A7" s="13" t="s">
        <v>396</v>
      </c>
      <c r="B7" s="13" t="s">
        <v>397</v>
      </c>
      <c r="C7" s="13" t="s">
        <v>391</v>
      </c>
      <c r="D7" s="13" t="s">
        <v>392</v>
      </c>
      <c r="E7" s="13" t="s">
        <v>393</v>
      </c>
      <c r="F7" s="13" t="s">
        <v>67</v>
      </c>
      <c r="G7" s="14">
        <v>0.01</v>
      </c>
      <c r="H7" s="14">
        <v>28.78</v>
      </c>
      <c r="I7" s="15">
        <v>1</v>
      </c>
      <c r="J7" s="14">
        <v>7.09</v>
      </c>
      <c r="K7" s="14">
        <v>25.59</v>
      </c>
      <c r="L7" s="14">
        <v>21.65</v>
      </c>
      <c r="M7" s="13">
        <v>9</v>
      </c>
      <c r="N7" s="13">
        <v>9</v>
      </c>
      <c r="O7" s="16">
        <f t="shared" si="0"/>
        <v>0.57931941180337498</v>
      </c>
      <c r="P7" s="16">
        <f t="shared" si="1"/>
        <v>20.458491232012648</v>
      </c>
      <c r="Q7" s="19" t="s">
        <v>410</v>
      </c>
    </row>
    <row r="8" spans="1:17">
      <c r="A8" s="13" t="s">
        <v>399</v>
      </c>
      <c r="B8" s="13" t="s">
        <v>400</v>
      </c>
      <c r="C8" s="13" t="s">
        <v>404</v>
      </c>
      <c r="D8" s="13" t="s">
        <v>401</v>
      </c>
      <c r="E8" s="13" t="s">
        <v>369</v>
      </c>
      <c r="F8" s="13" t="s">
        <v>35</v>
      </c>
      <c r="G8" s="14">
        <v>0.01</v>
      </c>
      <c r="H8" s="14">
        <v>5.25</v>
      </c>
      <c r="I8" s="15">
        <v>20</v>
      </c>
      <c r="J8" s="14">
        <v>14.1732</v>
      </c>
      <c r="K8" s="14">
        <v>8.6614000000000004</v>
      </c>
      <c r="L8" s="14">
        <v>14.96</v>
      </c>
      <c r="M8" s="13">
        <v>110</v>
      </c>
      <c r="N8" s="13">
        <v>110</v>
      </c>
      <c r="O8" s="16">
        <f t="shared" si="0"/>
        <v>0.16552036831654049</v>
      </c>
      <c r="P8" s="16">
        <f t="shared" si="1"/>
        <v>5.8453021509881324</v>
      </c>
    </row>
    <row r="9" spans="1:17">
      <c r="A9" s="13" t="s">
        <v>403</v>
      </c>
      <c r="M9" s="13">
        <f>SUM(M5:M8)</f>
        <v>240</v>
      </c>
      <c r="N9" s="13">
        <f>SUM(N5:N8)</f>
        <v>240</v>
      </c>
      <c r="O9" s="16">
        <f>SUM(O5:O8)</f>
        <v>8.5334674276986249</v>
      </c>
      <c r="P9" s="16">
        <f t="shared" si="1"/>
        <v>301.35684216894862</v>
      </c>
    </row>
  </sheetData>
  <autoFilter ref="A4:P9" xr:uid="{00000000-0009-0000-0000-000006000000}"/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"/>
  <sheetViews>
    <sheetView zoomScale="85" zoomScaleNormal="85" workbookViewId="0">
      <selection activeCell="N1" sqref="N1:N1048576"/>
    </sheetView>
  </sheetViews>
  <sheetFormatPr defaultRowHeight="13.2"/>
  <cols>
    <col min="1" max="1" width="18.33203125" customWidth="1"/>
    <col min="2" max="2" width="17" bestFit="1" customWidth="1"/>
    <col min="3" max="3" width="11.6640625" bestFit="1" customWidth="1"/>
    <col min="4" max="4" width="13.44140625" bestFit="1" customWidth="1"/>
    <col min="5" max="6" width="18.33203125" bestFit="1" customWidth="1"/>
    <col min="7" max="7" width="7.6640625" customWidth="1"/>
    <col min="8" max="8" width="18.6640625" bestFit="1" customWidth="1"/>
    <col min="9" max="9" width="7.6640625" customWidth="1"/>
    <col min="10" max="10" width="8.5546875" bestFit="1" customWidth="1"/>
    <col min="13" max="13" width="6.5546875" customWidth="1"/>
    <col min="14" max="14" width="11.6640625" bestFit="1" customWidth="1"/>
    <col min="17" max="17" width="24.6640625" customWidth="1"/>
  </cols>
  <sheetData>
    <row r="1" spans="1:16">
      <c r="A1" t="s">
        <v>13</v>
      </c>
      <c r="B1" t="s">
        <v>33</v>
      </c>
    </row>
    <row r="3" spans="1:16">
      <c r="A3" t="s">
        <v>405</v>
      </c>
      <c r="M3" t="s">
        <v>6</v>
      </c>
    </row>
    <row r="4" spans="1:16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11</v>
      </c>
      <c r="K4" t="s">
        <v>12</v>
      </c>
      <c r="L4" t="s">
        <v>10</v>
      </c>
      <c r="M4" t="s">
        <v>22</v>
      </c>
      <c r="N4" t="s">
        <v>403</v>
      </c>
      <c r="O4" s="5" t="s">
        <v>14</v>
      </c>
      <c r="P4" s="5" t="s">
        <v>15</v>
      </c>
    </row>
    <row r="5" spans="1:16">
      <c r="A5" t="s">
        <v>68</v>
      </c>
      <c r="B5" t="s">
        <v>69</v>
      </c>
      <c r="C5" t="s">
        <v>70</v>
      </c>
      <c r="D5" t="s">
        <v>71</v>
      </c>
      <c r="E5" t="s">
        <v>72</v>
      </c>
      <c r="F5" t="s">
        <v>32</v>
      </c>
      <c r="G5" s="1">
        <v>0.01</v>
      </c>
      <c r="H5" s="1">
        <v>34.5</v>
      </c>
      <c r="I5" s="2">
        <v>4</v>
      </c>
      <c r="J5" s="1">
        <v>12.992100000000001</v>
      </c>
      <c r="K5" s="1">
        <v>7.8739999999999997</v>
      </c>
      <c r="L5" s="1">
        <v>21.259799999999998</v>
      </c>
      <c r="M5">
        <v>4</v>
      </c>
      <c r="N5">
        <v>4</v>
      </c>
      <c r="O5" s="4">
        <f t="shared" ref="O5:O9" si="0">N5/I5*J5*K5*L5*0.0254*0.0254*0.0254</f>
        <v>3.5639786160427671E-2</v>
      </c>
      <c r="P5" s="4">
        <f t="shared" ref="P5:P9" si="1">O5*35.3147</f>
        <v>1.2586083563196551</v>
      </c>
    </row>
    <row r="6" spans="1:16">
      <c r="A6" t="s">
        <v>73</v>
      </c>
      <c r="B6" t="s">
        <v>74</v>
      </c>
      <c r="C6" t="s">
        <v>70</v>
      </c>
      <c r="D6" t="s">
        <v>71</v>
      </c>
      <c r="E6" t="s">
        <v>75</v>
      </c>
      <c r="F6" t="s">
        <v>76</v>
      </c>
      <c r="G6" s="1">
        <v>0.01</v>
      </c>
      <c r="H6" s="1">
        <v>28.15</v>
      </c>
      <c r="I6" s="2">
        <v>4</v>
      </c>
      <c r="J6" s="1">
        <v>12.992100000000001</v>
      </c>
      <c r="K6" s="1">
        <v>7.0865999999999998</v>
      </c>
      <c r="L6" s="1">
        <v>21.259799999999998</v>
      </c>
      <c r="M6">
        <v>5</v>
      </c>
      <c r="N6">
        <v>5</v>
      </c>
      <c r="O6" s="4">
        <f t="shared" si="0"/>
        <v>4.0094759430481124E-2</v>
      </c>
      <c r="P6" s="4">
        <f t="shared" si="1"/>
        <v>1.4159344008596118</v>
      </c>
    </row>
    <row r="7" spans="1:16">
      <c r="A7" t="s">
        <v>77</v>
      </c>
      <c r="B7" t="s">
        <v>78</v>
      </c>
      <c r="C7" t="s">
        <v>70</v>
      </c>
      <c r="D7" t="s">
        <v>71</v>
      </c>
      <c r="E7" t="s">
        <v>75</v>
      </c>
      <c r="F7" t="s">
        <v>79</v>
      </c>
      <c r="G7" s="1">
        <v>0.01</v>
      </c>
      <c r="H7" s="1">
        <v>28.15</v>
      </c>
      <c r="I7" s="2">
        <v>4</v>
      </c>
      <c r="J7" s="1">
        <v>12.992100000000001</v>
      </c>
      <c r="K7" s="1">
        <v>7.0865999999999998</v>
      </c>
      <c r="L7" s="1">
        <v>21.259799999999998</v>
      </c>
      <c r="M7">
        <v>5</v>
      </c>
      <c r="N7">
        <v>5</v>
      </c>
      <c r="O7" s="4">
        <f t="shared" si="0"/>
        <v>4.0094759430481124E-2</v>
      </c>
      <c r="P7" s="4">
        <f t="shared" si="1"/>
        <v>1.4159344008596118</v>
      </c>
    </row>
    <row r="8" spans="1:16">
      <c r="A8" t="s">
        <v>80</v>
      </c>
      <c r="B8" t="s">
        <v>81</v>
      </c>
      <c r="C8" t="s">
        <v>70</v>
      </c>
      <c r="D8" t="s">
        <v>71</v>
      </c>
      <c r="E8" t="s">
        <v>82</v>
      </c>
      <c r="F8" t="s">
        <v>79</v>
      </c>
      <c r="G8" s="1">
        <v>0.01</v>
      </c>
      <c r="H8" s="1">
        <v>31.6</v>
      </c>
      <c r="I8" s="2">
        <v>4</v>
      </c>
      <c r="J8" s="1">
        <v>12.992100000000001</v>
      </c>
      <c r="K8" s="1">
        <v>7.0865999999999998</v>
      </c>
      <c r="L8" s="1">
        <v>21.259799999999998</v>
      </c>
      <c r="M8">
        <v>5</v>
      </c>
      <c r="N8">
        <v>5</v>
      </c>
      <c r="O8" s="4">
        <f t="shared" si="0"/>
        <v>4.0094759430481124E-2</v>
      </c>
      <c r="P8" s="4">
        <f t="shared" si="1"/>
        <v>1.4159344008596118</v>
      </c>
    </row>
    <row r="9" spans="1:16">
      <c r="A9" t="s">
        <v>83</v>
      </c>
      <c r="B9" t="s">
        <v>84</v>
      </c>
      <c r="C9" t="s">
        <v>70</v>
      </c>
      <c r="D9" t="s">
        <v>71</v>
      </c>
      <c r="E9" t="s">
        <v>72</v>
      </c>
      <c r="F9" t="s">
        <v>79</v>
      </c>
      <c r="G9" s="1">
        <v>0.01</v>
      </c>
      <c r="H9" s="1">
        <v>34.5</v>
      </c>
      <c r="I9" s="2">
        <v>4</v>
      </c>
      <c r="J9" s="1">
        <v>12.992100000000001</v>
      </c>
      <c r="K9" s="1">
        <v>7.8739999999999997</v>
      </c>
      <c r="L9" s="1">
        <v>21.259799999999998</v>
      </c>
      <c r="M9">
        <v>2</v>
      </c>
      <c r="N9">
        <v>2</v>
      </c>
      <c r="O9" s="4">
        <f t="shared" si="0"/>
        <v>1.7819893080213835E-2</v>
      </c>
      <c r="P9" s="4">
        <f t="shared" si="1"/>
        <v>0.62930417815982753</v>
      </c>
    </row>
    <row r="10" spans="1:16">
      <c r="A10" t="s">
        <v>403</v>
      </c>
      <c r="M10">
        <f>SUM(M5:M9)</f>
        <v>21</v>
      </c>
      <c r="N10">
        <f>SUM(N5:N9)</f>
        <v>21</v>
      </c>
      <c r="O10" s="4">
        <f>SUM(O5:O9)</f>
        <v>0.17374395753208488</v>
      </c>
      <c r="P10" s="4">
        <f t="shared" ref="P10" si="2">O10*35.3147</f>
        <v>6.1357157370583186</v>
      </c>
    </row>
  </sheetData>
  <autoFilter ref="A4:P10" xr:uid="{00000000-0009-0000-0000-000007000000}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ADUL</vt:lpstr>
      <vt:lpstr>APL</vt:lpstr>
      <vt:lpstr>ART</vt:lpstr>
      <vt:lpstr>BATH</vt:lpstr>
      <vt:lpstr>PET</vt:lpstr>
      <vt:lpstr>WIN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Elaine Sun</cp:lastModifiedBy>
  <dcterms:created xsi:type="dcterms:W3CDTF">2024-06-26T16:27:10Z</dcterms:created>
  <dcterms:modified xsi:type="dcterms:W3CDTF">2024-07-18T18:12:06Z</dcterms:modified>
</cp:coreProperties>
</file>