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<sst xmlns="http://schemas.openxmlformats.org/spreadsheetml/2006/main" count="48" uniqueCount="48">
  <si>
    <t>Date Type:</t>
  </si>
  <si>
    <t>Shipped Date</t>
  </si>
  <si>
    <t>Start Date:</t>
  </si>
  <si>
    <t>07/01/2024</t>
  </si>
  <si>
    <t>End Date:</t>
  </si>
  <si>
    <t>07/07/2024</t>
  </si>
  <si>
    <t>Report Run Date:</t>
  </si>
  <si>
    <t>07/10/2024</t>
  </si>
  <si>
    <t>Division</t>
  </si>
  <si>
    <t>Current And Future Inventory</t>
  </si>
  <si>
    <t>Current And History Sales Comparison</t>
  </si>
  <si>
    <t>ZOLA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</si>
  <si>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</si>
  <si>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</si>
  <si>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</si>
  <si>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</si>
  <si>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</si>
  <si>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</si>
  <si>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</si>
  <si>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</si>
  <si>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</si>
  <si>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</si>
  <si>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</si>
  <si>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</si>
  <si>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</si>
  <si>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</si>
  <si>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</si>
  <si>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</si>
  <si>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</si>
  <si>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</si>
  <si>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</si>
  <si>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</si>
  <si>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</si>
  <si>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</si>
  <si>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</si>
  <si>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</si>
  <si>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</si>
  <si>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</si>
  <si>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FUR</t>
  </si>
  <si>
    <t>LGT</t>
  </si>
  <si>
    <t>PET</t>
  </si>
  <si>
    <t>PETB</t>
  </si>
  <si>
    <t>RUG</t>
  </si>
  <si>
    <t>SHET</t>
  </si>
  <si>
    <t>TOWL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</si>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</sst>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20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12</v>
      </c>
      <c r="K3" s="4" t="s">
        <v>12</v>
      </c>
      <c r="L3" s="4" t="s">
        <v>12</v>
      </c>
      <c r="M3" s="4" t="s">
        <v>12</v>
      </c>
      <c r="N3" s="4" t="s">
        <v>13</v>
      </c>
      <c r="O3" s="4" t="s">
        <v>13</v>
      </c>
      <c r="P3" s="4" t="s">
        <v>13</v>
      </c>
      <c r="Q3" s="4" t="s">
        <v>13</v>
      </c>
      <c r="R3" s="4" t="s">
        <v>14</v>
      </c>
      <c r="S3" s="4" t="s">
        <v>15</v>
      </c>
      <c r="T3" s="4" t="s">
        <v>16</v>
      </c>
      <c r="U3" s="4" t="s">
        <v>17</v>
      </c>
      <c r="V3" s="4" t="s">
        <v>12</v>
      </c>
      <c r="W3" s="4" t="s">
        <v>12</v>
      </c>
      <c r="X3" s="4" t="s">
        <v>12</v>
      </c>
      <c r="Y3" s="4" t="s">
        <v>13</v>
      </c>
      <c r="Z3" s="4" t="s">
        <v>13</v>
      </c>
      <c r="AA3" s="4" t="s">
        <v>13</v>
      </c>
      <c r="AB3" s="4" t="s">
        <v>14</v>
      </c>
      <c r="AC3" s="4" t="s">
        <v>15</v>
      </c>
    </row>
    <row r="4">
      <c r="A4" s="4" t="s">
        <v>8</v>
      </c>
      <c r="B4" s="4" t="s">
        <v>18</v>
      </c>
      <c r="C4" s="4" t="s">
        <v>19</v>
      </c>
      <c r="D4" s="4" t="s">
        <v>20</v>
      </c>
      <c r="E4" s="4" t="s">
        <v>21</v>
      </c>
      <c r="F4" s="4" t="s">
        <v>22</v>
      </c>
      <c r="G4" s="4" t="s">
        <v>23</v>
      </c>
      <c r="H4" s="4" t="s">
        <v>24</v>
      </c>
      <c r="I4" s="4" t="s">
        <v>25</v>
      </c>
      <c r="J4" s="4" t="s">
        <v>26</v>
      </c>
      <c r="K4" s="4" t="s">
        <v>27</v>
      </c>
      <c r="L4" s="4" t="s">
        <v>28</v>
      </c>
      <c r="M4" s="4" t="s">
        <v>29</v>
      </c>
      <c r="N4" s="4" t="s">
        <v>26</v>
      </c>
      <c r="O4" s="4" t="s">
        <v>27</v>
      </c>
      <c r="P4" s="4" t="s">
        <v>28</v>
      </c>
      <c r="Q4" s="4" t="s">
        <v>29</v>
      </c>
      <c r="R4" s="4" t="s">
        <v>14</v>
      </c>
      <c r="S4" s="4" t="s">
        <v>15</v>
      </c>
      <c r="T4" s="4" t="s">
        <v>16</v>
      </c>
      <c r="U4" s="4" t="s">
        <v>17</v>
      </c>
      <c r="V4" s="4" t="s">
        <v>30</v>
      </c>
      <c r="W4" s="4" t="s">
        <v>31</v>
      </c>
      <c r="X4" s="4" t="s">
        <v>28</v>
      </c>
      <c r="Y4" s="4" t="s">
        <v>30</v>
      </c>
      <c r="Z4" s="4" t="s">
        <v>31</v>
      </c>
      <c r="AA4" s="4" t="s">
        <v>28</v>
      </c>
      <c r="AB4" s="4" t="s">
        <v>14</v>
      </c>
      <c r="AC4" s="4" t="s">
        <v>15</v>
      </c>
    </row>
    <row r="5">
      <c r="A5" s="10" t="s">
        <v>32</v>
      </c>
      <c r="B5" s="11">
        <v>559069</v>
      </c>
      <c r="C5" s="11">
        <f>=ROUNDDOWN(23.8068856856942,0)</f>
      </c>
      <c r="D5" s="11">
        <v>522258</v>
      </c>
      <c r="E5" s="12">
        <v>0.9369</v>
      </c>
      <c r="F5" s="11"/>
      <c r="G5" s="11">
        <f>=ROUNDDOWN({0},0)</f>
      </c>
      <c r="H5" s="11">
        <v>590</v>
      </c>
      <c r="I5" s="12"/>
      <c r="J5" s="11">
        <v>25</v>
      </c>
      <c r="K5" s="13">
        <v>1697.14</v>
      </c>
      <c r="L5" s="11">
        <v>1725</v>
      </c>
      <c r="M5" s="14">
        <v>0.98</v>
      </c>
      <c r="N5" s="11">
        <v>33</v>
      </c>
      <c r="O5" s="13">
        <v>2100.93</v>
      </c>
      <c r="P5" s="11">
        <v>1871</v>
      </c>
      <c r="Q5" s="14">
        <v>1.12</v>
      </c>
      <c r="R5" s="12">
        <v>-0.2424</v>
      </c>
      <c r="S5" s="12">
        <v>-0.1922</v>
      </c>
      <c r="T5" s="12">
        <v>-0.078</v>
      </c>
      <c r="U5" s="12">
        <v>-0.125</v>
      </c>
      <c r="V5" s="11">
        <v>25</v>
      </c>
      <c r="W5" s="13">
        <v>1697.14</v>
      </c>
      <c r="X5" s="11">
        <v>261</v>
      </c>
      <c r="Y5" s="11">
        <v>33</v>
      </c>
      <c r="Z5" s="13">
        <v>2100.93</v>
      </c>
      <c r="AA5" s="11">
        <v>298</v>
      </c>
      <c r="AB5" s="12">
        <v>-0.2424</v>
      </c>
      <c r="AC5" s="12">
        <v>-0.1922</v>
      </c>
    </row>
    <row r="6">
      <c r="A6" s="10" t="s">
        <v>33</v>
      </c>
      <c r="B6" s="11"/>
      <c r="C6" s="11">
        <f>=ROUNDDOWN({0},0)</f>
      </c>
      <c r="D6" s="11">
        <v>170</v>
      </c>
      <c r="E6" s="12"/>
      <c r="F6" s="11"/>
      <c r="G6" s="11">
        <f>=ROUNDDOWN({0},0)</f>
      </c>
      <c r="H6" s="11"/>
      <c r="I6" s="12"/>
      <c r="J6" s="11"/>
      <c r="K6" s="13"/>
      <c r="L6" s="11">
        <v>32</v>
      </c>
      <c r="M6" s="14"/>
      <c r="N6" s="11"/>
      <c r="O6" s="13"/>
      <c r="P6" s="11">
        <v>50</v>
      </c>
      <c r="Q6" s="14"/>
      <c r="R6" s="12"/>
      <c r="S6" s="12"/>
      <c r="T6" s="12">
        <v>-0.36</v>
      </c>
      <c r="U6" s="12"/>
      <c r="V6" s="11"/>
      <c r="W6" s="13"/>
      <c r="X6" s="11"/>
      <c r="Y6" s="11"/>
      <c r="Z6" s="13"/>
      <c r="AA6" s="11"/>
      <c r="AB6" s="12"/>
      <c r="AC6" s="12"/>
    </row>
    <row r="7">
      <c r="A7" s="10" t="s">
        <v>34</v>
      </c>
      <c r="B7" s="11">
        <v>23841</v>
      </c>
      <c r="C7" s="11">
        <f>=ROUNDDOWN(18.5043464762496,0)</f>
      </c>
      <c r="D7" s="11">
        <v>23725</v>
      </c>
      <c r="E7" s="12">
        <v>0.9549</v>
      </c>
      <c r="F7" s="11"/>
      <c r="G7" s="11">
        <f>=ROUNDDOWN({0},0)</f>
      </c>
      <c r="H7" s="11"/>
      <c r="I7" s="12"/>
      <c r="J7" s="11">
        <v>12</v>
      </c>
      <c r="K7" s="13">
        <v>620.48</v>
      </c>
      <c r="L7" s="11">
        <v>191</v>
      </c>
      <c r="M7" s="14">
        <v>3.25</v>
      </c>
      <c r="N7" s="11">
        <v>15</v>
      </c>
      <c r="O7" s="13">
        <v>721.93</v>
      </c>
      <c r="P7" s="11">
        <v>174</v>
      </c>
      <c r="Q7" s="14">
        <v>4.15</v>
      </c>
      <c r="R7" s="12">
        <v>-0.2</v>
      </c>
      <c r="S7" s="12">
        <v>-0.1405</v>
      </c>
      <c r="T7" s="12">
        <v>0.0977</v>
      </c>
      <c r="U7" s="12">
        <v>-0.2169</v>
      </c>
      <c r="V7" s="11">
        <v>12</v>
      </c>
      <c r="W7" s="13">
        <v>620.48</v>
      </c>
      <c r="X7" s="11">
        <v>59</v>
      </c>
      <c r="Y7" s="11">
        <v>15</v>
      </c>
      <c r="Z7" s="13">
        <v>721.93</v>
      </c>
      <c r="AA7" s="11">
        <v>59</v>
      </c>
      <c r="AB7" s="12">
        <v>-0.2</v>
      </c>
      <c r="AC7" s="12">
        <v>-0.1405</v>
      </c>
    </row>
    <row r="8">
      <c r="A8" s="10" t="s">
        <v>35</v>
      </c>
      <c r="B8" s="11">
        <v>106907</v>
      </c>
      <c r="C8" s="11">
        <f>=ROUNDDOWN(19.0097443010064,0)</f>
      </c>
      <c r="D8" s="11">
        <v>142256</v>
      </c>
      <c r="E8" s="12">
        <v>0.943</v>
      </c>
      <c r="F8" s="11"/>
      <c r="G8" s="11">
        <f>=ROUNDDOWN({0},0)</f>
      </c>
      <c r="H8" s="11"/>
      <c r="I8" s="12"/>
      <c r="J8" s="11">
        <v>33</v>
      </c>
      <c r="K8" s="13">
        <v>1252.86</v>
      </c>
      <c r="L8" s="11">
        <v>297</v>
      </c>
      <c r="M8" s="14">
        <v>4.22</v>
      </c>
      <c r="N8" s="11">
        <v>24</v>
      </c>
      <c r="O8" s="13">
        <v>1058.59</v>
      </c>
      <c r="P8" s="11">
        <v>250</v>
      </c>
      <c r="Q8" s="14">
        <v>4.23</v>
      </c>
      <c r="R8" s="12">
        <v>0.375</v>
      </c>
      <c r="S8" s="12">
        <v>0.1835</v>
      </c>
      <c r="T8" s="12">
        <v>0.188</v>
      </c>
      <c r="U8" s="12">
        <v>-0.0024</v>
      </c>
      <c r="V8" s="11">
        <v>33</v>
      </c>
      <c r="W8" s="13">
        <v>1252.86</v>
      </c>
      <c r="X8" s="11">
        <v>84</v>
      </c>
      <c r="Y8" s="11">
        <v>24</v>
      </c>
      <c r="Z8" s="13">
        <v>1058.59</v>
      </c>
      <c r="AA8" s="11">
        <v>96</v>
      </c>
      <c r="AB8" s="12">
        <v>0.375</v>
      </c>
      <c r="AC8" s="12">
        <v>0.1835</v>
      </c>
    </row>
    <row r="9">
      <c r="A9" s="10" t="s">
        <v>36</v>
      </c>
      <c r="B9" s="11">
        <v>122315</v>
      </c>
      <c r="C9" s="11">
        <f>=ROUNDDOWN(12.9627274557806,0)</f>
      </c>
      <c r="D9" s="11">
        <v>238624</v>
      </c>
      <c r="E9" s="12">
        <v>0.9449</v>
      </c>
      <c r="F9" s="11"/>
      <c r="G9" s="11">
        <f>=ROUNDDOWN({0},0)</f>
      </c>
      <c r="H9" s="11"/>
      <c r="I9" s="12"/>
      <c r="J9" s="11">
        <v>30</v>
      </c>
      <c r="K9" s="13">
        <v>668.21</v>
      </c>
      <c r="L9" s="11">
        <v>262</v>
      </c>
      <c r="M9" s="14">
        <v>2.55</v>
      </c>
      <c r="N9" s="11">
        <v>21</v>
      </c>
      <c r="O9" s="13">
        <v>464.97</v>
      </c>
      <c r="P9" s="11">
        <v>294</v>
      </c>
      <c r="Q9" s="14">
        <v>1.58</v>
      </c>
      <c r="R9" s="12">
        <v>0.4286</v>
      </c>
      <c r="S9" s="12">
        <v>0.4371</v>
      </c>
      <c r="T9" s="12">
        <v>-0.1088</v>
      </c>
      <c r="U9" s="12">
        <v>0.6139</v>
      </c>
      <c r="V9" s="11">
        <v>30</v>
      </c>
      <c r="W9" s="13">
        <v>668.21</v>
      </c>
      <c r="X9" s="11">
        <v>95</v>
      </c>
      <c r="Y9" s="11">
        <v>21</v>
      </c>
      <c r="Z9" s="13">
        <v>464.97</v>
      </c>
      <c r="AA9" s="11">
        <v>65</v>
      </c>
      <c r="AB9" s="12">
        <v>0.4286</v>
      </c>
      <c r="AC9" s="12">
        <v>0.4371</v>
      </c>
    </row>
    <row r="10">
      <c r="A10" s="10" t="s">
        <v>37</v>
      </c>
      <c r="B10" s="11">
        <v>384643</v>
      </c>
      <c r="C10" s="11">
        <f>=ROUNDDOWN(20.0075423019105,0)</f>
      </c>
      <c r="D10" s="11">
        <v>607746</v>
      </c>
      <c r="E10" s="12">
        <v>0.8183</v>
      </c>
      <c r="F10" s="11"/>
      <c r="G10" s="11">
        <f>=ROUNDDOWN({0},0)</f>
      </c>
      <c r="H10" s="11"/>
      <c r="I10" s="12"/>
      <c r="J10" s="11">
        <v>40</v>
      </c>
      <c r="K10" s="13">
        <v>1749.98</v>
      </c>
      <c r="L10" s="11">
        <v>1180</v>
      </c>
      <c r="M10" s="14">
        <v>1.48</v>
      </c>
      <c r="N10" s="11">
        <v>58</v>
      </c>
      <c r="O10" s="13">
        <v>1895.28</v>
      </c>
      <c r="P10" s="11">
        <v>1130</v>
      </c>
      <c r="Q10" s="14">
        <v>1.68</v>
      </c>
      <c r="R10" s="12">
        <v>-0.3103</v>
      </c>
      <c r="S10" s="12">
        <v>-0.0767</v>
      </c>
      <c r="T10" s="12">
        <v>0.0442</v>
      </c>
      <c r="U10" s="12">
        <v>-0.119</v>
      </c>
      <c r="V10" s="11">
        <v>40</v>
      </c>
      <c r="W10" s="13">
        <v>1749.98</v>
      </c>
      <c r="X10" s="11">
        <v>119</v>
      </c>
      <c r="Y10" s="11">
        <v>58</v>
      </c>
      <c r="Z10" s="13">
        <v>1895.28</v>
      </c>
      <c r="AA10" s="11">
        <v>116</v>
      </c>
      <c r="AB10" s="12">
        <v>-0.3103</v>
      </c>
      <c r="AC10" s="12">
        <v>-0.0767</v>
      </c>
    </row>
    <row r="11">
      <c r="A11" s="10" t="s">
        <v>38</v>
      </c>
      <c r="B11" s="11">
        <v>107106</v>
      </c>
      <c r="C11" s="11">
        <f>=ROUNDDOWN(24.17688088305,0)</f>
      </c>
      <c r="D11" s="11">
        <v>71528</v>
      </c>
      <c r="E11" s="12">
        <v>0.9011</v>
      </c>
      <c r="F11" s="11"/>
      <c r="G11" s="11">
        <f>=ROUNDDOWN({0},0)</f>
      </c>
      <c r="H11" s="11">
        <v>612</v>
      </c>
      <c r="I11" s="12"/>
      <c r="J11" s="11">
        <v>24</v>
      </c>
      <c r="K11" s="13">
        <v>2534.54</v>
      </c>
      <c r="L11" s="11">
        <v>651</v>
      </c>
      <c r="M11" s="14">
        <v>3.89</v>
      </c>
      <c r="N11" s="11">
        <v>19</v>
      </c>
      <c r="O11" s="13">
        <v>3260.51</v>
      </c>
      <c r="P11" s="11">
        <v>745</v>
      </c>
      <c r="Q11" s="14">
        <v>4.38</v>
      </c>
      <c r="R11" s="12">
        <v>0.2632</v>
      </c>
      <c r="S11" s="12">
        <v>-0.2227</v>
      </c>
      <c r="T11" s="12">
        <v>-0.1262</v>
      </c>
      <c r="U11" s="12">
        <v>-0.1119</v>
      </c>
      <c r="V11" s="11">
        <v>24</v>
      </c>
      <c r="W11" s="13">
        <v>2534.54</v>
      </c>
      <c r="X11" s="11">
        <v>219</v>
      </c>
      <c r="Y11" s="11">
        <v>19</v>
      </c>
      <c r="Z11" s="13">
        <v>3260.51</v>
      </c>
      <c r="AA11" s="11">
        <v>221</v>
      </c>
      <c r="AB11" s="12">
        <v>0.2632</v>
      </c>
      <c r="AC11" s="12">
        <v>-0.2227</v>
      </c>
    </row>
    <row r="12">
      <c r="A12" s="10" t="s">
        <v>39</v>
      </c>
      <c r="B12" s="11">
        <v>18133</v>
      </c>
      <c r="C12" s="11">
        <f>=ROUNDDOWN(33.0592525068368,0)</f>
      </c>
      <c r="D12" s="11">
        <v>8280</v>
      </c>
      <c r="E12" s="12">
        <v>0.8974</v>
      </c>
      <c r="F12" s="11"/>
      <c r="G12" s="11">
        <f>=ROUNDDOWN({0},0)</f>
      </c>
      <c r="H12" s="11"/>
      <c r="I12" s="12"/>
      <c r="J12" s="11">
        <v>12</v>
      </c>
      <c r="K12" s="13">
        <v>837.92</v>
      </c>
      <c r="L12" s="11">
        <v>151</v>
      </c>
      <c r="M12" s="14">
        <v>5.55</v>
      </c>
      <c r="N12" s="11">
        <v>7</v>
      </c>
      <c r="O12" s="13">
        <v>641.72</v>
      </c>
      <c r="P12" s="11">
        <v>120</v>
      </c>
      <c r="Q12" s="14">
        <v>5.35</v>
      </c>
      <c r="R12" s="12">
        <v>0.7143</v>
      </c>
      <c r="S12" s="12">
        <v>0.3057</v>
      </c>
      <c r="T12" s="12">
        <v>0.2583</v>
      </c>
      <c r="U12" s="12">
        <v>0.0374</v>
      </c>
      <c r="V12" s="11">
        <v>12</v>
      </c>
      <c r="W12" s="13">
        <v>837.92</v>
      </c>
      <c r="X12" s="11">
        <v>49</v>
      </c>
      <c r="Y12" s="11">
        <v>7</v>
      </c>
      <c r="Z12" s="13">
        <v>641.72</v>
      </c>
      <c r="AA12" s="11">
        <v>46</v>
      </c>
      <c r="AB12" s="12">
        <v>0.7143</v>
      </c>
      <c r="AC12" s="12">
        <v>0.3057</v>
      </c>
    </row>
    <row r="13">
      <c r="A13" s="10" t="s">
        <v>40</v>
      </c>
      <c r="B13" s="11">
        <v>4012</v>
      </c>
      <c r="C13" s="11">
        <f>=ROUNDDOWN(64.6054750402576,0)</f>
      </c>
      <c r="D13" s="11">
        <v>1788</v>
      </c>
      <c r="E13" s="12">
        <v>1</v>
      </c>
      <c r="F13" s="11"/>
      <c r="G13" s="11">
        <f>=ROUNDDOWN({0},0)</f>
      </c>
      <c r="H13" s="11"/>
      <c r="I13" s="12"/>
      <c r="J13" s="11"/>
      <c r="K13" s="13"/>
      <c r="L13" s="11">
        <v>22</v>
      </c>
      <c r="M13" s="14"/>
      <c r="N13" s="11"/>
      <c r="O13" s="13"/>
      <c r="P13" s="11">
        <v>14</v>
      </c>
      <c r="Q13" s="14"/>
      <c r="R13" s="12"/>
      <c r="S13" s="12"/>
      <c r="T13" s="12">
        <v>0.5714</v>
      </c>
      <c r="U13" s="12"/>
      <c r="V13" s="11"/>
      <c r="W13" s="13"/>
      <c r="X13" s="11"/>
      <c r="Y13" s="11"/>
      <c r="Z13" s="13"/>
      <c r="AA13" s="11"/>
      <c r="AB13" s="12"/>
      <c r="AC13" s="12"/>
    </row>
    <row r="14">
      <c r="A14" s="10" t="s">
        <v>41</v>
      </c>
      <c r="B14" s="11">
        <v>19904</v>
      </c>
      <c r="C14" s="11">
        <f>=ROUNDDOWN(51.1408016443988,0)</f>
      </c>
      <c r="D14" s="11">
        <v>3144</v>
      </c>
      <c r="E14" s="12">
        <v>0.9351</v>
      </c>
      <c r="F14" s="11"/>
      <c r="G14" s="11">
        <f>=ROUNDDOWN({0},0)</f>
      </c>
      <c r="H14" s="11"/>
      <c r="I14" s="12"/>
      <c r="J14" s="11"/>
      <c r="K14" s="13"/>
      <c r="L14" s="11">
        <v>109</v>
      </c>
      <c r="M14" s="14"/>
      <c r="N14" s="11"/>
      <c r="O14" s="13"/>
      <c r="P14" s="11">
        <v>100</v>
      </c>
      <c r="Q14" s="14"/>
      <c r="R14" s="12"/>
      <c r="S14" s="12"/>
      <c r="T14" s="12">
        <v>0.09</v>
      </c>
      <c r="U14" s="12"/>
      <c r="V14" s="11"/>
      <c r="W14" s="13"/>
      <c r="X14" s="11"/>
      <c r="Y14" s="11"/>
      <c r="Z14" s="13"/>
      <c r="AA14" s="11"/>
      <c r="AB14" s="12"/>
      <c r="AC14" s="12"/>
    </row>
    <row r="15">
      <c r="A15" s="10" t="s">
        <v>42</v>
      </c>
      <c r="B15" s="11">
        <v>8482</v>
      </c>
      <c r="C15" s="11">
        <f>=ROUNDDOWN(112.493368700265,0)</f>
      </c>
      <c r="D15" s="11"/>
      <c r="E15" s="12"/>
      <c r="F15" s="11"/>
      <c r="G15" s="11">
        <f>=ROUNDDOWN({0},0)</f>
      </c>
      <c r="H15" s="11"/>
      <c r="I15" s="12"/>
      <c r="J15" s="11"/>
      <c r="K15" s="13"/>
      <c r="L15" s="11">
        <v>75</v>
      </c>
      <c r="M15" s="14"/>
      <c r="N15" s="11"/>
      <c r="O15" s="13"/>
      <c r="P15" s="11">
        <v>114</v>
      </c>
      <c r="Q15" s="14"/>
      <c r="R15" s="12"/>
      <c r="S15" s="12"/>
      <c r="T15" s="12">
        <v>-0.3421</v>
      </c>
      <c r="U15" s="12"/>
      <c r="V15" s="11"/>
      <c r="W15" s="13"/>
      <c r="X15" s="11"/>
      <c r="Y15" s="11"/>
      <c r="Z15" s="13"/>
      <c r="AA15" s="11"/>
      <c r="AB15" s="12"/>
      <c r="AC15" s="12"/>
    </row>
    <row r="16">
      <c r="A16" s="10" t="s">
        <v>43</v>
      </c>
      <c r="B16" s="11">
        <v>280454</v>
      </c>
      <c r="C16" s="11">
        <f>=ROUNDDOWN(14.9416885545474,0)</f>
      </c>
      <c r="D16" s="11">
        <v>702123</v>
      </c>
      <c r="E16" s="12">
        <v>0.7396</v>
      </c>
      <c r="F16" s="11"/>
      <c r="G16" s="11">
        <f>=ROUNDDOWN({0},0)</f>
      </c>
      <c r="H16" s="11"/>
      <c r="I16" s="12"/>
      <c r="J16" s="11">
        <v>44</v>
      </c>
      <c r="K16" s="13">
        <v>1277.03</v>
      </c>
      <c r="L16" s="11">
        <v>1025</v>
      </c>
      <c r="M16" s="14">
        <v>1.25</v>
      </c>
      <c r="N16" s="11">
        <v>33</v>
      </c>
      <c r="O16" s="13">
        <v>861.78</v>
      </c>
      <c r="P16" s="11">
        <v>957</v>
      </c>
      <c r="Q16" s="14">
        <v>0.9</v>
      </c>
      <c r="R16" s="12">
        <v>0.3333</v>
      </c>
      <c r="S16" s="12">
        <v>0.4819</v>
      </c>
      <c r="T16" s="12">
        <v>0.0711</v>
      </c>
      <c r="U16" s="12">
        <v>0.3889</v>
      </c>
      <c r="V16" s="11">
        <v>44</v>
      </c>
      <c r="W16" s="13">
        <v>1277.03</v>
      </c>
      <c r="X16" s="11">
        <v>30</v>
      </c>
      <c r="Y16" s="11">
        <v>33</v>
      </c>
      <c r="Z16" s="13">
        <v>861.78</v>
      </c>
      <c r="AA16" s="11">
        <v>30</v>
      </c>
      <c r="AB16" s="12">
        <v>0.3333</v>
      </c>
      <c r="AC16" s="12">
        <v>0.4819</v>
      </c>
    </row>
    <row r="17">
      <c r="A17" s="10" t="s">
        <v>44</v>
      </c>
      <c r="B17" s="11">
        <v>81077</v>
      </c>
      <c r="C17" s="11">
        <f>=ROUNDDOWN(20.6549817848317,0)</f>
      </c>
      <c r="D17" s="11">
        <v>104720</v>
      </c>
      <c r="E17" s="12">
        <v>0.9707</v>
      </c>
      <c r="F17" s="11"/>
      <c r="G17" s="11">
        <f>=ROUNDDOWN({0},0)</f>
      </c>
      <c r="H17" s="11"/>
      <c r="I17" s="12"/>
      <c r="J17" s="11">
        <v>116</v>
      </c>
      <c r="K17" s="13">
        <v>3781.88</v>
      </c>
      <c r="L17" s="11">
        <v>127</v>
      </c>
      <c r="M17" s="14">
        <v>29.78</v>
      </c>
      <c r="N17" s="11">
        <v>87</v>
      </c>
      <c r="O17" s="13">
        <v>2969.62</v>
      </c>
      <c r="P17" s="11"/>
      <c r="Q17" s="14"/>
      <c r="R17" s="12">
        <v>0.3333</v>
      </c>
      <c r="S17" s="12">
        <v>0.2735</v>
      </c>
      <c r="T17" s="12"/>
      <c r="U17" s="12"/>
      <c r="V17" s="11">
        <v>116</v>
      </c>
      <c r="W17" s="13">
        <v>3781.88</v>
      </c>
      <c r="X17" s="11">
        <v>92</v>
      </c>
      <c r="Y17" s="11">
        <v>87</v>
      </c>
      <c r="Z17" s="13">
        <v>2969.62</v>
      </c>
      <c r="AA17" s="11"/>
      <c r="AB17" s="12">
        <v>0.3333</v>
      </c>
      <c r="AC17" s="12">
        <v>0.2735</v>
      </c>
    </row>
    <row r="18">
      <c r="A18" s="10" t="s">
        <v>45</v>
      </c>
      <c r="B18" s="11">
        <v>259749</v>
      </c>
      <c r="C18" s="11">
        <f>=ROUNDDOWN(21.2244447712899,0)</f>
      </c>
      <c r="D18" s="11">
        <v>210523</v>
      </c>
      <c r="E18" s="12">
        <v>0.961</v>
      </c>
      <c r="F18" s="11"/>
      <c r="G18" s="11">
        <f>=ROUNDDOWN({0},0)</f>
      </c>
      <c r="H18" s="11"/>
      <c r="I18" s="12"/>
      <c r="J18" s="11"/>
      <c r="K18" s="13"/>
      <c r="L18" s="11">
        <v>593</v>
      </c>
      <c r="M18" s="14"/>
      <c r="N18" s="11"/>
      <c r="O18" s="13"/>
      <c r="P18" s="11">
        <v>680</v>
      </c>
      <c r="Q18" s="14"/>
      <c r="R18" s="12"/>
      <c r="S18" s="12"/>
      <c r="T18" s="12">
        <v>-0.1279</v>
      </c>
      <c r="U18" s="12"/>
      <c r="V18" s="11"/>
      <c r="W18" s="13"/>
      <c r="X18" s="11"/>
      <c r="Y18" s="11"/>
      <c r="Z18" s="13"/>
      <c r="AA18" s="11"/>
      <c r="AB18" s="12"/>
      <c r="AC18" s="12"/>
    </row>
    <row r="19">
      <c r="A19" s="10" t="s">
        <v>46</v>
      </c>
      <c r="B19" s="11">
        <v>184287</v>
      </c>
      <c r="C19" s="11">
        <f>=ROUNDDOWN(28.4938771723669,0)</f>
      </c>
      <c r="D19" s="11">
        <v>152157</v>
      </c>
      <c r="E19" s="12">
        <v>0.9496</v>
      </c>
      <c r="F19" s="11"/>
      <c r="G19" s="11">
        <f>=ROUNDDOWN({0},0)</f>
      </c>
      <c r="H19" s="11"/>
      <c r="I19" s="12"/>
      <c r="J19" s="11">
        <v>2</v>
      </c>
      <c r="K19" s="13">
        <v>111.03</v>
      </c>
      <c r="L19" s="11">
        <v>592</v>
      </c>
      <c r="M19" s="14">
        <v>0.19</v>
      </c>
      <c r="N19" s="11">
        <v>1</v>
      </c>
      <c r="O19" s="13">
        <v>79.37</v>
      </c>
      <c r="P19" s="11">
        <v>484</v>
      </c>
      <c r="Q19" s="14">
        <v>0.16</v>
      </c>
      <c r="R19" s="12">
        <v>1</v>
      </c>
      <c r="S19" s="12">
        <v>0.3989</v>
      </c>
      <c r="T19" s="12">
        <v>0.2231</v>
      </c>
      <c r="U19" s="12">
        <v>0.1875</v>
      </c>
      <c r="V19" s="11">
        <v>2</v>
      </c>
      <c r="W19" s="13">
        <v>111.03</v>
      </c>
      <c r="X19" s="11">
        <v>21</v>
      </c>
      <c r="Y19" s="11">
        <v>1</v>
      </c>
      <c r="Z19" s="13">
        <v>79.37</v>
      </c>
      <c r="AA19" s="11">
        <v>8</v>
      </c>
      <c r="AB19" s="12">
        <v>1</v>
      </c>
      <c r="AC19" s="12">
        <v>0.3989</v>
      </c>
    </row>
    <row r="20">
      <c r="A20" s="19" t="s">
        <v>47</v>
      </c>
      <c r="B20" s="15"/>
      <c r="C20" s="15">
        <f>=ROUNDDOWN({0},0)</f>
      </c>
      <c r="D20" s="15"/>
      <c r="E20" s="16"/>
      <c r="F20" s="15"/>
      <c r="G20" s="15">
        <f>=ROUNDDOWN({0},0)</f>
      </c>
      <c r="H20" s="15"/>
      <c r="I20" s="16"/>
      <c r="J20" s="15">
        <v>338</v>
      </c>
      <c r="K20" s="17">
        <v>14531.07</v>
      </c>
      <c r="L20" s="15">
        <v>7032</v>
      </c>
      <c r="M20" s="18">
        <v>2.07</v>
      </c>
      <c r="N20" s="15">
        <v>298</v>
      </c>
      <c r="O20" s="17">
        <v>14054.7</v>
      </c>
      <c r="P20" s="15">
        <v>6983</v>
      </c>
      <c r="Q20" s="18">
        <v>2.01</v>
      </c>
      <c r="R20" s="16">
        <v>0.1342</v>
      </c>
      <c r="S20" s="16">
        <v>0.0339</v>
      </c>
      <c r="T20" s="16">
        <v>0.007</v>
      </c>
      <c r="U20" s="16">
        <v>0.0299</v>
      </c>
      <c r="V20" s="15">
        <v>338</v>
      </c>
      <c r="W20" s="17">
        <v>14531.07</v>
      </c>
      <c r="X20" s="15">
        <v>1029</v>
      </c>
      <c r="Y20" s="15">
        <v>298</v>
      </c>
      <c r="Z20" s="17">
        <v>14054.7</v>
      </c>
      <c r="AA20" s="15">
        <v>939</v>
      </c>
      <c r="AB20" s="16">
        <v>0.1342</v>
      </c>
      <c r="AC20" s="16">
        <v>0.0339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