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<sst xmlns="http://schemas.openxmlformats.org/spreadsheetml/2006/main" count="49" uniqueCount="49">
  <si>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</si>
  <si>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Order Date</t>
  </si>
  <si>
    <t>Start Date:</t>
  </si>
  <si>
    <t>04/01/2024</t>
  </si>
  <si>
    <t>End Date:</t>
  </si>
  <si>
    <t>06/30/2024</t>
  </si>
  <si>
    <t>Report Run Date:</t>
  </si>
  <si>
    <t>07/10/2024</t>
  </si>
  <si>
    <t>Division</t>
  </si>
  <si>
    <t>Current And Future Inventory</t>
  </si>
  <si>
    <t>Current And History Sales Comparison</t>
  </si>
  <si>
    <t>HOUZZ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</si>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</sst>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566701</v>
      </c>
      <c r="C5" s="11">
        <f>=ROUNDDOWN(23.9391110397675,0)</f>
      </c>
      <c r="D5" s="11">
        <v>524910</v>
      </c>
      <c r="E5" s="12">
        <v>0.9279</v>
      </c>
      <c r="F5" s="11"/>
      <c r="G5" s="11">
        <f>=ROUNDDOWN({0},0)</f>
      </c>
      <c r="H5" s="11">
        <v>590</v>
      </c>
      <c r="I5" s="12"/>
      <c r="J5" s="11">
        <v>103</v>
      </c>
      <c r="K5" s="13">
        <v>8164.28</v>
      </c>
      <c r="L5" s="11">
        <v>1770</v>
      </c>
      <c r="M5" s="14">
        <v>4.61</v>
      </c>
      <c r="N5" s="11"/>
      <c r="O5" s="13"/>
      <c r="P5" s="11"/>
      <c r="Q5" s="14"/>
      <c r="R5" s="12"/>
      <c r="S5" s="12"/>
      <c r="T5" s="12"/>
      <c r="U5" s="12"/>
      <c r="V5" s="11">
        <v>103</v>
      </c>
      <c r="W5" s="13">
        <v>8164.28</v>
      </c>
      <c r="X5" s="11">
        <v>1457</v>
      </c>
      <c r="Y5" s="11"/>
      <c r="Z5" s="13"/>
      <c r="AA5" s="11"/>
      <c r="AB5" s="12"/>
      <c r="AC5" s="12"/>
    </row>
    <row r="6">
      <c r="A6" s="10" t="s">
        <v>33</v>
      </c>
      <c r="B6" s="11"/>
      <c r="C6" s="11">
        <f>=ROUNDDOWN({0},0)</f>
      </c>
      <c r="D6" s="11">
        <v>170</v>
      </c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</row>
    <row r="7">
      <c r="A7" s="10" t="s">
        <v>34</v>
      </c>
      <c r="B7" s="11">
        <v>24167</v>
      </c>
      <c r="C7" s="11">
        <f>=ROUNDDOWN(18.6086086086086,0)</f>
      </c>
      <c r="D7" s="11">
        <v>23725</v>
      </c>
      <c r="E7" s="12">
        <v>0.9616</v>
      </c>
      <c r="F7" s="11"/>
      <c r="G7" s="11">
        <f>=ROUNDDOWN({0},0)</f>
      </c>
      <c r="H7" s="11"/>
      <c r="I7" s="12"/>
      <c r="J7" s="11">
        <v>63</v>
      </c>
      <c r="K7" s="13">
        <v>3711.68</v>
      </c>
      <c r="L7" s="11">
        <v>191</v>
      </c>
      <c r="M7" s="14">
        <v>19.43</v>
      </c>
      <c r="N7" s="11"/>
      <c r="O7" s="13"/>
      <c r="P7" s="11"/>
      <c r="Q7" s="14"/>
      <c r="R7" s="12"/>
      <c r="S7" s="12"/>
      <c r="T7" s="12"/>
      <c r="U7" s="12"/>
      <c r="V7" s="11">
        <v>63</v>
      </c>
      <c r="W7" s="13">
        <v>3711.68</v>
      </c>
      <c r="X7" s="11">
        <v>148</v>
      </c>
      <c r="Y7" s="11"/>
      <c r="Z7" s="13"/>
      <c r="AA7" s="11"/>
      <c r="AB7" s="12"/>
      <c r="AC7" s="12"/>
    </row>
    <row r="8">
      <c r="A8" s="10" t="s">
        <v>35</v>
      </c>
      <c r="B8" s="11">
        <v>108819</v>
      </c>
      <c r="C8" s="11">
        <f>=ROUNDDOWN(18.7722536571902,0)</f>
      </c>
      <c r="D8" s="11">
        <v>147596</v>
      </c>
      <c r="E8" s="12">
        <v>0.9117</v>
      </c>
      <c r="F8" s="11"/>
      <c r="G8" s="11">
        <f>=ROUNDDOWN({0},0)</f>
      </c>
      <c r="H8" s="11"/>
      <c r="I8" s="12"/>
      <c r="J8" s="11">
        <v>10</v>
      </c>
      <c r="K8" s="13">
        <v>494.32</v>
      </c>
      <c r="L8" s="11">
        <v>295</v>
      </c>
      <c r="M8" s="14">
        <v>1.68</v>
      </c>
      <c r="N8" s="11"/>
      <c r="O8" s="13"/>
      <c r="P8" s="11"/>
      <c r="Q8" s="14"/>
      <c r="R8" s="12"/>
      <c r="S8" s="12"/>
      <c r="T8" s="12"/>
      <c r="U8" s="12"/>
      <c r="V8" s="11">
        <v>10</v>
      </c>
      <c r="W8" s="13">
        <v>494.32</v>
      </c>
      <c r="X8" s="11">
        <v>206</v>
      </c>
      <c r="Y8" s="11"/>
      <c r="Z8" s="13"/>
      <c r="AA8" s="11"/>
      <c r="AB8" s="12"/>
      <c r="AC8" s="12"/>
    </row>
    <row r="9">
      <c r="A9" s="10" t="s">
        <v>36</v>
      </c>
      <c r="B9" s="11">
        <v>121551</v>
      </c>
      <c r="C9" s="11">
        <f>=ROUNDDOWN(13.0799857956074,0)</f>
      </c>
      <c r="D9" s="11">
        <v>234894</v>
      </c>
      <c r="E9" s="12">
        <v>0.9649</v>
      </c>
      <c r="F9" s="11"/>
      <c r="G9" s="11">
        <f>=ROUNDDOWN({0},0)</f>
      </c>
      <c r="H9" s="11"/>
      <c r="I9" s="12"/>
      <c r="J9" s="11">
        <v>63</v>
      </c>
      <c r="K9" s="13">
        <v>1355.23</v>
      </c>
      <c r="L9" s="11">
        <v>262</v>
      </c>
      <c r="M9" s="14">
        <v>5.17</v>
      </c>
      <c r="N9" s="11"/>
      <c r="O9" s="13"/>
      <c r="P9" s="11"/>
      <c r="Q9" s="14"/>
      <c r="R9" s="12"/>
      <c r="S9" s="12"/>
      <c r="T9" s="12"/>
      <c r="U9" s="12"/>
      <c r="V9" s="11">
        <v>63</v>
      </c>
      <c r="W9" s="13">
        <v>1355.23</v>
      </c>
      <c r="X9" s="11">
        <v>213</v>
      </c>
      <c r="Y9" s="11"/>
      <c r="Z9" s="13"/>
      <c r="AA9" s="11"/>
      <c r="AB9" s="12"/>
      <c r="AC9" s="12"/>
    </row>
    <row r="10">
      <c r="A10" s="10" t="s">
        <v>37</v>
      </c>
      <c r="B10" s="11">
        <v>375340</v>
      </c>
      <c r="C10" s="11">
        <f>=ROUNDDOWN(20.3110456936297,0)</f>
      </c>
      <c r="D10" s="11">
        <v>595963</v>
      </c>
      <c r="E10" s="12">
        <v>0.809</v>
      </c>
      <c r="F10" s="11"/>
      <c r="G10" s="11">
        <f>=ROUNDDOWN({0},0)</f>
      </c>
      <c r="H10" s="11"/>
      <c r="I10" s="12"/>
      <c r="J10" s="11">
        <v>31</v>
      </c>
      <c r="K10" s="13">
        <v>1072.54</v>
      </c>
      <c r="L10" s="11">
        <v>1181</v>
      </c>
      <c r="M10" s="14">
        <v>0.91</v>
      </c>
      <c r="N10" s="11"/>
      <c r="O10" s="13"/>
      <c r="P10" s="11"/>
      <c r="Q10" s="14"/>
      <c r="R10" s="12"/>
      <c r="S10" s="12"/>
      <c r="T10" s="12"/>
      <c r="U10" s="12"/>
      <c r="V10" s="11">
        <v>31</v>
      </c>
      <c r="W10" s="13">
        <v>1072.54</v>
      </c>
      <c r="X10" s="11">
        <v>780</v>
      </c>
      <c r="Y10" s="11"/>
      <c r="Z10" s="13"/>
      <c r="AA10" s="11"/>
      <c r="AB10" s="12"/>
      <c r="AC10" s="12"/>
    </row>
    <row r="11">
      <c r="A11" s="10" t="s">
        <v>38</v>
      </c>
      <c r="B11" s="11">
        <v>2942</v>
      </c>
      <c r="C11" s="11">
        <f>=ROUNDDOWN(94.2948717948718,0)</f>
      </c>
      <c r="D11" s="11">
        <v>748</v>
      </c>
      <c r="E11" s="12">
        <v>0.6088</v>
      </c>
      <c r="F11" s="11"/>
      <c r="G11" s="11">
        <f>=ROUNDDOWN({0},0)</f>
      </c>
      <c r="H11" s="11"/>
      <c r="I11" s="12"/>
      <c r="J11" s="11">
        <v>2</v>
      </c>
      <c r="K11" s="13">
        <v>905.04</v>
      </c>
      <c r="L11" s="11">
        <v>60</v>
      </c>
      <c r="M11" s="14">
        <v>15.08</v>
      </c>
      <c r="N11" s="11"/>
      <c r="O11" s="13"/>
      <c r="P11" s="11"/>
      <c r="Q11" s="14"/>
      <c r="R11" s="12"/>
      <c r="S11" s="12"/>
      <c r="T11" s="12"/>
      <c r="U11" s="12"/>
      <c r="V11" s="11">
        <v>2</v>
      </c>
      <c r="W11" s="13">
        <v>905.04</v>
      </c>
      <c r="X11" s="11">
        <v>56</v>
      </c>
      <c r="Y11" s="11"/>
      <c r="Z11" s="13"/>
      <c r="AA11" s="11"/>
      <c r="AB11" s="12"/>
      <c r="AC11" s="12"/>
    </row>
    <row r="12">
      <c r="A12" s="10" t="s">
        <v>39</v>
      </c>
      <c r="B12" s="11">
        <v>116145</v>
      </c>
      <c r="C12" s="11">
        <f>=ROUNDDOWN(24.6122059758423,0)</f>
      </c>
      <c r="D12" s="11">
        <v>75873</v>
      </c>
      <c r="E12" s="12">
        <v>0.9001</v>
      </c>
      <c r="F12" s="11"/>
      <c r="G12" s="11">
        <f>=ROUNDDOWN({0},0)</f>
      </c>
      <c r="H12" s="11">
        <v>612</v>
      </c>
      <c r="I12" s="12"/>
      <c r="J12" s="11">
        <v>507</v>
      </c>
      <c r="K12" s="13">
        <v>82937.22</v>
      </c>
      <c r="L12" s="11">
        <v>654</v>
      </c>
      <c r="M12" s="14">
        <v>126.82</v>
      </c>
      <c r="N12" s="11"/>
      <c r="O12" s="13"/>
      <c r="P12" s="11"/>
      <c r="Q12" s="14"/>
      <c r="R12" s="12"/>
      <c r="S12" s="12"/>
      <c r="T12" s="12"/>
      <c r="U12" s="12"/>
      <c r="V12" s="11">
        <v>507</v>
      </c>
      <c r="W12" s="13">
        <v>82937.22</v>
      </c>
      <c r="X12" s="11">
        <v>604</v>
      </c>
      <c r="Y12" s="11"/>
      <c r="Z12" s="13"/>
      <c r="AA12" s="11"/>
      <c r="AB12" s="12"/>
      <c r="AC12" s="12"/>
    </row>
    <row r="13">
      <c r="A13" s="10" t="s">
        <v>40</v>
      </c>
      <c r="B13" s="11">
        <v>18143</v>
      </c>
      <c r="C13" s="11">
        <f>=ROUNDDOWN(33.077484047402,0)</f>
      </c>
      <c r="D13" s="11">
        <v>8280</v>
      </c>
      <c r="E13" s="12">
        <v>0.898</v>
      </c>
      <c r="F13" s="11"/>
      <c r="G13" s="11">
        <f>=ROUNDDOWN({0},0)</f>
      </c>
      <c r="H13" s="11"/>
      <c r="I13" s="12"/>
      <c r="J13" s="11">
        <v>94</v>
      </c>
      <c r="K13" s="13">
        <v>6763.72</v>
      </c>
      <c r="L13" s="11">
        <v>149</v>
      </c>
      <c r="M13" s="14">
        <v>45.39</v>
      </c>
      <c r="N13" s="11"/>
      <c r="O13" s="13"/>
      <c r="P13" s="11"/>
      <c r="Q13" s="14"/>
      <c r="R13" s="12"/>
      <c r="S13" s="12"/>
      <c r="T13" s="12"/>
      <c r="U13" s="12"/>
      <c r="V13" s="11">
        <v>94</v>
      </c>
      <c r="W13" s="13">
        <v>6763.72</v>
      </c>
      <c r="X13" s="11">
        <v>124</v>
      </c>
      <c r="Y13" s="11"/>
      <c r="Z13" s="13"/>
      <c r="AA13" s="11"/>
      <c r="AB13" s="12"/>
      <c r="AC13" s="12"/>
    </row>
    <row r="14">
      <c r="A14" s="10" t="s">
        <v>41</v>
      </c>
      <c r="B14" s="11">
        <v>4037</v>
      </c>
      <c r="C14" s="11">
        <f>=ROUNDDOWN(65.0080515297906,0)</f>
      </c>
      <c r="D14" s="11">
        <v>1788</v>
      </c>
      <c r="E14" s="12">
        <v>0.9431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</row>
    <row r="15">
      <c r="A15" s="10" t="s">
        <v>42</v>
      </c>
      <c r="B15" s="11">
        <v>19923</v>
      </c>
      <c r="C15" s="11">
        <f>=ROUNDDOWN(51.1896197327852,0)</f>
      </c>
      <c r="D15" s="11">
        <v>3144</v>
      </c>
      <c r="E15" s="12">
        <v>0.9926</v>
      </c>
      <c r="F15" s="11"/>
      <c r="G15" s="11">
        <f>=ROUNDDOWN({0},0)</f>
      </c>
      <c r="H15" s="11"/>
      <c r="I15" s="12"/>
      <c r="J15" s="11"/>
      <c r="K15" s="13"/>
      <c r="L15" s="11">
        <v>110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>
        <v>7</v>
      </c>
      <c r="Y15" s="11"/>
      <c r="Z15" s="13"/>
      <c r="AA15" s="11"/>
      <c r="AB15" s="12"/>
      <c r="AC15" s="12"/>
    </row>
    <row r="16">
      <c r="A16" s="10" t="s">
        <v>43</v>
      </c>
      <c r="B16" s="11">
        <v>8491</v>
      </c>
      <c r="C16" s="11">
        <f>=ROUNDDOWN(112.612732095491,0)</f>
      </c>
      <c r="D16" s="11"/>
      <c r="E16" s="12"/>
      <c r="F16" s="11"/>
      <c r="G16" s="11">
        <f>=ROUNDDOWN({0},0)</f>
      </c>
      <c r="H16" s="11"/>
      <c r="I16" s="12"/>
      <c r="J16" s="11">
        <v>2</v>
      </c>
      <c r="K16" s="13">
        <v>146.08</v>
      </c>
      <c r="L16" s="11">
        <v>75</v>
      </c>
      <c r="M16" s="14">
        <v>1.95</v>
      </c>
      <c r="N16" s="11"/>
      <c r="O16" s="13"/>
      <c r="P16" s="11"/>
      <c r="Q16" s="14"/>
      <c r="R16" s="12"/>
      <c r="S16" s="12"/>
      <c r="T16" s="12"/>
      <c r="U16" s="12"/>
      <c r="V16" s="11">
        <v>2</v>
      </c>
      <c r="W16" s="13">
        <v>146.08</v>
      </c>
      <c r="X16" s="11">
        <v>75</v>
      </c>
      <c r="Y16" s="11"/>
      <c r="Z16" s="13"/>
      <c r="AA16" s="11"/>
      <c r="AB16" s="12"/>
      <c r="AC16" s="12"/>
    </row>
    <row r="17">
      <c r="A17" s="10" t="s">
        <v>44</v>
      </c>
      <c r="B17" s="11">
        <v>275129</v>
      </c>
      <c r="C17" s="11">
        <f>=ROUNDDOWN(15.2431105743127,0)</f>
      </c>
      <c r="D17" s="11">
        <v>674356</v>
      </c>
      <c r="E17" s="12">
        <v>0.5784</v>
      </c>
      <c r="F17" s="11"/>
      <c r="G17" s="11">
        <f>=ROUNDDOWN({0},0)</f>
      </c>
      <c r="H17" s="11"/>
      <c r="I17" s="12"/>
      <c r="J17" s="11">
        <v>10</v>
      </c>
      <c r="K17" s="13">
        <v>315.71</v>
      </c>
      <c r="L17" s="11">
        <v>1028</v>
      </c>
      <c r="M17" s="14">
        <v>0.31</v>
      </c>
      <c r="N17" s="11"/>
      <c r="O17" s="13"/>
      <c r="P17" s="11"/>
      <c r="Q17" s="14"/>
      <c r="R17" s="12"/>
      <c r="S17" s="12"/>
      <c r="T17" s="12"/>
      <c r="U17" s="12"/>
      <c r="V17" s="11">
        <v>10</v>
      </c>
      <c r="W17" s="13">
        <v>315.71</v>
      </c>
      <c r="X17" s="11">
        <v>861</v>
      </c>
      <c r="Y17" s="11"/>
      <c r="Z17" s="13"/>
      <c r="AA17" s="11"/>
      <c r="AB17" s="12"/>
      <c r="AC17" s="12"/>
    </row>
    <row r="18">
      <c r="A18" s="10" t="s">
        <v>45</v>
      </c>
      <c r="B18" s="11">
        <v>83327</v>
      </c>
      <c r="C18" s="11">
        <f>=ROUNDDOWN(21.185010042458,0)</f>
      </c>
      <c r="D18" s="11">
        <v>105215</v>
      </c>
      <c r="E18" s="12">
        <v>0.9715</v>
      </c>
      <c r="F18" s="11"/>
      <c r="G18" s="11">
        <f>=ROUNDDOWN({0},0)</f>
      </c>
      <c r="H18" s="11"/>
      <c r="I18" s="12"/>
      <c r="J18" s="11">
        <v>14</v>
      </c>
      <c r="K18" s="13">
        <v>545.92</v>
      </c>
      <c r="L18" s="11">
        <v>128</v>
      </c>
      <c r="M18" s="14">
        <v>4.26</v>
      </c>
      <c r="N18" s="11"/>
      <c r="O18" s="13"/>
      <c r="P18" s="11"/>
      <c r="Q18" s="14"/>
      <c r="R18" s="12"/>
      <c r="S18" s="12"/>
      <c r="T18" s="12"/>
      <c r="U18" s="12"/>
      <c r="V18" s="11">
        <v>14</v>
      </c>
      <c r="W18" s="13">
        <v>545.92</v>
      </c>
      <c r="X18" s="11">
        <v>108</v>
      </c>
      <c r="Y18" s="11"/>
      <c r="Z18" s="13"/>
      <c r="AA18" s="11"/>
      <c r="AB18" s="12"/>
      <c r="AC18" s="12"/>
    </row>
    <row r="19">
      <c r="A19" s="10" t="s">
        <v>46</v>
      </c>
      <c r="B19" s="11">
        <v>261914</v>
      </c>
      <c r="C19" s="11">
        <f>=ROUNDDOWN(21.3262439644012,0)</f>
      </c>
      <c r="D19" s="11">
        <v>211477</v>
      </c>
      <c r="E19" s="12">
        <v>0.9473</v>
      </c>
      <c r="F19" s="11"/>
      <c r="G19" s="11">
        <f>=ROUNDDOWN({0},0)</f>
      </c>
      <c r="H19" s="11"/>
      <c r="I19" s="12"/>
      <c r="J19" s="11">
        <v>45</v>
      </c>
      <c r="K19" s="13">
        <v>1192.18</v>
      </c>
      <c r="L19" s="11">
        <v>608</v>
      </c>
      <c r="M19" s="14">
        <v>1.96</v>
      </c>
      <c r="N19" s="11"/>
      <c r="O19" s="13"/>
      <c r="P19" s="11"/>
      <c r="Q19" s="14"/>
      <c r="R19" s="12"/>
      <c r="S19" s="12"/>
      <c r="T19" s="12"/>
      <c r="U19" s="12"/>
      <c r="V19" s="11">
        <v>45</v>
      </c>
      <c r="W19" s="13">
        <v>1192.18</v>
      </c>
      <c r="X19" s="11">
        <v>343</v>
      </c>
      <c r="Y19" s="11"/>
      <c r="Z19" s="13"/>
      <c r="AA19" s="11"/>
      <c r="AB19" s="12"/>
      <c r="AC19" s="12"/>
    </row>
    <row r="20">
      <c r="A20" s="10" t="s">
        <v>47</v>
      </c>
      <c r="B20" s="11">
        <v>184494</v>
      </c>
      <c r="C20" s="11">
        <f>=ROUNDDOWN(28.5258828622673,0)</f>
      </c>
      <c r="D20" s="11">
        <v>152157</v>
      </c>
      <c r="E20" s="12">
        <v>0.903</v>
      </c>
      <c r="F20" s="11"/>
      <c r="G20" s="11">
        <f>=ROUNDDOWN({0},0)</f>
      </c>
      <c r="H20" s="11"/>
      <c r="I20" s="12"/>
      <c r="J20" s="11">
        <v>4</v>
      </c>
      <c r="K20" s="13">
        <v>146.02</v>
      </c>
      <c r="L20" s="11">
        <v>577</v>
      </c>
      <c r="M20" s="14">
        <v>0.25</v>
      </c>
      <c r="N20" s="11"/>
      <c r="O20" s="13"/>
      <c r="P20" s="11"/>
      <c r="Q20" s="14"/>
      <c r="R20" s="12"/>
      <c r="S20" s="12"/>
      <c r="T20" s="12"/>
      <c r="U20" s="12"/>
      <c r="V20" s="11">
        <v>4</v>
      </c>
      <c r="W20" s="13">
        <v>146.02</v>
      </c>
      <c r="X20" s="11">
        <v>319</v>
      </c>
      <c r="Y20" s="11"/>
      <c r="Z20" s="13"/>
      <c r="AA20" s="11"/>
      <c r="AB20" s="12"/>
      <c r="AC20" s="12"/>
    </row>
    <row r="21">
      <c r="A21" s="19" t="s">
        <v>48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948</v>
      </c>
      <c r="K21" s="17">
        <v>107749.94</v>
      </c>
      <c r="L21" s="15">
        <v>7110</v>
      </c>
      <c r="M21" s="18">
        <v>15.15</v>
      </c>
      <c r="N21" s="15"/>
      <c r="O21" s="17"/>
      <c r="P21" s="15"/>
      <c r="Q21" s="18"/>
      <c r="R21" s="16"/>
      <c r="S21" s="16"/>
      <c r="T21" s="16"/>
      <c r="U21" s="16"/>
      <c r="V21" s="15">
        <v>948</v>
      </c>
      <c r="W21" s="17">
        <v>107749.94</v>
      </c>
      <c r="X21" s="15">
        <v>5301</v>
      </c>
      <c r="Y21" s="15"/>
      <c r="Z21" s="17"/>
      <c r="AA21" s="15"/>
      <c r="AB21" s="16"/>
      <c r="AC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