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<sst xmlns="http://schemas.openxmlformats.org/spreadsheetml/2006/main" count="49" uniqueCount="49">
  <si>
    <t>Date Type:</t>
  </si>
  <si>
    <t>Shipped Date</t>
  </si>
  <si>
    <t>Start Date:</t>
  </si>
  <si>
    <t>06/23/2024</t>
  </si>
  <si>
    <t>End Date:</t>
  </si>
  <si>
    <t>07/06/2024</t>
  </si>
  <si>
    <t>Report Run Date:</t>
  </si>
  <si>
    <t>07/08/2024</t>
  </si>
  <si>
    <t>Division</t>
  </si>
  <si>
    <t>Current And Future Inventory</t>
  </si>
  <si>
    <t>Current And History Sales Comparison</t>
  </si>
  <si>
    <t>TGTDVS</t>
  </si>
  <si>
    <t>TGTDVSFUR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</si>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</sst>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669954</v>
      </c>
      <c r="C5" s="11">
        <f>=ROUNDDOWN(24.4386565841167,0)</f>
      </c>
      <c r="D5" s="11">
        <v>797487</v>
      </c>
      <c r="E5" s="12">
        <v>0.8711</v>
      </c>
      <c r="F5" s="11"/>
      <c r="G5" s="11">
        <f>=ROUNDDOWN({0},0)</f>
      </c>
      <c r="H5" s="11">
        <v>590</v>
      </c>
      <c r="I5" s="12"/>
      <c r="J5" s="11">
        <v>2693</v>
      </c>
      <c r="K5" s="13">
        <v>152601.13</v>
      </c>
      <c r="L5" s="11">
        <v>1977</v>
      </c>
      <c r="M5" s="14">
        <v>77.19</v>
      </c>
      <c r="N5" s="11">
        <v>1945</v>
      </c>
      <c r="O5" s="13">
        <v>116177.98</v>
      </c>
      <c r="P5" s="11">
        <v>1910</v>
      </c>
      <c r="Q5" s="14">
        <v>60.83</v>
      </c>
      <c r="R5" s="12">
        <v>0.3846</v>
      </c>
      <c r="S5" s="12">
        <v>0.3135</v>
      </c>
      <c r="T5" s="12">
        <v>0.0351</v>
      </c>
      <c r="U5" s="12">
        <v>0.2689</v>
      </c>
      <c r="V5" s="11">
        <v>2693</v>
      </c>
      <c r="W5" s="13">
        <v>152601.13</v>
      </c>
      <c r="X5" s="11">
        <v>1584</v>
      </c>
      <c r="Y5" s="11">
        <v>1945</v>
      </c>
      <c r="Z5" s="13">
        <v>116177.98</v>
      </c>
      <c r="AA5" s="11">
        <v>1592</v>
      </c>
      <c r="AB5" s="12">
        <v>0.3846</v>
      </c>
      <c r="AC5" s="12">
        <v>0.3135</v>
      </c>
      <c r="AD5" s="11"/>
      <c r="AE5" s="13"/>
      <c r="AF5" s="11"/>
      <c r="AG5" s="11"/>
      <c r="AH5" s="13"/>
      <c r="AI5" s="11"/>
      <c r="AJ5" s="12"/>
      <c r="AK5" s="12"/>
    </row>
    <row r="6">
      <c r="A6" s="10" t="s">
        <v>34</v>
      </c>
      <c r="B6" s="11"/>
      <c r="C6" s="11">
        <f>=ROUNDDOWN({0},0)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32</v>
      </c>
      <c r="M6" s="14"/>
      <c r="N6" s="11"/>
      <c r="O6" s="13"/>
      <c r="P6" s="11">
        <v>50</v>
      </c>
      <c r="Q6" s="14"/>
      <c r="R6" s="12"/>
      <c r="S6" s="12"/>
      <c r="T6" s="12">
        <v>-0.36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</row>
    <row r="7">
      <c r="A7" s="10" t="s">
        <v>35</v>
      </c>
      <c r="B7" s="11">
        <v>22765</v>
      </c>
      <c r="C7" s="11">
        <f>=ROUNDDOWN(17.9082756450598,0)</f>
      </c>
      <c r="D7" s="11">
        <v>20125</v>
      </c>
      <c r="E7" s="12">
        <v>0.9546</v>
      </c>
      <c r="F7" s="11"/>
      <c r="G7" s="11">
        <f>=ROUNDDOWN({0},0)</f>
      </c>
      <c r="H7" s="11"/>
      <c r="I7" s="12"/>
      <c r="J7" s="11">
        <v>130</v>
      </c>
      <c r="K7" s="13">
        <v>7929.87</v>
      </c>
      <c r="L7" s="11">
        <v>191</v>
      </c>
      <c r="M7" s="14">
        <v>41.52</v>
      </c>
      <c r="N7" s="11">
        <v>126</v>
      </c>
      <c r="O7" s="13">
        <v>7052.7</v>
      </c>
      <c r="P7" s="11">
        <v>176</v>
      </c>
      <c r="Q7" s="14">
        <v>40.07</v>
      </c>
      <c r="R7" s="12">
        <v>0.0317</v>
      </c>
      <c r="S7" s="12">
        <v>0.1244</v>
      </c>
      <c r="T7" s="12">
        <v>0.0852</v>
      </c>
      <c r="U7" s="12">
        <v>0.0362</v>
      </c>
      <c r="V7" s="11">
        <v>130</v>
      </c>
      <c r="W7" s="13">
        <v>7929.87</v>
      </c>
      <c r="X7" s="11">
        <v>174</v>
      </c>
      <c r="Y7" s="11">
        <v>126</v>
      </c>
      <c r="Z7" s="13">
        <v>7052.7</v>
      </c>
      <c r="AA7" s="11">
        <v>119</v>
      </c>
      <c r="AB7" s="12">
        <v>0.0317</v>
      </c>
      <c r="AC7" s="12">
        <v>0.1244</v>
      </c>
      <c r="AD7" s="11"/>
      <c r="AE7" s="13"/>
      <c r="AF7" s="11"/>
      <c r="AG7" s="11"/>
      <c r="AH7" s="13"/>
      <c r="AI7" s="11"/>
      <c r="AJ7" s="12"/>
      <c r="AK7" s="12"/>
    </row>
    <row r="8">
      <c r="A8" s="10" t="s">
        <v>36</v>
      </c>
      <c r="B8" s="11">
        <v>101672</v>
      </c>
      <c r="C8" s="11">
        <f>=ROUNDDOWN(17.9344163976645,0)</f>
      </c>
      <c r="D8" s="11">
        <v>144020</v>
      </c>
      <c r="E8" s="12">
        <v>0.9368</v>
      </c>
      <c r="F8" s="11"/>
      <c r="G8" s="11">
        <f>=ROUNDDOWN({0},0)</f>
      </c>
      <c r="H8" s="11"/>
      <c r="I8" s="12"/>
      <c r="J8" s="11">
        <v>1090</v>
      </c>
      <c r="K8" s="13">
        <v>36905.9</v>
      </c>
      <c r="L8" s="11">
        <v>293</v>
      </c>
      <c r="M8" s="14">
        <v>125.96</v>
      </c>
      <c r="N8" s="11">
        <v>1204</v>
      </c>
      <c r="O8" s="13">
        <v>38697.21</v>
      </c>
      <c r="P8" s="11">
        <v>245</v>
      </c>
      <c r="Q8" s="14">
        <v>157.95</v>
      </c>
      <c r="R8" s="12">
        <v>-0.0947</v>
      </c>
      <c r="S8" s="12">
        <v>-0.0463</v>
      </c>
      <c r="T8" s="12">
        <v>0.1959</v>
      </c>
      <c r="U8" s="12">
        <v>-0.2025</v>
      </c>
      <c r="V8" s="11">
        <v>1090</v>
      </c>
      <c r="W8" s="13">
        <v>36905.9</v>
      </c>
      <c r="X8" s="11">
        <v>274</v>
      </c>
      <c r="Y8" s="11">
        <v>1204</v>
      </c>
      <c r="Z8" s="13">
        <v>38697.21</v>
      </c>
      <c r="AA8" s="11">
        <v>217</v>
      </c>
      <c r="AB8" s="12">
        <v>-0.0947</v>
      </c>
      <c r="AC8" s="12">
        <v>-0.0463</v>
      </c>
      <c r="AD8" s="11"/>
      <c r="AE8" s="13"/>
      <c r="AF8" s="11"/>
      <c r="AG8" s="11"/>
      <c r="AH8" s="13"/>
      <c r="AI8" s="11"/>
      <c r="AJ8" s="12"/>
      <c r="AK8" s="12"/>
    </row>
    <row r="9">
      <c r="A9" s="10" t="s">
        <v>37</v>
      </c>
      <c r="B9" s="11">
        <v>119647</v>
      </c>
      <c r="C9" s="11">
        <f>=ROUNDDOWN(12.7410097223849,0)</f>
      </c>
      <c r="D9" s="11">
        <v>235444</v>
      </c>
      <c r="E9" s="12">
        <v>0.9601</v>
      </c>
      <c r="F9" s="11"/>
      <c r="G9" s="11">
        <f>=ROUNDDOWN({0},0)</f>
      </c>
      <c r="H9" s="11"/>
      <c r="I9" s="12"/>
      <c r="J9" s="11">
        <v>862</v>
      </c>
      <c r="K9" s="13">
        <v>16869.6</v>
      </c>
      <c r="L9" s="11">
        <v>249</v>
      </c>
      <c r="M9" s="14">
        <v>67.75</v>
      </c>
      <c r="N9" s="11">
        <v>1055</v>
      </c>
      <c r="O9" s="13">
        <v>21104.36</v>
      </c>
      <c r="P9" s="11">
        <v>245</v>
      </c>
      <c r="Q9" s="14">
        <v>86.14</v>
      </c>
      <c r="R9" s="12">
        <v>-0.1829</v>
      </c>
      <c r="S9" s="12">
        <v>-0.2007</v>
      </c>
      <c r="T9" s="12">
        <v>0.0163</v>
      </c>
      <c r="U9" s="12">
        <v>-0.2135</v>
      </c>
      <c r="V9" s="11">
        <v>862</v>
      </c>
      <c r="W9" s="13">
        <v>16869.6</v>
      </c>
      <c r="X9" s="11">
        <v>236</v>
      </c>
      <c r="Y9" s="11">
        <v>1055</v>
      </c>
      <c r="Z9" s="13">
        <v>21104.36</v>
      </c>
      <c r="AA9" s="11">
        <v>241</v>
      </c>
      <c r="AB9" s="12">
        <v>-0.1829</v>
      </c>
      <c r="AC9" s="12">
        <v>-0.2007</v>
      </c>
      <c r="AD9" s="11"/>
      <c r="AE9" s="13"/>
      <c r="AF9" s="11"/>
      <c r="AG9" s="11"/>
      <c r="AH9" s="13"/>
      <c r="AI9" s="11"/>
      <c r="AJ9" s="12"/>
      <c r="AK9" s="12"/>
    </row>
    <row r="10">
      <c r="A10" s="10" t="s">
        <v>38</v>
      </c>
      <c r="B10" s="11">
        <v>380517</v>
      </c>
      <c r="C10" s="11">
        <f>=ROUNDDOWN(19.5312203259335,0)</f>
      </c>
      <c r="D10" s="11">
        <v>611728</v>
      </c>
      <c r="E10" s="12">
        <v>0.8133</v>
      </c>
      <c r="F10" s="11"/>
      <c r="G10" s="11">
        <f>=ROUNDDOWN({0},0)</f>
      </c>
      <c r="H10" s="11"/>
      <c r="I10" s="12"/>
      <c r="J10" s="11">
        <v>1892</v>
      </c>
      <c r="K10" s="13">
        <v>54688.13</v>
      </c>
      <c r="L10" s="11">
        <v>1189</v>
      </c>
      <c r="M10" s="14">
        <v>46</v>
      </c>
      <c r="N10" s="11">
        <v>2678</v>
      </c>
      <c r="O10" s="13">
        <v>77431.52</v>
      </c>
      <c r="P10" s="11">
        <v>1126</v>
      </c>
      <c r="Q10" s="14">
        <v>68.77</v>
      </c>
      <c r="R10" s="12">
        <v>-0.2935</v>
      </c>
      <c r="S10" s="12">
        <v>-0.2937</v>
      </c>
      <c r="T10" s="12">
        <v>0.056</v>
      </c>
      <c r="U10" s="12">
        <v>-0.3311</v>
      </c>
      <c r="V10" s="11">
        <v>1892</v>
      </c>
      <c r="W10" s="13">
        <v>54688.13</v>
      </c>
      <c r="X10" s="11">
        <v>896</v>
      </c>
      <c r="Y10" s="11">
        <v>2678</v>
      </c>
      <c r="Z10" s="13">
        <v>77431.52</v>
      </c>
      <c r="AA10" s="11">
        <v>847</v>
      </c>
      <c r="AB10" s="12">
        <v>-0.2935</v>
      </c>
      <c r="AC10" s="12">
        <v>-0.2937</v>
      </c>
      <c r="AD10" s="11"/>
      <c r="AE10" s="13"/>
      <c r="AF10" s="11"/>
      <c r="AG10" s="11"/>
      <c r="AH10" s="13"/>
      <c r="AI10" s="11"/>
      <c r="AJ10" s="12"/>
      <c r="AK10" s="12"/>
    </row>
    <row r="11">
      <c r="A11" s="10" t="s">
        <v>39</v>
      </c>
      <c r="B11" s="11">
        <v>116720</v>
      </c>
      <c r="C11" s="11">
        <f>=ROUNDDOWN(20.5942550638718,0)</f>
      </c>
      <c r="D11" s="11">
        <v>89101</v>
      </c>
      <c r="E11" s="12">
        <v>0.9045</v>
      </c>
      <c r="F11" s="11"/>
      <c r="G11" s="11">
        <f>=ROUNDDOWN({0},0)</f>
      </c>
      <c r="H11" s="11">
        <v>612</v>
      </c>
      <c r="I11" s="12"/>
      <c r="J11" s="11">
        <v>3464</v>
      </c>
      <c r="K11" s="13">
        <v>462624.73</v>
      </c>
      <c r="L11" s="11">
        <v>652</v>
      </c>
      <c r="M11" s="14">
        <v>709.55</v>
      </c>
      <c r="N11" s="11">
        <v>48</v>
      </c>
      <c r="O11" s="13">
        <v>9899.38</v>
      </c>
      <c r="P11" s="11">
        <v>746</v>
      </c>
      <c r="Q11" s="14">
        <v>13.27</v>
      </c>
      <c r="R11" s="12">
        <v>71.1667</v>
      </c>
      <c r="S11" s="12">
        <v>45.7327</v>
      </c>
      <c r="T11" s="12">
        <v>-0.126</v>
      </c>
      <c r="U11" s="12">
        <v>52.4702</v>
      </c>
      <c r="V11" s="11">
        <v>230</v>
      </c>
      <c r="W11" s="13">
        <v>43094.27</v>
      </c>
      <c r="X11" s="11">
        <v>516</v>
      </c>
      <c r="Y11" s="11">
        <v>48</v>
      </c>
      <c r="Z11" s="13">
        <v>9899.38</v>
      </c>
      <c r="AA11" s="11">
        <v>496</v>
      </c>
      <c r="AB11" s="12">
        <v>3.7917</v>
      </c>
      <c r="AC11" s="12">
        <v>3.3532</v>
      </c>
      <c r="AD11" s="11">
        <v>3234</v>
      </c>
      <c r="AE11" s="13">
        <v>419530.46</v>
      </c>
      <c r="AF11" s="11"/>
      <c r="AG11" s="11"/>
      <c r="AH11" s="13"/>
      <c r="AI11" s="11"/>
      <c r="AJ11" s="12"/>
      <c r="AK11" s="12"/>
    </row>
    <row r="12">
      <c r="A12" s="10" t="s">
        <v>40</v>
      </c>
      <c r="B12" s="11">
        <v>18319</v>
      </c>
      <c r="C12" s="11">
        <f>=ROUNDDOWN(33.3133296963084,0)</f>
      </c>
      <c r="D12" s="11">
        <v>8280</v>
      </c>
      <c r="E12" s="12">
        <v>0.9048</v>
      </c>
      <c r="F12" s="11"/>
      <c r="G12" s="11">
        <f>=ROUNDDOWN({0},0)</f>
      </c>
      <c r="H12" s="11"/>
      <c r="I12" s="12"/>
      <c r="J12" s="11">
        <v>52</v>
      </c>
      <c r="K12" s="13">
        <v>4327.59</v>
      </c>
      <c r="L12" s="11">
        <v>152</v>
      </c>
      <c r="M12" s="14">
        <v>28.47</v>
      </c>
      <c r="N12" s="11">
        <v>84</v>
      </c>
      <c r="O12" s="13">
        <v>6923.12</v>
      </c>
      <c r="P12" s="11">
        <v>120</v>
      </c>
      <c r="Q12" s="14">
        <v>57.69</v>
      </c>
      <c r="R12" s="12">
        <v>-0.381</v>
      </c>
      <c r="S12" s="12">
        <v>-0.3749</v>
      </c>
      <c r="T12" s="12">
        <v>0.2667</v>
      </c>
      <c r="U12" s="12">
        <v>-0.5065</v>
      </c>
      <c r="V12" s="11">
        <v>52</v>
      </c>
      <c r="W12" s="13">
        <v>4327.59</v>
      </c>
      <c r="X12" s="11">
        <v>137</v>
      </c>
      <c r="Y12" s="11">
        <v>84</v>
      </c>
      <c r="Z12" s="13">
        <v>6923.12</v>
      </c>
      <c r="AA12" s="11">
        <v>83</v>
      </c>
      <c r="AB12" s="12">
        <v>-0.381</v>
      </c>
      <c r="AC12" s="12">
        <v>-0.3749</v>
      </c>
      <c r="AD12" s="11"/>
      <c r="AE12" s="13"/>
      <c r="AF12" s="11"/>
      <c r="AG12" s="11"/>
      <c r="AH12" s="13"/>
      <c r="AI12" s="11"/>
      <c r="AJ12" s="12"/>
      <c r="AK12" s="12"/>
    </row>
    <row r="13">
      <c r="A13" s="10" t="s">
        <v>41</v>
      </c>
      <c r="B13" s="11">
        <v>4202</v>
      </c>
      <c r="C13" s="11">
        <f>=ROUNDDOWN(67.6650563607085,0)</f>
      </c>
      <c r="D13" s="11">
        <v>1788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>
        <v>15</v>
      </c>
      <c r="Q13" s="14"/>
      <c r="R13" s="12"/>
      <c r="S13" s="12"/>
      <c r="T13" s="12">
        <v>0.4667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</row>
    <row r="14">
      <c r="A14" s="10" t="s">
        <v>42</v>
      </c>
      <c r="B14" s="11">
        <v>20054</v>
      </c>
      <c r="C14" s="11">
        <f>=ROUNDDOWN(51.5262076053443,0)</f>
      </c>
      <c r="D14" s="11">
        <v>3144</v>
      </c>
      <c r="E14" s="12">
        <v>0.9532</v>
      </c>
      <c r="F14" s="11"/>
      <c r="G14" s="11">
        <f>=ROUNDDOWN({0},0)</f>
      </c>
      <c r="H14" s="11"/>
      <c r="I14" s="12"/>
      <c r="J14" s="11"/>
      <c r="K14" s="13"/>
      <c r="L14" s="11">
        <v>110</v>
      </c>
      <c r="M14" s="14"/>
      <c r="N14" s="11"/>
      <c r="O14" s="13"/>
      <c r="P14" s="11">
        <v>100</v>
      </c>
      <c r="Q14" s="14"/>
      <c r="R14" s="12"/>
      <c r="S14" s="12"/>
      <c r="T14" s="12">
        <v>0.1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</row>
    <row r="15">
      <c r="A15" s="10" t="s">
        <v>43</v>
      </c>
      <c r="B15" s="11">
        <v>8391</v>
      </c>
      <c r="C15" s="11">
        <f>=ROUNDDOWN(111.88,0)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75</v>
      </c>
      <c r="M15" s="14"/>
      <c r="N15" s="11"/>
      <c r="O15" s="13"/>
      <c r="P15" s="11">
        <v>114</v>
      </c>
      <c r="Q15" s="14"/>
      <c r="R15" s="12"/>
      <c r="S15" s="12"/>
      <c r="T15" s="12">
        <v>-0.3421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</row>
    <row r="16">
      <c r="A16" s="10" t="s">
        <v>44</v>
      </c>
      <c r="B16" s="11">
        <v>254990</v>
      </c>
      <c r="C16" s="11">
        <f>=ROUNDDOWN(14.943155180497,0)</f>
      </c>
      <c r="D16" s="11">
        <v>668710</v>
      </c>
      <c r="E16" s="12">
        <v>0.6615</v>
      </c>
      <c r="F16" s="11"/>
      <c r="G16" s="11">
        <f>=ROUNDDOWN({0},0)</f>
      </c>
      <c r="H16" s="11"/>
      <c r="I16" s="12"/>
      <c r="J16" s="11">
        <v>1465</v>
      </c>
      <c r="K16" s="13">
        <v>30352.14</v>
      </c>
      <c r="L16" s="11">
        <v>1004</v>
      </c>
      <c r="M16" s="14">
        <v>30.23</v>
      </c>
      <c r="N16" s="11">
        <v>1706</v>
      </c>
      <c r="O16" s="13">
        <v>38927.29</v>
      </c>
      <c r="P16" s="11">
        <v>930</v>
      </c>
      <c r="Q16" s="14">
        <v>41.86</v>
      </c>
      <c r="R16" s="12">
        <v>-0.1413</v>
      </c>
      <c r="S16" s="12">
        <v>-0.2203</v>
      </c>
      <c r="T16" s="12">
        <v>0.0796</v>
      </c>
      <c r="U16" s="12">
        <v>-0.2778</v>
      </c>
      <c r="V16" s="11">
        <v>1465</v>
      </c>
      <c r="W16" s="13">
        <v>30352.14</v>
      </c>
      <c r="X16" s="11">
        <v>826</v>
      </c>
      <c r="Y16" s="11">
        <v>1706</v>
      </c>
      <c r="Z16" s="13">
        <v>38927.29</v>
      </c>
      <c r="AA16" s="11">
        <v>690</v>
      </c>
      <c r="AB16" s="12">
        <v>-0.1413</v>
      </c>
      <c r="AC16" s="12">
        <v>-0.2203</v>
      </c>
      <c r="AD16" s="11"/>
      <c r="AE16" s="13"/>
      <c r="AF16" s="11"/>
      <c r="AG16" s="11"/>
      <c r="AH16" s="13"/>
      <c r="AI16" s="11"/>
      <c r="AJ16" s="12"/>
      <c r="AK16" s="12"/>
    </row>
    <row r="17">
      <c r="A17" s="10" t="s">
        <v>45</v>
      </c>
      <c r="B17" s="11">
        <v>75369</v>
      </c>
      <c r="C17" s="11">
        <f>=ROUNDDOWN(19.4365216494314,0)</f>
      </c>
      <c r="D17" s="11">
        <v>146751</v>
      </c>
      <c r="E17" s="12">
        <v>0.7468</v>
      </c>
      <c r="F17" s="11"/>
      <c r="G17" s="11">
        <f>=ROUNDDOWN({0},0)</f>
      </c>
      <c r="H17" s="11"/>
      <c r="I17" s="12"/>
      <c r="J17" s="11">
        <v>797</v>
      </c>
      <c r="K17" s="13">
        <v>25992.23</v>
      </c>
      <c r="L17" s="11">
        <v>117</v>
      </c>
      <c r="M17" s="14">
        <v>222.16</v>
      </c>
      <c r="N17" s="11">
        <v>1008</v>
      </c>
      <c r="O17" s="13">
        <v>36275.28</v>
      </c>
      <c r="P17" s="11"/>
      <c r="Q17" s="14"/>
      <c r="R17" s="12">
        <v>-0.2093</v>
      </c>
      <c r="S17" s="12">
        <v>-0.2835</v>
      </c>
      <c r="T17" s="12"/>
      <c r="U17" s="12"/>
      <c r="V17" s="11">
        <v>797</v>
      </c>
      <c r="W17" s="13">
        <v>25992.23</v>
      </c>
      <c r="X17" s="11">
        <v>109</v>
      </c>
      <c r="Y17" s="11">
        <v>1008</v>
      </c>
      <c r="Z17" s="13">
        <v>36275.28</v>
      </c>
      <c r="AA17" s="11"/>
      <c r="AB17" s="12">
        <v>-0.2093</v>
      </c>
      <c r="AC17" s="12">
        <v>-0.2835</v>
      </c>
      <c r="AD17" s="11"/>
      <c r="AE17" s="13"/>
      <c r="AF17" s="11"/>
      <c r="AG17" s="11"/>
      <c r="AH17" s="13"/>
      <c r="AI17" s="11"/>
      <c r="AJ17" s="12"/>
      <c r="AK17" s="12"/>
    </row>
    <row r="18">
      <c r="A18" s="10" t="s">
        <v>46</v>
      </c>
      <c r="B18" s="11">
        <v>248101</v>
      </c>
      <c r="C18" s="11">
        <f>=ROUNDDOWN(20.7173813201954,0)</f>
      </c>
      <c r="D18" s="11">
        <v>205415</v>
      </c>
      <c r="E18" s="12">
        <v>0.9596</v>
      </c>
      <c r="F18" s="11"/>
      <c r="G18" s="11">
        <f>=ROUNDDOWN({0},0)</f>
      </c>
      <c r="H18" s="11"/>
      <c r="I18" s="12"/>
      <c r="J18" s="11">
        <v>1837</v>
      </c>
      <c r="K18" s="13">
        <v>37076.96</v>
      </c>
      <c r="L18" s="11">
        <v>588</v>
      </c>
      <c r="M18" s="14">
        <v>63.06</v>
      </c>
      <c r="N18" s="11">
        <v>925</v>
      </c>
      <c r="O18" s="13">
        <v>19543.32</v>
      </c>
      <c r="P18" s="11">
        <v>676</v>
      </c>
      <c r="Q18" s="14">
        <v>28.91</v>
      </c>
      <c r="R18" s="12">
        <v>0.9859</v>
      </c>
      <c r="S18" s="12">
        <v>0.8972</v>
      </c>
      <c r="T18" s="12">
        <v>-0.1302</v>
      </c>
      <c r="U18" s="12">
        <v>1.1813</v>
      </c>
      <c r="V18" s="11">
        <v>1837</v>
      </c>
      <c r="W18" s="13">
        <v>37076.96</v>
      </c>
      <c r="X18" s="11">
        <v>447</v>
      </c>
      <c r="Y18" s="11">
        <v>925</v>
      </c>
      <c r="Z18" s="13">
        <v>19543.32</v>
      </c>
      <c r="AA18" s="11">
        <v>515</v>
      </c>
      <c r="AB18" s="12">
        <v>0.9859</v>
      </c>
      <c r="AC18" s="12">
        <v>0.8972</v>
      </c>
      <c r="AD18" s="11"/>
      <c r="AE18" s="13"/>
      <c r="AF18" s="11"/>
      <c r="AG18" s="11"/>
      <c r="AH18" s="13"/>
      <c r="AI18" s="11"/>
      <c r="AJ18" s="12"/>
      <c r="AK18" s="12"/>
    </row>
    <row r="19">
      <c r="A19" s="10" t="s">
        <v>47</v>
      </c>
      <c r="B19" s="11">
        <v>185292</v>
      </c>
      <c r="C19" s="11">
        <f>=ROUNDDOWN(28.3143594993964,0)</f>
      </c>
      <c r="D19" s="11">
        <v>153807</v>
      </c>
      <c r="E19" s="12">
        <v>0.9543</v>
      </c>
      <c r="F19" s="11"/>
      <c r="G19" s="11">
        <f>=ROUNDDOWN({0},0)</f>
      </c>
      <c r="H19" s="11"/>
      <c r="I19" s="12"/>
      <c r="J19" s="11">
        <v>1565</v>
      </c>
      <c r="K19" s="13">
        <v>69422.42</v>
      </c>
      <c r="L19" s="11">
        <v>591</v>
      </c>
      <c r="M19" s="14">
        <v>117.47</v>
      </c>
      <c r="N19" s="11">
        <v>1501</v>
      </c>
      <c r="O19" s="13">
        <v>70051.53</v>
      </c>
      <c r="P19" s="11">
        <v>483</v>
      </c>
      <c r="Q19" s="14">
        <v>145.03</v>
      </c>
      <c r="R19" s="12">
        <v>0.0426</v>
      </c>
      <c r="S19" s="12">
        <v>-0.009</v>
      </c>
      <c r="T19" s="12">
        <v>0.2236</v>
      </c>
      <c r="U19" s="12">
        <v>-0.19</v>
      </c>
      <c r="V19" s="11">
        <v>1565</v>
      </c>
      <c r="W19" s="13">
        <v>69422.42</v>
      </c>
      <c r="X19" s="11">
        <v>573</v>
      </c>
      <c r="Y19" s="11">
        <v>1501</v>
      </c>
      <c r="Z19" s="13">
        <v>70051.53</v>
      </c>
      <c r="AA19" s="11">
        <v>447</v>
      </c>
      <c r="AB19" s="12">
        <v>0.0426</v>
      </c>
      <c r="AC19" s="12">
        <v>-0.009</v>
      </c>
      <c r="AD19" s="11"/>
      <c r="AE19" s="13"/>
      <c r="AF19" s="11"/>
      <c r="AG19" s="11"/>
      <c r="AH19" s="13"/>
      <c r="AI19" s="11"/>
      <c r="AJ19" s="12"/>
      <c r="AK19" s="12"/>
    </row>
    <row r="20">
      <c r="A20" s="19" t="s">
        <v>48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15847</v>
      </c>
      <c r="K20" s="17">
        <v>898790.7</v>
      </c>
      <c r="L20" s="15">
        <v>7242</v>
      </c>
      <c r="M20" s="18">
        <v>124.11</v>
      </c>
      <c r="N20" s="15">
        <v>12280</v>
      </c>
      <c r="O20" s="17">
        <v>442083.69</v>
      </c>
      <c r="P20" s="15">
        <v>6936</v>
      </c>
      <c r="Q20" s="18">
        <v>63.74</v>
      </c>
      <c r="R20" s="16">
        <v>0.2905</v>
      </c>
      <c r="S20" s="16">
        <v>1.0331</v>
      </c>
      <c r="T20" s="16">
        <v>0.0441</v>
      </c>
      <c r="U20" s="16">
        <v>0.9471</v>
      </c>
      <c r="V20" s="15">
        <v>12613</v>
      </c>
      <c r="W20" s="17">
        <v>479260.24</v>
      </c>
      <c r="X20" s="15">
        <v>5772</v>
      </c>
      <c r="Y20" s="15">
        <v>12280</v>
      </c>
      <c r="Z20" s="17">
        <v>442083.69</v>
      </c>
      <c r="AA20" s="15">
        <v>5247</v>
      </c>
      <c r="AB20" s="16">
        <v>0.0271</v>
      </c>
      <c r="AC20" s="16">
        <v>0.0841</v>
      </c>
      <c r="AD20" s="15">
        <v>3234</v>
      </c>
      <c r="AE20" s="17">
        <v>419530.46</v>
      </c>
      <c r="AF20" s="15"/>
      <c r="AG20" s="15"/>
      <c r="AH20" s="17"/>
      <c r="AI20" s="15"/>
      <c r="AJ20" s="16"/>
      <c r="AK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