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90" yWindow="530" windowWidth="19420" windowHeight="7110" activeTab="3"/>
  </bookViews>
  <sheets>
    <sheet name="PO 1345316 1345317" sheetId="4" r:id="rId1"/>
    <sheet name="PO 1345293 1345294" sheetId="9" r:id="rId2"/>
    <sheet name="PO 1345279 1345280" sheetId="10" r:id="rId3"/>
    <sheet name="PO 1347219 1347220" sheetId="11" r:id="rId4"/>
  </sheets>
  <calcPr calcId="145621"/>
</workbook>
</file>

<file path=xl/calcChain.xml><?xml version="1.0" encoding="utf-8"?>
<calcChain xmlns="http://schemas.openxmlformats.org/spreadsheetml/2006/main">
  <c r="L7" i="10" l="1"/>
  <c r="P7" i="10"/>
  <c r="L8" i="10"/>
  <c r="P8" i="10"/>
  <c r="L9" i="10"/>
  <c r="P9" i="10"/>
  <c r="L10" i="10"/>
  <c r="P10" i="10"/>
  <c r="L11" i="10"/>
  <c r="P11" i="10"/>
  <c r="L12" i="10"/>
  <c r="P12" i="10"/>
  <c r="L13" i="10"/>
  <c r="P13" i="10"/>
  <c r="L14" i="10"/>
  <c r="P14" i="10"/>
  <c r="O7" i="11" l="1"/>
  <c r="N7" i="11"/>
  <c r="K7" i="11"/>
  <c r="J7" i="11"/>
  <c r="I7" i="11"/>
  <c r="L5" i="11"/>
  <c r="L4" i="11"/>
  <c r="L7" i="11" l="1"/>
  <c r="P6" i="10"/>
  <c r="P5" i="10"/>
  <c r="P4" i="10"/>
  <c r="P3" i="10"/>
  <c r="L6" i="10"/>
  <c r="L5" i="10"/>
  <c r="L4" i="10"/>
  <c r="L3" i="10"/>
  <c r="N15" i="10"/>
  <c r="K15" i="10"/>
  <c r="J15" i="10"/>
  <c r="I15" i="10"/>
  <c r="L18" i="4"/>
  <c r="L17" i="4"/>
  <c r="L16" i="4"/>
  <c r="L15" i="4"/>
  <c r="N7" i="9"/>
  <c r="K7" i="9"/>
  <c r="J7" i="9"/>
  <c r="I7" i="9"/>
  <c r="O6" i="9"/>
  <c r="L6" i="9"/>
  <c r="O5" i="9"/>
  <c r="L5" i="9"/>
  <c r="O4" i="9"/>
  <c r="L4" i="9"/>
  <c r="O3" i="9"/>
  <c r="L3" i="9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L14" i="4"/>
  <c r="L13" i="4"/>
  <c r="L12" i="4"/>
  <c r="L11" i="4"/>
  <c r="L10" i="4"/>
  <c r="L9" i="4"/>
  <c r="L8" i="4"/>
  <c r="L7" i="4"/>
  <c r="L6" i="4"/>
  <c r="L5" i="4"/>
  <c r="L4" i="4"/>
  <c r="L3" i="4"/>
  <c r="K19" i="4"/>
  <c r="J19" i="4"/>
  <c r="N19" i="4"/>
  <c r="I19" i="4"/>
  <c r="L15" i="10" l="1"/>
  <c r="O15" i="10"/>
  <c r="L7" i="9"/>
  <c r="O7" i="9"/>
  <c r="O19" i="4"/>
  <c r="L19" i="4"/>
</calcChain>
</file>

<file path=xl/sharedStrings.xml><?xml version="1.0" encoding="utf-8"?>
<sst xmlns="http://schemas.openxmlformats.org/spreadsheetml/2006/main" count="334" uniqueCount="119">
  <si>
    <t>Item No.</t>
  </si>
  <si>
    <t>UPC</t>
  </si>
  <si>
    <t>Pattern</t>
  </si>
  <si>
    <t>Item Description</t>
  </si>
  <si>
    <t>Size</t>
  </si>
  <si>
    <t>Color</t>
  </si>
  <si>
    <t>Unit Price</t>
  </si>
  <si>
    <t>Case Pack</t>
  </si>
  <si>
    <t>S</t>
  </si>
  <si>
    <t>WDC</t>
  </si>
  <si>
    <t>20</t>
  </si>
  <si>
    <t>M</t>
  </si>
  <si>
    <t>L</t>
  </si>
  <si>
    <t>XL</t>
  </si>
  <si>
    <t>BR02-437</t>
  </si>
  <si>
    <t>022164132557</t>
  </si>
  <si>
    <t>95% Polyester 5% Spandex Knitted Tank Short Set No Hanger (BR222213)</t>
  </si>
  <si>
    <t>Little Leaves 460</t>
  </si>
  <si>
    <t>BR02-438</t>
  </si>
  <si>
    <t>022164132564</t>
  </si>
  <si>
    <t>BR02-439</t>
  </si>
  <si>
    <t>022164132571</t>
  </si>
  <si>
    <t>BR02-440</t>
  </si>
  <si>
    <t>022164132588</t>
  </si>
  <si>
    <t>BR02-441</t>
  </si>
  <si>
    <t>022164132595</t>
  </si>
  <si>
    <t>Foulard Stars 462</t>
  </si>
  <si>
    <t>BR02-442</t>
  </si>
  <si>
    <t>022164132601</t>
  </si>
  <si>
    <t>BR02-443</t>
  </si>
  <si>
    <t>022164132618</t>
  </si>
  <si>
    <t>BR02-444</t>
  </si>
  <si>
    <t>022164132625</t>
  </si>
  <si>
    <t>BR02-445</t>
  </si>
  <si>
    <t>022164132632</t>
  </si>
  <si>
    <t>Stripes 961</t>
  </si>
  <si>
    <t>BR02-446</t>
  </si>
  <si>
    <t>022164132649</t>
  </si>
  <si>
    <t>BR02-447</t>
  </si>
  <si>
    <t>022164132656</t>
  </si>
  <si>
    <t>BR02-448</t>
  </si>
  <si>
    <t>022164132663</t>
  </si>
  <si>
    <t>25</t>
  </si>
  <si>
    <t>HPS02-0702</t>
  </si>
  <si>
    <t>086569462671</t>
  </si>
  <si>
    <t>JA121208</t>
  </si>
  <si>
    <t>95% Polyester 5% spandex 160gsm Tank With Ruffle Short No Hanger(JA121208)</t>
  </si>
  <si>
    <t>Strawberries 460</t>
  </si>
  <si>
    <t>HPS02-0703</t>
  </si>
  <si>
    <t>086569462688</t>
  </si>
  <si>
    <t>HPS02-0704</t>
  </si>
  <si>
    <t>086569462695</t>
  </si>
  <si>
    <t>HPS02-0705</t>
  </si>
  <si>
    <t>086569462701</t>
  </si>
  <si>
    <t>II02-8115</t>
  </si>
  <si>
    <t>022164166040</t>
  </si>
  <si>
    <t>II322224</t>
  </si>
  <si>
    <t>95% Polyester 5% Spandex Knitted 3/4 Drop Sleeve Top With Wide Leg Lounge Pant Set(II322224)</t>
  </si>
  <si>
    <t>WaterColor Floral 960</t>
  </si>
  <si>
    <t>II02-8116</t>
  </si>
  <si>
    <t>022164166057</t>
  </si>
  <si>
    <t>II02-8117</t>
  </si>
  <si>
    <t>022164166064</t>
  </si>
  <si>
    <t>II02-8118</t>
  </si>
  <si>
    <t>022164166071</t>
  </si>
  <si>
    <t>II02-8714</t>
  </si>
  <si>
    <t>022164227130</t>
  </si>
  <si>
    <t>95% Polyester 5% Spandex Knitted Jersey Combo Tee With The Capri Set(II123230)</t>
  </si>
  <si>
    <t>Blossom Patch 961</t>
  </si>
  <si>
    <t>II02-8715</t>
  </si>
  <si>
    <t>022164227147</t>
  </si>
  <si>
    <t>II02-8716</t>
  </si>
  <si>
    <t>022164227154</t>
  </si>
  <si>
    <t>II02-8717</t>
  </si>
  <si>
    <t>022164227161</t>
  </si>
  <si>
    <t>II02-8722</t>
  </si>
  <si>
    <t>022164227215</t>
  </si>
  <si>
    <t>Blossom Floral 462</t>
  </si>
  <si>
    <t>II02-8723</t>
  </si>
  <si>
    <t>022164227222</t>
  </si>
  <si>
    <t>II02-8724</t>
  </si>
  <si>
    <t>022164227239</t>
  </si>
  <si>
    <t>II02-8725</t>
  </si>
  <si>
    <t>022164227246</t>
  </si>
  <si>
    <t>II322700</t>
  </si>
  <si>
    <t>95% Polyester 5% Spandex Printed Hacci Side Slit Slep Dress 42" HPS(II322700)</t>
  </si>
  <si>
    <t>II03-8127</t>
  </si>
  <si>
    <t>022164166163</t>
  </si>
  <si>
    <t>Watercolor Medallion Navy 462</t>
  </si>
  <si>
    <t>II03-8128</t>
  </si>
  <si>
    <t>022164166170</t>
  </si>
  <si>
    <t>II03-8129</t>
  </si>
  <si>
    <t>022164166187</t>
  </si>
  <si>
    <t>II03-8130</t>
  </si>
  <si>
    <t>022164166194</t>
  </si>
  <si>
    <t>Grand Total</t>
  </si>
  <si>
    <t>PO Number</t>
  </si>
  <si>
    <t>shipping window: 7/8-7/12</t>
  </si>
  <si>
    <t>BR222213</t>
  </si>
  <si>
    <t xml:space="preserve">DC#115 quantity </t>
  </si>
  <si>
    <t xml:space="preserve">DC#995 quantity </t>
  </si>
  <si>
    <t>Number of cartons DC#115</t>
  </si>
  <si>
    <t>Need to Ship quantity DC# 115</t>
  </si>
  <si>
    <t>Need to Ship quantity DC# 995</t>
  </si>
  <si>
    <t>Ship as is</t>
  </si>
  <si>
    <t xml:space="preserve">II123230 </t>
  </si>
  <si>
    <t>II02-7842</t>
  </si>
  <si>
    <t>675716001087</t>
  </si>
  <si>
    <t>95% Polyester 5% Spandex Knitted Tee Shorts Set (II122227)</t>
  </si>
  <si>
    <t>Arabesque Medallion 469</t>
  </si>
  <si>
    <t>II02-7843</t>
  </si>
  <si>
    <t>675716001094</t>
  </si>
  <si>
    <t>II02-7844</t>
  </si>
  <si>
    <t>675716001100</t>
  </si>
  <si>
    <t>II02-7845</t>
  </si>
  <si>
    <t>675716001117</t>
  </si>
  <si>
    <t>II122227</t>
  </si>
  <si>
    <t>SD2</t>
  </si>
  <si>
    <t>ship as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</si>
</sst>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1" fillId="2" borderId="1" xfId="0" applyNumberFormat="1" applyFont="1" applyFill="1" applyBorder="1"/>
    <xf numFmtId="0" fontId="1" fillId="2" borderId="0" xfId="0" applyNumberFormat="1" applyFont="1" applyFill="1"/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164" fontId="0" fillId="2" borderId="1" xfId="0" applyNumberFormat="1" applyFont="1" applyFill="1" applyBorder="1"/>
    <xf numFmtId="0" fontId="0" fillId="2" borderId="0" xfId="0" applyNumberFormat="1" applyFont="1" applyFill="1" applyBorder="1"/>
    <xf numFmtId="0" fontId="1" fillId="2" borderId="1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0" fillId="3" borderId="1" xfId="0" applyNumberFormat="1" applyFont="1" applyFill="1" applyBorder="1"/>
    <xf numFmtId="0" fontId="0" fillId="3" borderId="0" xfId="0" applyNumberFormat="1" applyFont="1" applyFill="1"/>
    <xf numFmtId="0" fontId="0" fillId="3" borderId="0" xfId="0" applyNumberFormat="1" applyFont="1" applyFill="1" applyBorder="1"/>
    <xf numFmtId="1" fontId="0" fillId="2" borderId="3" xfId="0" applyNumberFormat="1" applyFont="1" applyFill="1" applyBorder="1" applyAlignment="1">
      <alignment vertical="center" wrapText="1"/>
    </xf>
    <xf numFmtId="1" fontId="0" fillId="2" borderId="2" xfId="0" applyNumberFormat="1" applyFont="1" applyFill="1" applyBorder="1" applyAlignment="1">
      <alignment vertical="center" wrapText="1"/>
    </xf>
    <xf numFmtId="1" fontId="0" fillId="2" borderId="4" xfId="0" applyNumberFormat="1" applyFont="1" applyFill="1" applyBorder="1" applyAlignment="1">
      <alignment vertical="center" wrapText="1"/>
    </xf>
    <xf numFmtId="0" fontId="2" fillId="3" borderId="3" xfId="0" applyNumberFormat="1" applyFont="1" applyFill="1" applyBorder="1" applyAlignment="1">
      <alignment vertical="center" wrapText="1"/>
    </xf>
    <xf numFmtId="0" fontId="0" fillId="3" borderId="2" xfId="0" applyNumberFormat="1" applyFont="1" applyFill="1" applyBorder="1" applyAlignment="1">
      <alignment vertical="center" wrapText="1"/>
    </xf>
    <xf numFmtId="0" fontId="0" fillId="3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topLeftCell="E1" workbookViewId="0">
      <selection activeCell="H13" sqref="H13"/>
    </sheetView>
  </sheetViews>
  <sheetFormatPr defaultRowHeight="14.5"/>
  <cols>
    <col min="1" max="1" width="13.54296875" style="1" customWidth="1"/>
    <col min="2" max="2" width="15.81640625" style="1" bestFit="1" customWidth="1"/>
    <col min="3" max="3" width="11.36328125" style="1" customWidth="1"/>
    <col min="4" max="4" width="70.453125" style="1" customWidth="1"/>
    <col min="5" max="5" width="8.7265625" style="1"/>
    <col min="6" max="6" width="16.36328125" style="1" customWidth="1"/>
    <col min="7" max="7" width="12" style="1" customWidth="1"/>
    <col min="8" max="8" width="11.81640625" style="1" bestFit="1" customWidth="1"/>
    <col min="9" max="9" width="7" style="1" customWidth="1"/>
    <col min="10" max="10" width="11.26953125" style="1" bestFit="1" customWidth="1"/>
    <col min="11" max="12" width="11.26953125" style="11" bestFit="1" customWidth="1"/>
    <col min="13" max="14" width="11.26953125" style="1" bestFit="1" customWidth="1"/>
    <col min="15" max="16" width="11.26953125" style="11" bestFit="1" customWidth="1"/>
    <col min="17" max="17" width="11.26953125" style="1" bestFit="1" customWidth="1"/>
    <col min="18" max="16384" width="8.7265625" style="1"/>
  </cols>
  <sheetData>
    <row r="2" spans="1:17" s="3" customFormat="1" ht="5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8" t="s">
        <v>99</v>
      </c>
      <c r="K2" s="9" t="s">
        <v>102</v>
      </c>
      <c r="L2" s="9" t="s">
        <v>101</v>
      </c>
      <c r="M2" s="2" t="s">
        <v>96</v>
      </c>
      <c r="N2" s="8" t="s">
        <v>100</v>
      </c>
      <c r="O2" s="9" t="s">
        <v>103</v>
      </c>
      <c r="P2" s="9" t="s">
        <v>101</v>
      </c>
      <c r="Q2" s="2" t="s">
        <v>96</v>
      </c>
    </row>
    <row r="3" spans="1:17">
      <c r="A3" s="4" t="s">
        <v>14</v>
      </c>
      <c r="B3" s="4" t="s">
        <v>15</v>
      </c>
      <c r="C3" s="5" t="s">
        <v>98</v>
      </c>
      <c r="D3" s="4" t="s">
        <v>16</v>
      </c>
      <c r="E3" s="4" t="s">
        <v>8</v>
      </c>
      <c r="F3" s="4" t="s">
        <v>17</v>
      </c>
      <c r="G3" s="6">
        <v>4.8099999999999996</v>
      </c>
      <c r="H3" s="4" t="s">
        <v>10</v>
      </c>
      <c r="I3" s="4">
        <v>152</v>
      </c>
      <c r="J3" s="4">
        <v>169</v>
      </c>
      <c r="K3" s="10">
        <v>140</v>
      </c>
      <c r="L3" s="10">
        <f>K3/20</f>
        <v>7</v>
      </c>
      <c r="M3" s="13">
        <v>1345316</v>
      </c>
      <c r="N3" s="4">
        <v>15</v>
      </c>
      <c r="O3" s="10">
        <f>I3-K3</f>
        <v>12</v>
      </c>
      <c r="P3" s="16" t="s">
        <v>104</v>
      </c>
      <c r="Q3" s="13">
        <v>1345317</v>
      </c>
    </row>
    <row r="4" spans="1:17">
      <c r="A4" s="4" t="s">
        <v>18</v>
      </c>
      <c r="B4" s="4" t="s">
        <v>19</v>
      </c>
      <c r="C4" s="5" t="s">
        <v>98</v>
      </c>
      <c r="D4" s="4" t="s">
        <v>16</v>
      </c>
      <c r="E4" s="4" t="s">
        <v>11</v>
      </c>
      <c r="F4" s="4" t="s">
        <v>17</v>
      </c>
      <c r="G4" s="6">
        <v>4.8099999999999996</v>
      </c>
      <c r="H4" s="4" t="s">
        <v>10</v>
      </c>
      <c r="I4" s="4">
        <v>338</v>
      </c>
      <c r="J4" s="4">
        <v>304</v>
      </c>
      <c r="K4" s="10">
        <v>280</v>
      </c>
      <c r="L4" s="10">
        <f t="shared" ref="L4:L14" si="0">K4/20</f>
        <v>14</v>
      </c>
      <c r="M4" s="14"/>
      <c r="N4" s="4">
        <v>34</v>
      </c>
      <c r="O4" s="10">
        <f t="shared" ref="O4:O18" si="1">I4-K4</f>
        <v>58</v>
      </c>
      <c r="P4" s="17"/>
      <c r="Q4" s="14"/>
    </row>
    <row r="5" spans="1:17">
      <c r="A5" s="4" t="s">
        <v>20</v>
      </c>
      <c r="B5" s="4" t="s">
        <v>21</v>
      </c>
      <c r="C5" s="5" t="s">
        <v>98</v>
      </c>
      <c r="D5" s="4" t="s">
        <v>16</v>
      </c>
      <c r="E5" s="4" t="s">
        <v>12</v>
      </c>
      <c r="F5" s="4" t="s">
        <v>17</v>
      </c>
      <c r="G5" s="6">
        <v>4.8099999999999996</v>
      </c>
      <c r="H5" s="4" t="s">
        <v>10</v>
      </c>
      <c r="I5" s="4">
        <v>370</v>
      </c>
      <c r="J5" s="4">
        <v>333</v>
      </c>
      <c r="K5" s="10">
        <v>300</v>
      </c>
      <c r="L5" s="10">
        <f t="shared" si="0"/>
        <v>15</v>
      </c>
      <c r="M5" s="14"/>
      <c r="N5" s="4">
        <v>37</v>
      </c>
      <c r="O5" s="10">
        <f t="shared" si="1"/>
        <v>70</v>
      </c>
      <c r="P5" s="17"/>
      <c r="Q5" s="14"/>
    </row>
    <row r="6" spans="1:17">
      <c r="A6" s="4" t="s">
        <v>22</v>
      </c>
      <c r="B6" s="4" t="s">
        <v>23</v>
      </c>
      <c r="C6" s="5" t="s">
        <v>98</v>
      </c>
      <c r="D6" s="4" t="s">
        <v>16</v>
      </c>
      <c r="E6" s="4" t="s">
        <v>13</v>
      </c>
      <c r="F6" s="4" t="s">
        <v>17</v>
      </c>
      <c r="G6" s="6">
        <v>4.8099999999999996</v>
      </c>
      <c r="H6" s="4" t="s">
        <v>10</v>
      </c>
      <c r="I6" s="4">
        <v>161</v>
      </c>
      <c r="J6" s="4">
        <v>145</v>
      </c>
      <c r="K6" s="10">
        <v>120</v>
      </c>
      <c r="L6" s="10">
        <f t="shared" si="0"/>
        <v>6</v>
      </c>
      <c r="M6" s="14"/>
      <c r="N6" s="4">
        <v>16</v>
      </c>
      <c r="O6" s="10">
        <f t="shared" si="1"/>
        <v>41</v>
      </c>
      <c r="P6" s="17"/>
      <c r="Q6" s="14"/>
    </row>
    <row r="7" spans="1:17">
      <c r="A7" s="4" t="s">
        <v>24</v>
      </c>
      <c r="B7" s="4" t="s">
        <v>25</v>
      </c>
      <c r="C7" s="5" t="s">
        <v>98</v>
      </c>
      <c r="D7" s="4" t="s">
        <v>16</v>
      </c>
      <c r="E7" s="4" t="s">
        <v>8</v>
      </c>
      <c r="F7" s="4" t="s">
        <v>26</v>
      </c>
      <c r="G7" s="6">
        <v>4.8099999999999996</v>
      </c>
      <c r="H7" s="4" t="s">
        <v>10</v>
      </c>
      <c r="I7" s="4">
        <v>193</v>
      </c>
      <c r="J7" s="4">
        <v>164</v>
      </c>
      <c r="K7" s="10">
        <v>160</v>
      </c>
      <c r="L7" s="10">
        <f t="shared" si="0"/>
        <v>8</v>
      </c>
      <c r="M7" s="14"/>
      <c r="N7" s="4">
        <v>29</v>
      </c>
      <c r="O7" s="10">
        <f t="shared" si="1"/>
        <v>33</v>
      </c>
      <c r="P7" s="17"/>
      <c r="Q7" s="14"/>
    </row>
    <row r="8" spans="1:17">
      <c r="A8" s="4" t="s">
        <v>27</v>
      </c>
      <c r="B8" s="4" t="s">
        <v>28</v>
      </c>
      <c r="C8" s="5" t="s">
        <v>98</v>
      </c>
      <c r="D8" s="4" t="s">
        <v>16</v>
      </c>
      <c r="E8" s="4" t="s">
        <v>11</v>
      </c>
      <c r="F8" s="4" t="s">
        <v>26</v>
      </c>
      <c r="G8" s="6">
        <v>4.8099999999999996</v>
      </c>
      <c r="H8" s="4" t="s">
        <v>10</v>
      </c>
      <c r="I8" s="4">
        <v>403</v>
      </c>
      <c r="J8" s="4">
        <v>343</v>
      </c>
      <c r="K8" s="10">
        <v>340</v>
      </c>
      <c r="L8" s="10">
        <f t="shared" si="0"/>
        <v>17</v>
      </c>
      <c r="M8" s="14"/>
      <c r="N8" s="4">
        <v>60</v>
      </c>
      <c r="O8" s="10">
        <f t="shared" si="1"/>
        <v>63</v>
      </c>
      <c r="P8" s="17"/>
      <c r="Q8" s="14"/>
    </row>
    <row r="9" spans="1:17">
      <c r="A9" s="4" t="s">
        <v>29</v>
      </c>
      <c r="B9" s="4" t="s">
        <v>30</v>
      </c>
      <c r="C9" s="5" t="s">
        <v>98</v>
      </c>
      <c r="D9" s="4" t="s">
        <v>16</v>
      </c>
      <c r="E9" s="4" t="s">
        <v>12</v>
      </c>
      <c r="F9" s="4" t="s">
        <v>26</v>
      </c>
      <c r="G9" s="6">
        <v>4.8099999999999996</v>
      </c>
      <c r="H9" s="4" t="s">
        <v>10</v>
      </c>
      <c r="I9" s="4">
        <v>410</v>
      </c>
      <c r="J9" s="4">
        <v>349</v>
      </c>
      <c r="K9" s="10">
        <v>340</v>
      </c>
      <c r="L9" s="10">
        <f t="shared" si="0"/>
        <v>17</v>
      </c>
      <c r="M9" s="14"/>
      <c r="N9" s="4">
        <v>61</v>
      </c>
      <c r="O9" s="10">
        <f t="shared" si="1"/>
        <v>70</v>
      </c>
      <c r="P9" s="17"/>
      <c r="Q9" s="14"/>
    </row>
    <row r="10" spans="1:17">
      <c r="A10" s="4" t="s">
        <v>31</v>
      </c>
      <c r="B10" s="4" t="s">
        <v>32</v>
      </c>
      <c r="C10" s="5" t="s">
        <v>98</v>
      </c>
      <c r="D10" s="4" t="s">
        <v>16</v>
      </c>
      <c r="E10" s="4" t="s">
        <v>13</v>
      </c>
      <c r="F10" s="4" t="s">
        <v>26</v>
      </c>
      <c r="G10" s="6">
        <v>4.8099999999999996</v>
      </c>
      <c r="H10" s="4" t="s">
        <v>10</v>
      </c>
      <c r="I10" s="4">
        <v>202</v>
      </c>
      <c r="J10" s="4">
        <v>172</v>
      </c>
      <c r="K10" s="10">
        <v>160</v>
      </c>
      <c r="L10" s="10">
        <f t="shared" si="0"/>
        <v>8</v>
      </c>
      <c r="M10" s="14"/>
      <c r="N10" s="4">
        <v>30</v>
      </c>
      <c r="O10" s="10">
        <f t="shared" si="1"/>
        <v>42</v>
      </c>
      <c r="P10" s="17"/>
      <c r="Q10" s="14"/>
    </row>
    <row r="11" spans="1:17">
      <c r="A11" s="4" t="s">
        <v>33</v>
      </c>
      <c r="B11" s="4" t="s">
        <v>34</v>
      </c>
      <c r="C11" s="5" t="s">
        <v>98</v>
      </c>
      <c r="D11" s="4" t="s">
        <v>16</v>
      </c>
      <c r="E11" s="4" t="s">
        <v>8</v>
      </c>
      <c r="F11" s="4" t="s">
        <v>35</v>
      </c>
      <c r="G11" s="6">
        <v>4.8099999999999996</v>
      </c>
      <c r="H11" s="4" t="s">
        <v>10</v>
      </c>
      <c r="I11" s="4">
        <v>159</v>
      </c>
      <c r="J11" s="4">
        <v>142</v>
      </c>
      <c r="K11" s="10">
        <v>140</v>
      </c>
      <c r="L11" s="10">
        <f t="shared" si="0"/>
        <v>7</v>
      </c>
      <c r="M11" s="14"/>
      <c r="N11" s="4">
        <v>17</v>
      </c>
      <c r="O11" s="10">
        <f t="shared" si="1"/>
        <v>19</v>
      </c>
      <c r="P11" s="17"/>
      <c r="Q11" s="14"/>
    </row>
    <row r="12" spans="1:17">
      <c r="A12" s="4" t="s">
        <v>36</v>
      </c>
      <c r="B12" s="4" t="s">
        <v>37</v>
      </c>
      <c r="C12" s="5" t="s">
        <v>98</v>
      </c>
      <c r="D12" s="4" t="s">
        <v>16</v>
      </c>
      <c r="E12" s="4" t="s">
        <v>11</v>
      </c>
      <c r="F12" s="4" t="s">
        <v>35</v>
      </c>
      <c r="G12" s="6">
        <v>4.8099999999999996</v>
      </c>
      <c r="H12" s="4" t="s">
        <v>10</v>
      </c>
      <c r="I12" s="4">
        <v>348</v>
      </c>
      <c r="J12" s="4">
        <v>310</v>
      </c>
      <c r="K12" s="10">
        <v>300</v>
      </c>
      <c r="L12" s="10">
        <f t="shared" si="0"/>
        <v>15</v>
      </c>
      <c r="M12" s="14"/>
      <c r="N12" s="4">
        <v>38</v>
      </c>
      <c r="O12" s="10">
        <f t="shared" si="1"/>
        <v>48</v>
      </c>
      <c r="P12" s="17"/>
      <c r="Q12" s="14"/>
    </row>
    <row r="13" spans="1:17">
      <c r="A13" s="4" t="s">
        <v>38</v>
      </c>
      <c r="B13" s="4" t="s">
        <v>39</v>
      </c>
      <c r="C13" s="5" t="s">
        <v>98</v>
      </c>
      <c r="D13" s="4" t="s">
        <v>16</v>
      </c>
      <c r="E13" s="4" t="s">
        <v>12</v>
      </c>
      <c r="F13" s="4" t="s">
        <v>35</v>
      </c>
      <c r="G13" s="6">
        <v>4.8099999999999996</v>
      </c>
      <c r="H13" s="4" t="s">
        <v>10</v>
      </c>
      <c r="I13" s="4">
        <v>350</v>
      </c>
      <c r="J13" s="4">
        <v>312</v>
      </c>
      <c r="K13" s="10">
        <v>300</v>
      </c>
      <c r="L13" s="10">
        <f t="shared" si="0"/>
        <v>15</v>
      </c>
      <c r="M13" s="14"/>
      <c r="N13" s="4">
        <v>38</v>
      </c>
      <c r="O13" s="10">
        <f t="shared" si="1"/>
        <v>50</v>
      </c>
      <c r="P13" s="17"/>
      <c r="Q13" s="14"/>
    </row>
    <row r="14" spans="1:17">
      <c r="A14" s="4" t="s">
        <v>40</v>
      </c>
      <c r="B14" s="4" t="s">
        <v>41</v>
      </c>
      <c r="C14" s="5" t="s">
        <v>98</v>
      </c>
      <c r="D14" s="4" t="s">
        <v>16</v>
      </c>
      <c r="E14" s="4" t="s">
        <v>13</v>
      </c>
      <c r="F14" s="4" t="s">
        <v>35</v>
      </c>
      <c r="G14" s="6">
        <v>4.8099999999999996</v>
      </c>
      <c r="H14" s="4" t="s">
        <v>10</v>
      </c>
      <c r="I14" s="4">
        <v>171</v>
      </c>
      <c r="J14" s="4">
        <v>152</v>
      </c>
      <c r="K14" s="10">
        <v>140</v>
      </c>
      <c r="L14" s="10">
        <f t="shared" si="0"/>
        <v>7</v>
      </c>
      <c r="M14" s="14"/>
      <c r="N14" s="4">
        <v>19</v>
      </c>
      <c r="O14" s="10">
        <f t="shared" si="1"/>
        <v>31</v>
      </c>
      <c r="P14" s="17"/>
      <c r="Q14" s="14"/>
    </row>
    <row r="15" spans="1:17">
      <c r="A15" s="4" t="s">
        <v>43</v>
      </c>
      <c r="B15" s="4" t="s">
        <v>44</v>
      </c>
      <c r="C15" s="4" t="s">
        <v>45</v>
      </c>
      <c r="D15" s="4" t="s">
        <v>46</v>
      </c>
      <c r="E15" s="4" t="s">
        <v>8</v>
      </c>
      <c r="F15" s="4" t="s">
        <v>47</v>
      </c>
      <c r="G15" s="6">
        <v>4.8099999999999996</v>
      </c>
      <c r="H15" s="4" t="s">
        <v>42</v>
      </c>
      <c r="I15" s="4">
        <v>220</v>
      </c>
      <c r="J15" s="4">
        <v>178</v>
      </c>
      <c r="K15" s="10">
        <v>175</v>
      </c>
      <c r="L15" s="10">
        <f>K15/25</f>
        <v>7</v>
      </c>
      <c r="M15" s="14"/>
      <c r="N15" s="4">
        <v>42</v>
      </c>
      <c r="O15" s="10">
        <f t="shared" si="1"/>
        <v>45</v>
      </c>
      <c r="P15" s="17"/>
      <c r="Q15" s="14"/>
    </row>
    <row r="16" spans="1:17">
      <c r="A16" s="4" t="s">
        <v>48</v>
      </c>
      <c r="B16" s="4" t="s">
        <v>49</v>
      </c>
      <c r="C16" s="4" t="s">
        <v>45</v>
      </c>
      <c r="D16" s="4" t="s">
        <v>46</v>
      </c>
      <c r="E16" s="4" t="s">
        <v>11</v>
      </c>
      <c r="F16" s="4" t="s">
        <v>47</v>
      </c>
      <c r="G16" s="6">
        <v>4.8099999999999996</v>
      </c>
      <c r="H16" s="4" t="s">
        <v>42</v>
      </c>
      <c r="I16" s="4">
        <v>507</v>
      </c>
      <c r="J16" s="4">
        <v>411</v>
      </c>
      <c r="K16" s="10">
        <v>425</v>
      </c>
      <c r="L16" s="10">
        <f t="shared" ref="L16:L18" si="2">K16/25</f>
        <v>17</v>
      </c>
      <c r="M16" s="14"/>
      <c r="N16" s="4">
        <v>96</v>
      </c>
      <c r="O16" s="10">
        <f t="shared" si="1"/>
        <v>82</v>
      </c>
      <c r="P16" s="17"/>
      <c r="Q16" s="14"/>
    </row>
    <row r="17" spans="1:17">
      <c r="A17" s="4" t="s">
        <v>50</v>
      </c>
      <c r="B17" s="4" t="s">
        <v>51</v>
      </c>
      <c r="C17" s="4" t="s">
        <v>45</v>
      </c>
      <c r="D17" s="4" t="s">
        <v>46</v>
      </c>
      <c r="E17" s="4" t="s">
        <v>12</v>
      </c>
      <c r="F17" s="4" t="s">
        <v>47</v>
      </c>
      <c r="G17" s="6">
        <v>4.8099999999999996</v>
      </c>
      <c r="H17" s="4" t="s">
        <v>42</v>
      </c>
      <c r="I17" s="4">
        <v>524</v>
      </c>
      <c r="J17" s="4">
        <v>424</v>
      </c>
      <c r="K17" s="10">
        <v>425</v>
      </c>
      <c r="L17" s="10">
        <f t="shared" si="2"/>
        <v>17</v>
      </c>
      <c r="M17" s="14"/>
      <c r="N17" s="4">
        <v>100</v>
      </c>
      <c r="O17" s="10">
        <f t="shared" si="1"/>
        <v>99</v>
      </c>
      <c r="P17" s="17"/>
      <c r="Q17" s="14"/>
    </row>
    <row r="18" spans="1:17">
      <c r="A18" s="4" t="s">
        <v>52</v>
      </c>
      <c r="B18" s="4" t="s">
        <v>53</v>
      </c>
      <c r="C18" s="4" t="s">
        <v>45</v>
      </c>
      <c r="D18" s="4" t="s">
        <v>46</v>
      </c>
      <c r="E18" s="4" t="s">
        <v>13</v>
      </c>
      <c r="F18" s="4" t="s">
        <v>47</v>
      </c>
      <c r="G18" s="6">
        <v>4.8099999999999996</v>
      </c>
      <c r="H18" s="4" t="s">
        <v>42</v>
      </c>
      <c r="I18" s="4">
        <v>247</v>
      </c>
      <c r="J18" s="4">
        <v>200</v>
      </c>
      <c r="K18" s="10">
        <v>200</v>
      </c>
      <c r="L18" s="10">
        <f t="shared" si="2"/>
        <v>8</v>
      </c>
      <c r="M18" s="15"/>
      <c r="N18" s="4">
        <v>47</v>
      </c>
      <c r="O18" s="10">
        <f t="shared" si="1"/>
        <v>47</v>
      </c>
      <c r="P18" s="18"/>
      <c r="Q18" s="15"/>
    </row>
    <row r="19" spans="1:17">
      <c r="A19" s="1" t="s">
        <v>95</v>
      </c>
      <c r="I19" s="1">
        <f>SUM(I3:I18)</f>
        <v>4755</v>
      </c>
      <c r="J19" s="1">
        <f>SUM(J3:J18)</f>
        <v>4108</v>
      </c>
      <c r="K19" s="11">
        <f>SUM(K3:K18)</f>
        <v>3945</v>
      </c>
      <c r="L19" s="11">
        <f>SUM(L3:L18)</f>
        <v>185</v>
      </c>
      <c r="N19" s="1">
        <f>SUM(N3:N18)</f>
        <v>679</v>
      </c>
      <c r="O19" s="11">
        <f>SUM(O3:O18)</f>
        <v>810</v>
      </c>
    </row>
    <row r="20" spans="1:17">
      <c r="J20" s="7"/>
      <c r="K20" s="12"/>
      <c r="L20" s="12"/>
      <c r="M20" s="7"/>
      <c r="N20" s="7"/>
      <c r="O20" s="12"/>
      <c r="P20" s="12"/>
      <c r="Q20" s="7"/>
    </row>
    <row r="21" spans="1:17">
      <c r="A21" s="7" t="s">
        <v>97</v>
      </c>
    </row>
  </sheetData>
  <mergeCells count="3">
    <mergeCell ref="M3:M18"/>
    <mergeCell ref="Q3:Q18"/>
    <mergeCell ref="P3:P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topLeftCell="H1" workbookViewId="0">
      <selection activeCell="I16" sqref="I16"/>
    </sheetView>
  </sheetViews>
  <sheetFormatPr defaultRowHeight="14.5"/>
  <cols>
    <col min="1" max="1" width="13.54296875" style="1" customWidth="1"/>
    <col min="2" max="2" width="15.81640625" style="1" bestFit="1" customWidth="1"/>
    <col min="3" max="3" width="9.6328125" style="1" customWidth="1"/>
    <col min="4" max="4" width="66.1796875" style="1" customWidth="1"/>
    <col min="5" max="5" width="8.7265625" style="1"/>
    <col min="6" max="6" width="27.54296875" style="1" customWidth="1"/>
    <col min="7" max="7" width="12" style="1" customWidth="1"/>
    <col min="8" max="8" width="11.81640625" style="1" bestFit="1" customWidth="1"/>
    <col min="9" max="9" width="7" style="1" customWidth="1"/>
    <col min="10" max="10" width="11.26953125" style="1" bestFit="1" customWidth="1"/>
    <col min="11" max="12" width="11.26953125" style="11" bestFit="1" customWidth="1"/>
    <col min="13" max="14" width="11.26953125" style="1" bestFit="1" customWidth="1"/>
    <col min="15" max="16" width="11.26953125" style="11" bestFit="1" customWidth="1"/>
    <col min="17" max="17" width="11.26953125" style="1" bestFit="1" customWidth="1"/>
    <col min="18" max="16384" width="8.7265625" style="1"/>
  </cols>
  <sheetData>
    <row r="2" spans="1:17" s="3" customFormat="1" ht="5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8" t="s">
        <v>99</v>
      </c>
      <c r="K2" s="9" t="s">
        <v>102</v>
      </c>
      <c r="L2" s="9" t="s">
        <v>101</v>
      </c>
      <c r="M2" s="2" t="s">
        <v>96</v>
      </c>
      <c r="N2" s="8" t="s">
        <v>100</v>
      </c>
      <c r="O2" s="9" t="s">
        <v>103</v>
      </c>
      <c r="P2" s="9" t="s">
        <v>101</v>
      </c>
      <c r="Q2" s="2" t="s">
        <v>96</v>
      </c>
    </row>
    <row r="3" spans="1:17">
      <c r="A3" s="4" t="s">
        <v>86</v>
      </c>
      <c r="B3" s="4" t="s">
        <v>87</v>
      </c>
      <c r="C3" s="4" t="s">
        <v>84</v>
      </c>
      <c r="D3" s="4" t="s">
        <v>85</v>
      </c>
      <c r="E3" s="4" t="s">
        <v>8</v>
      </c>
      <c r="F3" s="4" t="s">
        <v>88</v>
      </c>
      <c r="G3" s="6">
        <v>4.8099999999999996</v>
      </c>
      <c r="H3" s="4" t="s">
        <v>10</v>
      </c>
      <c r="I3" s="4">
        <v>150</v>
      </c>
      <c r="J3" s="4">
        <v>132</v>
      </c>
      <c r="K3" s="10">
        <v>140</v>
      </c>
      <c r="L3" s="10">
        <f>K3/20</f>
        <v>7</v>
      </c>
      <c r="M3" s="13">
        <v>1345293</v>
      </c>
      <c r="N3" s="4">
        <v>18</v>
      </c>
      <c r="O3" s="10">
        <f>I3-K3</f>
        <v>10</v>
      </c>
      <c r="P3" s="16" t="s">
        <v>104</v>
      </c>
      <c r="Q3" s="13">
        <v>1345294</v>
      </c>
    </row>
    <row r="4" spans="1:17">
      <c r="A4" s="4" t="s">
        <v>89</v>
      </c>
      <c r="B4" s="4" t="s">
        <v>90</v>
      </c>
      <c r="C4" s="4" t="s">
        <v>84</v>
      </c>
      <c r="D4" s="4" t="s">
        <v>85</v>
      </c>
      <c r="E4" s="4" t="s">
        <v>11</v>
      </c>
      <c r="F4" s="4" t="s">
        <v>88</v>
      </c>
      <c r="G4" s="6">
        <v>4.8099999999999996</v>
      </c>
      <c r="H4" s="4" t="s">
        <v>10</v>
      </c>
      <c r="I4" s="4">
        <v>298</v>
      </c>
      <c r="J4" s="4">
        <v>262</v>
      </c>
      <c r="K4" s="10">
        <v>260</v>
      </c>
      <c r="L4" s="10">
        <f t="shared" ref="L4:L6" si="0">K4/20</f>
        <v>13</v>
      </c>
      <c r="M4" s="14"/>
      <c r="N4" s="4">
        <v>36</v>
      </c>
      <c r="O4" s="10">
        <f t="shared" ref="O4:O6" si="1">I4-K4</f>
        <v>38</v>
      </c>
      <c r="P4" s="17"/>
      <c r="Q4" s="14"/>
    </row>
    <row r="5" spans="1:17">
      <c r="A5" s="4" t="s">
        <v>91</v>
      </c>
      <c r="B5" s="4" t="s">
        <v>92</v>
      </c>
      <c r="C5" s="4" t="s">
        <v>84</v>
      </c>
      <c r="D5" s="4" t="s">
        <v>85</v>
      </c>
      <c r="E5" s="4" t="s">
        <v>12</v>
      </c>
      <c r="F5" s="4" t="s">
        <v>88</v>
      </c>
      <c r="G5" s="6">
        <v>4.8099999999999996</v>
      </c>
      <c r="H5" s="4" t="s">
        <v>10</v>
      </c>
      <c r="I5" s="4">
        <v>295</v>
      </c>
      <c r="J5" s="4">
        <v>260</v>
      </c>
      <c r="K5" s="10">
        <v>260</v>
      </c>
      <c r="L5" s="10">
        <f t="shared" si="0"/>
        <v>13</v>
      </c>
      <c r="M5" s="14"/>
      <c r="N5" s="4">
        <v>35</v>
      </c>
      <c r="O5" s="10">
        <f t="shared" si="1"/>
        <v>35</v>
      </c>
      <c r="P5" s="17"/>
      <c r="Q5" s="14"/>
    </row>
    <row r="6" spans="1:17">
      <c r="A6" s="4" t="s">
        <v>93</v>
      </c>
      <c r="B6" s="4" t="s">
        <v>94</v>
      </c>
      <c r="C6" s="4" t="s">
        <v>84</v>
      </c>
      <c r="D6" s="4" t="s">
        <v>85</v>
      </c>
      <c r="E6" s="4" t="s">
        <v>13</v>
      </c>
      <c r="F6" s="4" t="s">
        <v>88</v>
      </c>
      <c r="G6" s="6">
        <v>4.8099999999999996</v>
      </c>
      <c r="H6" s="4" t="s">
        <v>10</v>
      </c>
      <c r="I6" s="4">
        <v>121</v>
      </c>
      <c r="J6" s="4">
        <v>106</v>
      </c>
      <c r="K6" s="10">
        <v>120</v>
      </c>
      <c r="L6" s="10">
        <f t="shared" si="0"/>
        <v>6</v>
      </c>
      <c r="M6" s="15"/>
      <c r="N6" s="4">
        <v>15</v>
      </c>
      <c r="O6" s="10">
        <f t="shared" si="1"/>
        <v>1</v>
      </c>
      <c r="P6" s="18"/>
      <c r="Q6" s="15"/>
    </row>
    <row r="7" spans="1:17">
      <c r="A7" s="1" t="s">
        <v>95</v>
      </c>
      <c r="I7" s="1">
        <f>SUM(I3:I6)</f>
        <v>864</v>
      </c>
      <c r="J7" s="1">
        <f>SUM(J3:J6)</f>
        <v>760</v>
      </c>
      <c r="K7" s="11">
        <f>SUM(K3:K6)</f>
        <v>780</v>
      </c>
      <c r="L7" s="11">
        <f>SUM(L3:L6)</f>
        <v>39</v>
      </c>
      <c r="N7" s="1">
        <f>SUM(N3:N6)</f>
        <v>104</v>
      </c>
      <c r="O7" s="11">
        <f>SUM(O3:O6)</f>
        <v>84</v>
      </c>
    </row>
    <row r="8" spans="1:17">
      <c r="J8" s="7"/>
      <c r="K8" s="12"/>
      <c r="L8" s="12"/>
      <c r="M8" s="7"/>
      <c r="N8" s="7"/>
      <c r="O8" s="12"/>
      <c r="P8" s="12"/>
      <c r="Q8" s="7"/>
    </row>
    <row r="9" spans="1:17">
      <c r="A9" s="7" t="s">
        <v>97</v>
      </c>
    </row>
  </sheetData>
  <mergeCells count="3">
    <mergeCell ref="M3:M6"/>
    <mergeCell ref="P3:P6"/>
    <mergeCell ref="Q3:Q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"/>
  <sheetViews>
    <sheetView workbookViewId="0">
      <selection activeCell="A3" sqref="A3:I6"/>
    </sheetView>
  </sheetViews>
  <sheetFormatPr defaultRowHeight="14.5"/>
  <cols>
    <col min="1" max="1" width="13.54296875" style="1" customWidth="1"/>
    <col min="2" max="2" width="15.81640625" style="1" bestFit="1" customWidth="1"/>
    <col min="3" max="3" width="10.6328125" style="1" customWidth="1"/>
    <col min="4" max="4" width="83.54296875" style="1" customWidth="1"/>
    <col min="5" max="5" width="8.7265625" style="1"/>
    <col min="6" max="6" width="21.1796875" style="1" customWidth="1"/>
    <col min="7" max="7" width="12" style="1" customWidth="1"/>
    <col min="8" max="8" width="11.81640625" style="1" bestFit="1" customWidth="1"/>
    <col min="9" max="9" width="7" style="1" customWidth="1"/>
    <col min="10" max="10" width="11.26953125" style="1" bestFit="1" customWidth="1"/>
    <col min="11" max="12" width="11.26953125" style="11" bestFit="1" customWidth="1"/>
    <col min="13" max="14" width="11.26953125" style="1" bestFit="1" customWidth="1"/>
    <col min="15" max="16" width="11.26953125" style="11" bestFit="1" customWidth="1"/>
    <col min="17" max="17" width="11.26953125" style="1" bestFit="1" customWidth="1"/>
    <col min="18" max="16384" width="8.7265625" style="1"/>
  </cols>
  <sheetData>
    <row r="2" spans="1:17" s="3" customFormat="1" ht="5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8" t="s">
        <v>99</v>
      </c>
      <c r="K2" s="9" t="s">
        <v>102</v>
      </c>
      <c r="L2" s="9" t="s">
        <v>101</v>
      </c>
      <c r="M2" s="2" t="s">
        <v>96</v>
      </c>
      <c r="N2" s="8" t="s">
        <v>100</v>
      </c>
      <c r="O2" s="9" t="s">
        <v>103</v>
      </c>
      <c r="P2" s="9" t="s">
        <v>101</v>
      </c>
      <c r="Q2" s="2" t="s">
        <v>96</v>
      </c>
    </row>
    <row r="3" spans="1:17">
      <c r="A3" s="4" t="s">
        <v>65</v>
      </c>
      <c r="B3" s="4" t="s">
        <v>66</v>
      </c>
      <c r="C3" s="5" t="s">
        <v>105</v>
      </c>
      <c r="D3" s="4" t="s">
        <v>67</v>
      </c>
      <c r="E3" s="4" t="s">
        <v>8</v>
      </c>
      <c r="F3" s="4" t="s">
        <v>68</v>
      </c>
      <c r="G3" s="6">
        <v>4.8099999999999996</v>
      </c>
      <c r="H3" s="4" t="s">
        <v>10</v>
      </c>
      <c r="I3" s="4">
        <v>271</v>
      </c>
      <c r="J3" s="4">
        <v>89</v>
      </c>
      <c r="K3" s="10">
        <v>80</v>
      </c>
      <c r="L3" s="10">
        <f t="shared" ref="L3:L10" si="0">K3/20</f>
        <v>4</v>
      </c>
      <c r="M3" s="13">
        <v>1345279</v>
      </c>
      <c r="N3" s="4">
        <v>11</v>
      </c>
      <c r="O3" s="10">
        <v>20</v>
      </c>
      <c r="P3" s="10">
        <f t="shared" ref="P3:P14" si="1">O3/20</f>
        <v>1</v>
      </c>
      <c r="Q3" s="13">
        <v>1345280</v>
      </c>
    </row>
    <row r="4" spans="1:17">
      <c r="A4" s="4" t="s">
        <v>69</v>
      </c>
      <c r="B4" s="4" t="s">
        <v>70</v>
      </c>
      <c r="C4" s="5" t="s">
        <v>105</v>
      </c>
      <c r="D4" s="4" t="s">
        <v>67</v>
      </c>
      <c r="E4" s="4" t="s">
        <v>11</v>
      </c>
      <c r="F4" s="4" t="s">
        <v>68</v>
      </c>
      <c r="G4" s="6">
        <v>4.8099999999999996</v>
      </c>
      <c r="H4" s="4" t="s">
        <v>10</v>
      </c>
      <c r="I4" s="4">
        <v>539</v>
      </c>
      <c r="J4" s="4">
        <v>178</v>
      </c>
      <c r="K4" s="10">
        <v>160</v>
      </c>
      <c r="L4" s="10">
        <f t="shared" si="0"/>
        <v>8</v>
      </c>
      <c r="M4" s="14"/>
      <c r="N4" s="4">
        <v>22</v>
      </c>
      <c r="O4" s="10">
        <v>40</v>
      </c>
      <c r="P4" s="10">
        <f t="shared" si="1"/>
        <v>2</v>
      </c>
      <c r="Q4" s="14"/>
    </row>
    <row r="5" spans="1:17">
      <c r="A5" s="4" t="s">
        <v>71</v>
      </c>
      <c r="B5" s="4" t="s">
        <v>72</v>
      </c>
      <c r="C5" s="5" t="s">
        <v>105</v>
      </c>
      <c r="D5" s="4" t="s">
        <v>67</v>
      </c>
      <c r="E5" s="4" t="s">
        <v>12</v>
      </c>
      <c r="F5" s="4" t="s">
        <v>68</v>
      </c>
      <c r="G5" s="6">
        <v>4.8099999999999996</v>
      </c>
      <c r="H5" s="4" t="s">
        <v>10</v>
      </c>
      <c r="I5" s="4">
        <v>530</v>
      </c>
      <c r="J5" s="4">
        <v>178</v>
      </c>
      <c r="K5" s="10">
        <v>160</v>
      </c>
      <c r="L5" s="10">
        <f t="shared" si="0"/>
        <v>8</v>
      </c>
      <c r="M5" s="14"/>
      <c r="N5" s="4">
        <v>22</v>
      </c>
      <c r="O5" s="10">
        <v>40</v>
      </c>
      <c r="P5" s="10">
        <f t="shared" si="1"/>
        <v>2</v>
      </c>
      <c r="Q5" s="14"/>
    </row>
    <row r="6" spans="1:17">
      <c r="A6" s="4" t="s">
        <v>73</v>
      </c>
      <c r="B6" s="4" t="s">
        <v>74</v>
      </c>
      <c r="C6" s="5" t="s">
        <v>105</v>
      </c>
      <c r="D6" s="4" t="s">
        <v>67</v>
      </c>
      <c r="E6" s="4" t="s">
        <v>13</v>
      </c>
      <c r="F6" s="4" t="s">
        <v>68</v>
      </c>
      <c r="G6" s="6">
        <v>4.8099999999999996</v>
      </c>
      <c r="H6" s="4" t="s">
        <v>10</v>
      </c>
      <c r="I6" s="4">
        <v>235</v>
      </c>
      <c r="J6" s="4">
        <v>89</v>
      </c>
      <c r="K6" s="10">
        <v>80</v>
      </c>
      <c r="L6" s="10">
        <f t="shared" si="0"/>
        <v>4</v>
      </c>
      <c r="M6" s="14"/>
      <c r="N6" s="4">
        <v>11</v>
      </c>
      <c r="O6" s="10">
        <v>20</v>
      </c>
      <c r="P6" s="10">
        <f t="shared" si="1"/>
        <v>1</v>
      </c>
      <c r="Q6" s="14"/>
    </row>
    <row r="7" spans="1:17">
      <c r="A7" s="4" t="s">
        <v>75</v>
      </c>
      <c r="B7" s="4" t="s">
        <v>76</v>
      </c>
      <c r="C7" s="5" t="s">
        <v>105</v>
      </c>
      <c r="D7" s="4" t="s">
        <v>67</v>
      </c>
      <c r="E7" s="4" t="s">
        <v>8</v>
      </c>
      <c r="F7" s="4" t="s">
        <v>77</v>
      </c>
      <c r="G7" s="6">
        <v>4.8099999999999996</v>
      </c>
      <c r="H7" s="4" t="s">
        <v>10</v>
      </c>
      <c r="I7" s="4">
        <v>192</v>
      </c>
      <c r="J7" s="4">
        <v>87</v>
      </c>
      <c r="K7" s="10">
        <v>80</v>
      </c>
      <c r="L7" s="10">
        <f t="shared" si="0"/>
        <v>4</v>
      </c>
      <c r="M7" s="14"/>
      <c r="N7" s="4">
        <v>13</v>
      </c>
      <c r="O7" s="10">
        <v>20</v>
      </c>
      <c r="P7" s="10">
        <f t="shared" si="1"/>
        <v>1</v>
      </c>
      <c r="Q7" s="14"/>
    </row>
    <row r="8" spans="1:17">
      <c r="A8" s="4" t="s">
        <v>78</v>
      </c>
      <c r="B8" s="4" t="s">
        <v>79</v>
      </c>
      <c r="C8" s="5" t="s">
        <v>105</v>
      </c>
      <c r="D8" s="4" t="s">
        <v>67</v>
      </c>
      <c r="E8" s="4" t="s">
        <v>11</v>
      </c>
      <c r="F8" s="4" t="s">
        <v>77</v>
      </c>
      <c r="G8" s="6">
        <v>4.8099999999999996</v>
      </c>
      <c r="H8" s="4" t="s">
        <v>10</v>
      </c>
      <c r="I8" s="4">
        <v>380</v>
      </c>
      <c r="J8" s="4">
        <v>174</v>
      </c>
      <c r="K8" s="10">
        <v>160</v>
      </c>
      <c r="L8" s="10">
        <f t="shared" si="0"/>
        <v>8</v>
      </c>
      <c r="M8" s="14"/>
      <c r="N8" s="4">
        <v>26</v>
      </c>
      <c r="O8" s="10">
        <v>40</v>
      </c>
      <c r="P8" s="10">
        <f t="shared" si="1"/>
        <v>2</v>
      </c>
      <c r="Q8" s="14"/>
    </row>
    <row r="9" spans="1:17">
      <c r="A9" s="4" t="s">
        <v>80</v>
      </c>
      <c r="B9" s="4" t="s">
        <v>81</v>
      </c>
      <c r="C9" s="5" t="s">
        <v>105</v>
      </c>
      <c r="D9" s="4" t="s">
        <v>67</v>
      </c>
      <c r="E9" s="4" t="s">
        <v>12</v>
      </c>
      <c r="F9" s="4" t="s">
        <v>77</v>
      </c>
      <c r="G9" s="6">
        <v>4.8099999999999996</v>
      </c>
      <c r="H9" s="4" t="s">
        <v>10</v>
      </c>
      <c r="I9" s="4">
        <v>383</v>
      </c>
      <c r="J9" s="4">
        <v>174</v>
      </c>
      <c r="K9" s="10">
        <v>160</v>
      </c>
      <c r="L9" s="10">
        <f t="shared" si="0"/>
        <v>8</v>
      </c>
      <c r="M9" s="14"/>
      <c r="N9" s="4">
        <v>26</v>
      </c>
      <c r="O9" s="10">
        <v>40</v>
      </c>
      <c r="P9" s="10">
        <f t="shared" si="1"/>
        <v>2</v>
      </c>
      <c r="Q9" s="14"/>
    </row>
    <row r="10" spans="1:17">
      <c r="A10" s="4" t="s">
        <v>82</v>
      </c>
      <c r="B10" s="4" t="s">
        <v>83</v>
      </c>
      <c r="C10" s="5" t="s">
        <v>105</v>
      </c>
      <c r="D10" s="4" t="s">
        <v>67</v>
      </c>
      <c r="E10" s="4" t="s">
        <v>13</v>
      </c>
      <c r="F10" s="4" t="s">
        <v>77</v>
      </c>
      <c r="G10" s="6">
        <v>4.8099999999999996</v>
      </c>
      <c r="H10" s="4" t="s">
        <v>10</v>
      </c>
      <c r="I10" s="4">
        <v>122</v>
      </c>
      <c r="J10" s="4">
        <v>87</v>
      </c>
      <c r="K10" s="10">
        <v>80</v>
      </c>
      <c r="L10" s="10">
        <f t="shared" si="0"/>
        <v>4</v>
      </c>
      <c r="M10" s="14"/>
      <c r="N10" s="4">
        <v>13</v>
      </c>
      <c r="O10" s="10">
        <v>20</v>
      </c>
      <c r="P10" s="10">
        <f t="shared" si="1"/>
        <v>1</v>
      </c>
      <c r="Q10" s="14"/>
    </row>
    <row r="11" spans="1:17">
      <c r="A11" s="4" t="s">
        <v>54</v>
      </c>
      <c r="B11" s="4" t="s">
        <v>55</v>
      </c>
      <c r="C11" s="4" t="s">
        <v>56</v>
      </c>
      <c r="D11" s="4" t="s">
        <v>57</v>
      </c>
      <c r="E11" s="4" t="s">
        <v>8</v>
      </c>
      <c r="F11" s="4" t="s">
        <v>58</v>
      </c>
      <c r="G11" s="6">
        <v>4.8099999999999996</v>
      </c>
      <c r="H11" s="4" t="s">
        <v>10</v>
      </c>
      <c r="I11" s="4">
        <v>200</v>
      </c>
      <c r="J11" s="4">
        <v>90</v>
      </c>
      <c r="K11" s="10">
        <v>100</v>
      </c>
      <c r="L11" s="10">
        <f t="shared" ref="L11:L14" si="2">K11/20</f>
        <v>5</v>
      </c>
      <c r="M11" s="14"/>
      <c r="N11" s="4">
        <v>10</v>
      </c>
      <c r="O11" s="10">
        <v>20</v>
      </c>
      <c r="P11" s="10">
        <f t="shared" si="1"/>
        <v>1</v>
      </c>
      <c r="Q11" s="14"/>
    </row>
    <row r="12" spans="1:17">
      <c r="A12" s="4" t="s">
        <v>59</v>
      </c>
      <c r="B12" s="4" t="s">
        <v>60</v>
      </c>
      <c r="C12" s="4" t="s">
        <v>56</v>
      </c>
      <c r="D12" s="4" t="s">
        <v>57</v>
      </c>
      <c r="E12" s="4" t="s">
        <v>11</v>
      </c>
      <c r="F12" s="4" t="s">
        <v>58</v>
      </c>
      <c r="G12" s="6">
        <v>4.8099999999999996</v>
      </c>
      <c r="H12" s="4" t="s">
        <v>10</v>
      </c>
      <c r="I12" s="4">
        <v>447</v>
      </c>
      <c r="J12" s="4">
        <v>180</v>
      </c>
      <c r="K12" s="10">
        <v>180</v>
      </c>
      <c r="L12" s="10">
        <f t="shared" si="2"/>
        <v>9</v>
      </c>
      <c r="M12" s="14"/>
      <c r="N12" s="4">
        <v>20</v>
      </c>
      <c r="O12" s="10">
        <v>20</v>
      </c>
      <c r="P12" s="10">
        <f t="shared" si="1"/>
        <v>1</v>
      </c>
      <c r="Q12" s="14"/>
    </row>
    <row r="13" spans="1:17">
      <c r="A13" s="4" t="s">
        <v>61</v>
      </c>
      <c r="B13" s="4" t="s">
        <v>62</v>
      </c>
      <c r="C13" s="4" t="s">
        <v>56</v>
      </c>
      <c r="D13" s="4" t="s">
        <v>57</v>
      </c>
      <c r="E13" s="4" t="s">
        <v>12</v>
      </c>
      <c r="F13" s="4" t="s">
        <v>58</v>
      </c>
      <c r="G13" s="6">
        <v>4.8099999999999996</v>
      </c>
      <c r="H13" s="4" t="s">
        <v>10</v>
      </c>
      <c r="I13" s="4">
        <v>440</v>
      </c>
      <c r="J13" s="4">
        <v>180</v>
      </c>
      <c r="K13" s="10">
        <v>180</v>
      </c>
      <c r="L13" s="10">
        <f t="shared" si="2"/>
        <v>9</v>
      </c>
      <c r="M13" s="14"/>
      <c r="N13" s="4">
        <v>20</v>
      </c>
      <c r="O13" s="10">
        <v>20</v>
      </c>
      <c r="P13" s="10">
        <f t="shared" si="1"/>
        <v>1</v>
      </c>
      <c r="Q13" s="14"/>
    </row>
    <row r="14" spans="1:17">
      <c r="A14" s="4" t="s">
        <v>63</v>
      </c>
      <c r="B14" s="4" t="s">
        <v>64</v>
      </c>
      <c r="C14" s="4" t="s">
        <v>56</v>
      </c>
      <c r="D14" s="4" t="s">
        <v>57</v>
      </c>
      <c r="E14" s="4" t="s">
        <v>13</v>
      </c>
      <c r="F14" s="4" t="s">
        <v>58</v>
      </c>
      <c r="G14" s="6">
        <v>4.8099999999999996</v>
      </c>
      <c r="H14" s="4" t="s">
        <v>10</v>
      </c>
      <c r="I14" s="4">
        <v>165</v>
      </c>
      <c r="J14" s="4">
        <v>90</v>
      </c>
      <c r="K14" s="10">
        <v>100</v>
      </c>
      <c r="L14" s="10">
        <f t="shared" si="2"/>
        <v>5</v>
      </c>
      <c r="M14" s="15"/>
      <c r="N14" s="4">
        <v>10</v>
      </c>
      <c r="O14" s="10">
        <v>20</v>
      </c>
      <c r="P14" s="10">
        <f t="shared" si="1"/>
        <v>1</v>
      </c>
      <c r="Q14" s="15"/>
    </row>
    <row r="15" spans="1:17">
      <c r="A15" s="1" t="s">
        <v>95</v>
      </c>
      <c r="I15" s="1">
        <f>SUM(I3:I14)</f>
        <v>3904</v>
      </c>
      <c r="J15" s="1">
        <f>SUM(J3:J14)</f>
        <v>1596</v>
      </c>
      <c r="K15" s="11">
        <f>SUM(K3:K14)</f>
        <v>1520</v>
      </c>
      <c r="L15" s="11">
        <f>SUM(L3:L14)</f>
        <v>76</v>
      </c>
      <c r="N15" s="1">
        <f>SUM(N3:N14)</f>
        <v>204</v>
      </c>
      <c r="O15" s="11">
        <f>SUM(O3:O14)</f>
        <v>320</v>
      </c>
    </row>
    <row r="16" spans="1:17">
      <c r="J16" s="7"/>
      <c r="K16" s="12"/>
      <c r="L16" s="12"/>
      <c r="M16" s="7"/>
      <c r="N16" s="7"/>
      <c r="O16" s="12"/>
      <c r="P16" s="12"/>
      <c r="Q16" s="7"/>
    </row>
    <row r="17" spans="1:1" s="1" customFormat="1">
      <c r="A17" s="7" t="s">
        <v>97</v>
      </c>
    </row>
  </sheetData>
  <mergeCells count="2">
    <mergeCell ref="M3:M14"/>
    <mergeCell ref="Q3:Q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tabSelected="1" topLeftCell="F1" workbookViewId="0">
      <selection activeCell="N15" sqref="N15"/>
    </sheetView>
  </sheetViews>
  <sheetFormatPr defaultRowHeight="14.5"/>
  <cols>
    <col min="1" max="1" width="13.54296875" style="1" customWidth="1"/>
    <col min="2" max="2" width="15.81640625" style="1" bestFit="1" customWidth="1"/>
    <col min="3" max="3" width="10.6328125" style="1" customWidth="1"/>
    <col min="4" max="4" width="52.81640625" style="1" customWidth="1"/>
    <col min="5" max="5" width="8.7265625" style="1"/>
    <col min="6" max="6" width="21.1796875" style="1" customWidth="1"/>
    <col min="7" max="7" width="12" style="1" customWidth="1"/>
    <col min="8" max="8" width="11.81640625" style="1" bestFit="1" customWidth="1"/>
    <col min="9" max="9" width="7" style="1" customWidth="1"/>
    <col min="10" max="10" width="11.26953125" style="1" bestFit="1" customWidth="1"/>
    <col min="11" max="12" width="11.26953125" style="11" bestFit="1" customWidth="1"/>
    <col min="13" max="14" width="11.26953125" style="1" bestFit="1" customWidth="1"/>
    <col min="15" max="16" width="11.26953125" style="11" bestFit="1" customWidth="1"/>
    <col min="17" max="17" width="11.26953125" style="1" bestFit="1" customWidth="1"/>
    <col min="18" max="16384" width="8.7265625" style="1"/>
  </cols>
  <sheetData>
    <row r="2" spans="1:17" s="3" customFormat="1" ht="5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117</v>
      </c>
      <c r="J2" s="8" t="s">
        <v>99</v>
      </c>
      <c r="K2" s="9" t="s">
        <v>102</v>
      </c>
      <c r="L2" s="9" t="s">
        <v>101</v>
      </c>
      <c r="M2" s="2" t="s">
        <v>96</v>
      </c>
      <c r="N2" s="8" t="s">
        <v>100</v>
      </c>
      <c r="O2" s="9" t="s">
        <v>103</v>
      </c>
      <c r="P2" s="9" t="s">
        <v>101</v>
      </c>
      <c r="Q2" s="2" t="s">
        <v>96</v>
      </c>
    </row>
    <row r="3" spans="1:17">
      <c r="A3" s="4" t="s">
        <v>106</v>
      </c>
      <c r="B3" s="4" t="s">
        <v>107</v>
      </c>
      <c r="C3" s="4" t="s">
        <v>116</v>
      </c>
      <c r="D3" s="4" t="s">
        <v>108</v>
      </c>
      <c r="E3" s="4" t="s">
        <v>8</v>
      </c>
      <c r="F3" s="4" t="s">
        <v>109</v>
      </c>
      <c r="G3" s="6">
        <v>4.8099999999999996</v>
      </c>
      <c r="H3" s="4" t="s">
        <v>10</v>
      </c>
      <c r="I3" s="4">
        <v>18</v>
      </c>
      <c r="J3" s="4">
        <v>18</v>
      </c>
      <c r="K3" s="10">
        <v>18</v>
      </c>
      <c r="L3" s="10" t="s">
        <v>118</v>
      </c>
      <c r="M3" s="13">
        <v>1347219</v>
      </c>
      <c r="N3" s="4">
        <v>0</v>
      </c>
      <c r="O3" s="10">
        <v>0</v>
      </c>
      <c r="P3" s="10"/>
      <c r="Q3" s="13">
        <v>1347220</v>
      </c>
    </row>
    <row r="4" spans="1:17">
      <c r="A4" s="4" t="s">
        <v>110</v>
      </c>
      <c r="B4" s="4" t="s">
        <v>111</v>
      </c>
      <c r="C4" s="4" t="s">
        <v>116</v>
      </c>
      <c r="D4" s="4" t="s">
        <v>108</v>
      </c>
      <c r="E4" s="4" t="s">
        <v>11</v>
      </c>
      <c r="F4" s="4" t="s">
        <v>109</v>
      </c>
      <c r="G4" s="6">
        <v>4.8099999999999996</v>
      </c>
      <c r="H4" s="4" t="s">
        <v>10</v>
      </c>
      <c r="I4" s="4">
        <v>87</v>
      </c>
      <c r="J4" s="4">
        <v>86</v>
      </c>
      <c r="K4" s="10">
        <v>80</v>
      </c>
      <c r="L4" s="10">
        <f t="shared" ref="L3:L6" si="0">K4/20</f>
        <v>4</v>
      </c>
      <c r="M4" s="14"/>
      <c r="N4" s="4">
        <v>1</v>
      </c>
      <c r="O4" s="10">
        <v>7</v>
      </c>
      <c r="P4" s="10" t="s">
        <v>118</v>
      </c>
      <c r="Q4" s="14"/>
    </row>
    <row r="5" spans="1:17">
      <c r="A5" s="4" t="s">
        <v>112</v>
      </c>
      <c r="B5" s="4" t="s">
        <v>113</v>
      </c>
      <c r="C5" s="4" t="s">
        <v>116</v>
      </c>
      <c r="D5" s="4" t="s">
        <v>108</v>
      </c>
      <c r="E5" s="4" t="s">
        <v>12</v>
      </c>
      <c r="F5" s="4" t="s">
        <v>109</v>
      </c>
      <c r="G5" s="6">
        <v>4.8099999999999996</v>
      </c>
      <c r="H5" s="4" t="s">
        <v>10</v>
      </c>
      <c r="I5" s="4">
        <v>104</v>
      </c>
      <c r="J5" s="4">
        <v>104</v>
      </c>
      <c r="K5" s="10">
        <v>100</v>
      </c>
      <c r="L5" s="10">
        <f t="shared" si="0"/>
        <v>5</v>
      </c>
      <c r="M5" s="14"/>
      <c r="N5" s="4">
        <v>0</v>
      </c>
      <c r="O5" s="10">
        <v>4</v>
      </c>
      <c r="P5" s="10" t="s">
        <v>118</v>
      </c>
      <c r="Q5" s="14"/>
    </row>
    <row r="6" spans="1:17">
      <c r="A6" s="4" t="s">
        <v>114</v>
      </c>
      <c r="B6" s="4" t="s">
        <v>115</v>
      </c>
      <c r="C6" s="4" t="s">
        <v>116</v>
      </c>
      <c r="D6" s="4" t="s">
        <v>108</v>
      </c>
      <c r="E6" s="4" t="s">
        <v>13</v>
      </c>
      <c r="F6" s="4" t="s">
        <v>109</v>
      </c>
      <c r="G6" s="6">
        <v>4.8099999999999996</v>
      </c>
      <c r="H6" s="4" t="s">
        <v>10</v>
      </c>
      <c r="I6" s="4">
        <v>9</v>
      </c>
      <c r="J6" s="4">
        <v>8</v>
      </c>
      <c r="K6" s="10">
        <v>9</v>
      </c>
      <c r="L6" s="10" t="s">
        <v>118</v>
      </c>
      <c r="M6" s="15"/>
      <c r="N6" s="4">
        <v>1</v>
      </c>
      <c r="O6" s="10">
        <v>0</v>
      </c>
      <c r="P6" s="10"/>
      <c r="Q6" s="15"/>
    </row>
    <row r="7" spans="1:17">
      <c r="A7" s="1" t="s">
        <v>95</v>
      </c>
      <c r="I7" s="1">
        <f>SUM(I3:I6)</f>
        <v>218</v>
      </c>
      <c r="J7" s="1">
        <f>SUM(J3:J6)</f>
        <v>216</v>
      </c>
      <c r="K7" s="11">
        <f>SUM(K3:K6)</f>
        <v>207</v>
      </c>
      <c r="L7" s="11">
        <f>SUM(L3:L6)</f>
        <v>9</v>
      </c>
      <c r="N7" s="1">
        <f>SUM(N3:N6)</f>
        <v>2</v>
      </c>
      <c r="O7" s="11">
        <f>SUM(O3:O6)</f>
        <v>11</v>
      </c>
    </row>
    <row r="8" spans="1:17">
      <c r="J8" s="7"/>
      <c r="K8" s="12"/>
      <c r="L8" s="12"/>
      <c r="M8" s="7"/>
      <c r="N8" s="7"/>
      <c r="O8" s="12"/>
      <c r="P8" s="12"/>
      <c r="Q8" s="7"/>
    </row>
    <row r="9" spans="1:17">
      <c r="A9" s="7" t="s">
        <v>97</v>
      </c>
      <c r="K9" s="1"/>
      <c r="L9" s="1"/>
      <c r="O9" s="1"/>
      <c r="P9" s="1"/>
    </row>
  </sheetData>
  <mergeCells count="2">
    <mergeCell ref="M3:M6"/>
    <mergeCell ref="Q3:Q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 1345316 1345317</vt:lpstr>
      <vt:lpstr>PO 1345293 1345294</vt:lpstr>
      <vt:lpstr>PO 1345279 1345280</vt:lpstr>
      <vt:lpstr>PO 1347219 1347220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 Wang</dc:creator>
  <cp:lastModifiedBy>Alexa Wang</cp:lastModifiedBy>
  <dcterms:created xsi:type="dcterms:W3CDTF">2024-07-03T16:44:04Z</dcterms:created>
  <dcterms:modified xsi:type="dcterms:W3CDTF">2024-07-09T01:16:42Z</dcterms:modified>
</cp:coreProperties>
</file>