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<sst xmlns="http://schemas.openxmlformats.org/spreadsheetml/2006/main" count="53" uniqueCount="53">
  <si>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</si>
  <si>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</si>
  <si>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</si>
  <si>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07/01/2024</t>
  </si>
  <si>
    <t>End Date:</t>
  </si>
  <si>
    <t>07/07/2024</t>
  </si>
  <si>
    <t>Report Run Date:</t>
  </si>
  <si>
    <t>07/08/2024</t>
  </si>
  <si>
    <t>Division</t>
  </si>
  <si>
    <t>Current And Future Inventory</t>
  </si>
  <si>
    <t>Current And History Sales Comparison</t>
  </si>
  <si>
    <t>ASHFURNDS</t>
  </si>
  <si>
    <t>AMERSIGNDS</t>
  </si>
  <si>
    <t>LAMPDS</t>
  </si>
  <si>
    <t>ROOMECOM</t>
  </si>
  <si>
    <t>NORDSTRACKDS</t>
  </si>
  <si>
    <t>WM.COM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</si>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</sst>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Q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17</v>
      </c>
      <c r="K3" s="4" t="s">
        <v>17</v>
      </c>
      <c r="L3" s="4" t="s">
        <v>17</v>
      </c>
      <c r="M3" s="4" t="s">
        <v>17</v>
      </c>
      <c r="N3" s="4" t="s">
        <v>18</v>
      </c>
      <c r="O3" s="4" t="s">
        <v>18</v>
      </c>
      <c r="P3" s="4" t="s">
        <v>18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17</v>
      </c>
      <c r="W3" s="4" t="s">
        <v>17</v>
      </c>
      <c r="X3" s="4" t="s">
        <v>17</v>
      </c>
      <c r="Y3" s="4" t="s">
        <v>18</v>
      </c>
      <c r="Z3" s="4" t="s">
        <v>18</v>
      </c>
      <c r="AA3" s="4" t="s">
        <v>18</v>
      </c>
      <c r="AB3" s="4" t="s">
        <v>19</v>
      </c>
      <c r="AC3" s="4" t="s">
        <v>20</v>
      </c>
      <c r="AD3" s="4" t="s">
        <v>17</v>
      </c>
      <c r="AE3" s="4" t="s">
        <v>17</v>
      </c>
      <c r="AF3" s="4" t="s">
        <v>17</v>
      </c>
      <c r="AG3" s="4" t="s">
        <v>18</v>
      </c>
      <c r="AH3" s="4" t="s">
        <v>18</v>
      </c>
      <c r="AI3" s="4" t="s">
        <v>18</v>
      </c>
      <c r="AJ3" s="4" t="s">
        <v>19</v>
      </c>
      <c r="AK3" s="4" t="s">
        <v>20</v>
      </c>
      <c r="AL3" s="4" t="s">
        <v>17</v>
      </c>
      <c r="AM3" s="4" t="s">
        <v>17</v>
      </c>
      <c r="AN3" s="4" t="s">
        <v>17</v>
      </c>
      <c r="AO3" s="4" t="s">
        <v>18</v>
      </c>
      <c r="AP3" s="4" t="s">
        <v>18</v>
      </c>
      <c r="AQ3" s="4" t="s">
        <v>18</v>
      </c>
      <c r="AR3" s="4" t="s">
        <v>19</v>
      </c>
      <c r="AS3" s="4" t="s">
        <v>20</v>
      </c>
      <c r="AT3" s="4" t="s">
        <v>17</v>
      </c>
      <c r="AU3" s="4" t="s">
        <v>17</v>
      </c>
      <c r="AV3" s="4" t="s">
        <v>17</v>
      </c>
      <c r="AW3" s="4" t="s">
        <v>18</v>
      </c>
      <c r="AX3" s="4" t="s">
        <v>18</v>
      </c>
      <c r="AY3" s="4" t="s">
        <v>18</v>
      </c>
      <c r="AZ3" s="4" t="s">
        <v>19</v>
      </c>
      <c r="BA3" s="4" t="s">
        <v>20</v>
      </c>
      <c r="BB3" s="4" t="s">
        <v>17</v>
      </c>
      <c r="BC3" s="4" t="s">
        <v>17</v>
      </c>
      <c r="BD3" s="4" t="s">
        <v>17</v>
      </c>
      <c r="BE3" s="4" t="s">
        <v>18</v>
      </c>
      <c r="BF3" s="4" t="s">
        <v>18</v>
      </c>
      <c r="BG3" s="4" t="s">
        <v>18</v>
      </c>
      <c r="BH3" s="4" t="s">
        <v>19</v>
      </c>
      <c r="BI3" s="4" t="s">
        <v>20</v>
      </c>
      <c r="BJ3" s="4" t="s">
        <v>17</v>
      </c>
      <c r="BK3" s="4" t="s">
        <v>17</v>
      </c>
      <c r="BL3" s="4" t="s">
        <v>17</v>
      </c>
      <c r="BM3" s="4" t="s">
        <v>18</v>
      </c>
      <c r="BN3" s="4" t="s">
        <v>18</v>
      </c>
      <c r="BO3" s="4" t="s">
        <v>18</v>
      </c>
      <c r="BP3" s="4" t="s">
        <v>19</v>
      </c>
      <c r="BQ3" s="4" t="s">
        <v>20</v>
      </c>
    </row>
    <row r="4">
      <c r="A4" s="4" t="s">
        <v>8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31</v>
      </c>
      <c r="O4" s="4" t="s">
        <v>32</v>
      </c>
      <c r="P4" s="4" t="s">
        <v>33</v>
      </c>
      <c r="Q4" s="4" t="s">
        <v>34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35</v>
      </c>
      <c r="W4" s="4" t="s">
        <v>36</v>
      </c>
      <c r="X4" s="4" t="s">
        <v>33</v>
      </c>
      <c r="Y4" s="4" t="s">
        <v>35</v>
      </c>
      <c r="Z4" s="4" t="s">
        <v>36</v>
      </c>
      <c r="AA4" s="4" t="s">
        <v>33</v>
      </c>
      <c r="AB4" s="4" t="s">
        <v>19</v>
      </c>
      <c r="AC4" s="4" t="s">
        <v>20</v>
      </c>
      <c r="AD4" s="4" t="s">
        <v>35</v>
      </c>
      <c r="AE4" s="4" t="s">
        <v>36</v>
      </c>
      <c r="AF4" s="4" t="s">
        <v>33</v>
      </c>
      <c r="AG4" s="4" t="s">
        <v>35</v>
      </c>
      <c r="AH4" s="4" t="s">
        <v>36</v>
      </c>
      <c r="AI4" s="4" t="s">
        <v>33</v>
      </c>
      <c r="AJ4" s="4" t="s">
        <v>19</v>
      </c>
      <c r="AK4" s="4" t="s">
        <v>20</v>
      </c>
      <c r="AL4" s="4" t="s">
        <v>35</v>
      </c>
      <c r="AM4" s="4" t="s">
        <v>36</v>
      </c>
      <c r="AN4" s="4" t="s">
        <v>33</v>
      </c>
      <c r="AO4" s="4" t="s">
        <v>35</v>
      </c>
      <c r="AP4" s="4" t="s">
        <v>36</v>
      </c>
      <c r="AQ4" s="4" t="s">
        <v>33</v>
      </c>
      <c r="AR4" s="4" t="s">
        <v>19</v>
      </c>
      <c r="AS4" s="4" t="s">
        <v>20</v>
      </c>
      <c r="AT4" s="4" t="s">
        <v>35</v>
      </c>
      <c r="AU4" s="4" t="s">
        <v>36</v>
      </c>
      <c r="AV4" s="4" t="s">
        <v>33</v>
      </c>
      <c r="AW4" s="4" t="s">
        <v>35</v>
      </c>
      <c r="AX4" s="4" t="s">
        <v>36</v>
      </c>
      <c r="AY4" s="4" t="s">
        <v>33</v>
      </c>
      <c r="AZ4" s="4" t="s">
        <v>19</v>
      </c>
      <c r="BA4" s="4" t="s">
        <v>20</v>
      </c>
      <c r="BB4" s="4" t="s">
        <v>35</v>
      </c>
      <c r="BC4" s="4" t="s">
        <v>36</v>
      </c>
      <c r="BD4" s="4" t="s">
        <v>33</v>
      </c>
      <c r="BE4" s="4" t="s">
        <v>35</v>
      </c>
      <c r="BF4" s="4" t="s">
        <v>36</v>
      </c>
      <c r="BG4" s="4" t="s">
        <v>33</v>
      </c>
      <c r="BH4" s="4" t="s">
        <v>19</v>
      </c>
      <c r="BI4" s="4" t="s">
        <v>20</v>
      </c>
      <c r="BJ4" s="4" t="s">
        <v>35</v>
      </c>
      <c r="BK4" s="4" t="s">
        <v>36</v>
      </c>
      <c r="BL4" s="4" t="s">
        <v>33</v>
      </c>
      <c r="BM4" s="4" t="s">
        <v>35</v>
      </c>
      <c r="BN4" s="4" t="s">
        <v>36</v>
      </c>
      <c r="BO4" s="4" t="s">
        <v>33</v>
      </c>
      <c r="BP4" s="4" t="s">
        <v>19</v>
      </c>
      <c r="BQ4" s="4" t="s">
        <v>20</v>
      </c>
    </row>
    <row r="5">
      <c r="A5" s="10" t="s">
        <v>37</v>
      </c>
      <c r="B5" s="11">
        <v>776594</v>
      </c>
      <c r="C5" s="11">
        <f>=ROUNDDOWN(26.720410684118,0)</f>
      </c>
      <c r="D5" s="11">
        <v>818061</v>
      </c>
      <c r="E5" s="12">
        <v>0.9351</v>
      </c>
      <c r="F5" s="11"/>
      <c r="G5" s="11">
        <f>=ROUNDDOWN({0},0)</f>
      </c>
      <c r="H5" s="11">
        <v>590</v>
      </c>
      <c r="I5" s="12"/>
      <c r="J5" s="11">
        <v>193</v>
      </c>
      <c r="K5" s="13">
        <v>13838.32</v>
      </c>
      <c r="L5" s="11">
        <v>1702</v>
      </c>
      <c r="M5" s="14">
        <v>8.13</v>
      </c>
      <c r="N5" s="11">
        <v>711</v>
      </c>
      <c r="O5" s="13">
        <v>27343.29</v>
      </c>
      <c r="P5" s="11">
        <v>1842</v>
      </c>
      <c r="Q5" s="14">
        <v>14.84</v>
      </c>
      <c r="R5" s="12">
        <v>-0.7286</v>
      </c>
      <c r="S5" s="12">
        <v>-0.4939</v>
      </c>
      <c r="T5" s="12">
        <v>-0.076</v>
      </c>
      <c r="U5" s="12">
        <v>-0.4522</v>
      </c>
      <c r="V5" s="11">
        <v>101</v>
      </c>
      <c r="W5" s="13">
        <v>5172.49</v>
      </c>
      <c r="X5" s="11">
        <v>911</v>
      </c>
      <c r="Y5" s="11">
        <v>50</v>
      </c>
      <c r="Z5" s="13">
        <v>3030.89</v>
      </c>
      <c r="AA5" s="11">
        <v>516</v>
      </c>
      <c r="AB5" s="12">
        <v>1.02</v>
      </c>
      <c r="AC5" s="12">
        <v>0.7066</v>
      </c>
      <c r="AD5" s="11">
        <v>67</v>
      </c>
      <c r="AE5" s="13">
        <v>6778.79</v>
      </c>
      <c r="AF5" s="11">
        <v>336</v>
      </c>
      <c r="AG5" s="11">
        <v>19</v>
      </c>
      <c r="AH5" s="13">
        <v>2216.51</v>
      </c>
      <c r="AI5" s="11">
        <v>194</v>
      </c>
      <c r="AJ5" s="12">
        <v>2.5263</v>
      </c>
      <c r="AK5" s="12">
        <v>2.0583</v>
      </c>
      <c r="AL5" s="11">
        <v>3</v>
      </c>
      <c r="AM5" s="13">
        <v>241.18</v>
      </c>
      <c r="AN5" s="11">
        <v>188</v>
      </c>
      <c r="AO5" s="11"/>
      <c r="AP5" s="13"/>
      <c r="AQ5" s="11">
        <v>191</v>
      </c>
      <c r="AR5" s="12"/>
      <c r="AS5" s="12"/>
      <c r="AT5" s="11">
        <v>22</v>
      </c>
      <c r="AU5" s="13">
        <v>1645.86</v>
      </c>
      <c r="AV5" s="11">
        <v>528</v>
      </c>
      <c r="AW5" s="11">
        <v>72</v>
      </c>
      <c r="AX5" s="13">
        <v>5112.31</v>
      </c>
      <c r="AY5" s="11">
        <v>439</v>
      </c>
      <c r="AZ5" s="12">
        <v>-0.6944</v>
      </c>
      <c r="BA5" s="12">
        <v>-0.6781</v>
      </c>
      <c r="BB5" s="11"/>
      <c r="BC5" s="13"/>
      <c r="BD5" s="11"/>
      <c r="BE5" s="11"/>
      <c r="BF5" s="13"/>
      <c r="BG5" s="11"/>
      <c r="BH5" s="12"/>
      <c r="BI5" s="12"/>
      <c r="BJ5" s="11"/>
      <c r="BK5" s="13"/>
      <c r="BL5" s="11"/>
      <c r="BM5" s="11">
        <v>570</v>
      </c>
      <c r="BN5" s="13">
        <v>16983.58</v>
      </c>
      <c r="BO5" s="11"/>
      <c r="BP5" s="12"/>
      <c r="BQ5" s="12"/>
    </row>
    <row r="6">
      <c r="A6" s="10" t="s">
        <v>38</v>
      </c>
      <c r="B6" s="11">
        <v>20035</v>
      </c>
      <c r="C6" s="11">
        <f>=ROUNDDOWN(163.417618270799,0)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259</v>
      </c>
      <c r="M6" s="14"/>
      <c r="N6" s="11"/>
      <c r="O6" s="13"/>
      <c r="P6" s="11">
        <v>295</v>
      </c>
      <c r="Q6" s="14"/>
      <c r="R6" s="12"/>
      <c r="S6" s="12"/>
      <c r="T6" s="12">
        <v>-0.122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</row>
    <row r="7">
      <c r="A7" s="10" t="s">
        <v>39</v>
      </c>
      <c r="B7" s="11">
        <v>24595</v>
      </c>
      <c r="C7" s="11">
        <f>=ROUNDDOWN(18.8785692354928,0)</f>
      </c>
      <c r="D7" s="11">
        <v>20125</v>
      </c>
      <c r="E7" s="12">
        <v>0.9557</v>
      </c>
      <c r="F7" s="11"/>
      <c r="G7" s="11">
        <f>=ROUNDDOWN({0},0)</f>
      </c>
      <c r="H7" s="11"/>
      <c r="I7" s="12"/>
      <c r="J7" s="11">
        <v>50</v>
      </c>
      <c r="K7" s="13">
        <v>2660.5</v>
      </c>
      <c r="L7" s="11">
        <v>191</v>
      </c>
      <c r="M7" s="14">
        <v>13.93</v>
      </c>
      <c r="N7" s="11">
        <v>66</v>
      </c>
      <c r="O7" s="13">
        <v>4289.6</v>
      </c>
      <c r="P7" s="11">
        <v>174</v>
      </c>
      <c r="Q7" s="14">
        <v>24.65</v>
      </c>
      <c r="R7" s="12">
        <v>-0.2424</v>
      </c>
      <c r="S7" s="12">
        <v>-0.3798</v>
      </c>
      <c r="T7" s="12">
        <v>0.0977</v>
      </c>
      <c r="U7" s="12">
        <v>-0.4349</v>
      </c>
      <c r="V7" s="11">
        <v>11</v>
      </c>
      <c r="W7" s="13">
        <v>612.64</v>
      </c>
      <c r="X7" s="11">
        <v>116</v>
      </c>
      <c r="Y7" s="11">
        <v>5</v>
      </c>
      <c r="Z7" s="13">
        <v>277.53</v>
      </c>
      <c r="AA7" s="11">
        <v>132</v>
      </c>
      <c r="AB7" s="12">
        <v>1.2</v>
      </c>
      <c r="AC7" s="12">
        <v>1.2075</v>
      </c>
      <c r="AD7" s="11">
        <v>21</v>
      </c>
      <c r="AE7" s="13">
        <v>1003.09</v>
      </c>
      <c r="AF7" s="11">
        <v>103</v>
      </c>
      <c r="AG7" s="11">
        <v>19</v>
      </c>
      <c r="AH7" s="13">
        <v>1175.02</v>
      </c>
      <c r="AI7" s="11">
        <v>99</v>
      </c>
      <c r="AJ7" s="12">
        <v>0.1053</v>
      </c>
      <c r="AK7" s="12">
        <v>-0.1463</v>
      </c>
      <c r="AL7" s="11">
        <v>11</v>
      </c>
      <c r="AM7" s="13">
        <v>632.61</v>
      </c>
      <c r="AN7" s="11">
        <v>162</v>
      </c>
      <c r="AO7" s="11">
        <v>11</v>
      </c>
      <c r="AP7" s="13">
        <v>874.56</v>
      </c>
      <c r="AQ7" s="11">
        <v>148</v>
      </c>
      <c r="AR7" s="12"/>
      <c r="AS7" s="12">
        <v>-0.2767</v>
      </c>
      <c r="AT7" s="11">
        <v>7</v>
      </c>
      <c r="AU7" s="13">
        <v>412.16</v>
      </c>
      <c r="AV7" s="11">
        <v>86</v>
      </c>
      <c r="AW7" s="11">
        <v>31</v>
      </c>
      <c r="AX7" s="13">
        <v>1962.49</v>
      </c>
      <c r="AY7" s="11">
        <v>104</v>
      </c>
      <c r="AZ7" s="12">
        <v>-0.7742</v>
      </c>
      <c r="BA7" s="12">
        <v>-0.79</v>
      </c>
      <c r="BB7" s="11"/>
      <c r="BC7" s="13"/>
      <c r="BD7" s="11"/>
      <c r="BE7" s="11"/>
      <c r="BF7" s="13"/>
      <c r="BG7" s="11"/>
      <c r="BH7" s="12"/>
      <c r="BI7" s="12"/>
      <c r="BJ7" s="11"/>
      <c r="BK7" s="13"/>
      <c r="BL7" s="11"/>
      <c r="BM7" s="11"/>
      <c r="BN7" s="13"/>
      <c r="BO7" s="11"/>
      <c r="BP7" s="12"/>
      <c r="BQ7" s="12"/>
    </row>
    <row r="8">
      <c r="A8" s="10" t="s">
        <v>40</v>
      </c>
      <c r="B8" s="11">
        <v>101234</v>
      </c>
      <c r="C8" s="11">
        <f>=ROUNDDOWN(17.9149854887803,0)</f>
      </c>
      <c r="D8" s="11">
        <v>144020</v>
      </c>
      <c r="E8" s="12">
        <v>0.9394</v>
      </c>
      <c r="F8" s="11"/>
      <c r="G8" s="11">
        <f>=ROUNDDOWN({0},0)</f>
      </c>
      <c r="H8" s="11"/>
      <c r="I8" s="12"/>
      <c r="J8" s="11"/>
      <c r="K8" s="13"/>
      <c r="L8" s="11">
        <v>293</v>
      </c>
      <c r="M8" s="14"/>
      <c r="N8" s="11"/>
      <c r="O8" s="13"/>
      <c r="P8" s="11">
        <v>245</v>
      </c>
      <c r="Q8" s="14"/>
      <c r="R8" s="12"/>
      <c r="S8" s="12"/>
      <c r="T8" s="12">
        <v>0.1959</v>
      </c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>
        <v>2</v>
      </c>
      <c r="AG8" s="11"/>
      <c r="AH8" s="13"/>
      <c r="AI8" s="11">
        <v>2</v>
      </c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  <c r="BJ8" s="11"/>
      <c r="BK8" s="13"/>
      <c r="BL8" s="11"/>
      <c r="BM8" s="11"/>
      <c r="BN8" s="13"/>
      <c r="BO8" s="11"/>
      <c r="BP8" s="12"/>
      <c r="BQ8" s="12"/>
    </row>
    <row r="9">
      <c r="A9" s="10" t="s">
        <v>41</v>
      </c>
      <c r="B9" s="11">
        <v>119677</v>
      </c>
      <c r="C9" s="11">
        <f>=ROUNDDOWN(12.7203639339732,0)</f>
      </c>
      <c r="D9" s="11">
        <v>236824</v>
      </c>
      <c r="E9" s="12">
        <v>0.9389</v>
      </c>
      <c r="F9" s="11"/>
      <c r="G9" s="11">
        <f>=ROUNDDOWN({0},0)</f>
      </c>
      <c r="H9" s="11"/>
      <c r="I9" s="12"/>
      <c r="J9" s="11"/>
      <c r="K9" s="13"/>
      <c r="L9" s="11">
        <v>251</v>
      </c>
      <c r="M9" s="14"/>
      <c r="N9" s="11">
        <v>12</v>
      </c>
      <c r="O9" s="13">
        <v>190.58</v>
      </c>
      <c r="P9" s="11">
        <v>282</v>
      </c>
      <c r="Q9" s="14">
        <v>0.68</v>
      </c>
      <c r="R9" s="12"/>
      <c r="S9" s="12"/>
      <c r="T9" s="12">
        <v>-0.1099</v>
      </c>
      <c r="U9" s="12"/>
      <c r="V9" s="11"/>
      <c r="W9" s="13"/>
      <c r="X9" s="11">
        <v>178</v>
      </c>
      <c r="Y9" s="11">
        <v>9</v>
      </c>
      <c r="Z9" s="13">
        <v>168.38</v>
      </c>
      <c r="AA9" s="11">
        <v>234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/>
      <c r="BK9" s="13"/>
      <c r="BL9" s="11"/>
      <c r="BM9" s="11">
        <v>3</v>
      </c>
      <c r="BN9" s="13">
        <v>22.2</v>
      </c>
      <c r="BO9" s="11"/>
      <c r="BP9" s="12"/>
      <c r="BQ9" s="12"/>
    </row>
    <row r="10">
      <c r="A10" s="10" t="s">
        <v>42</v>
      </c>
      <c r="B10" s="11">
        <v>383961</v>
      </c>
      <c r="C10" s="11">
        <f>=ROUNDDOWN(19.8191832015361,0)</f>
      </c>
      <c r="D10" s="11">
        <v>607921</v>
      </c>
      <c r="E10" s="12">
        <v>0.8163</v>
      </c>
      <c r="F10" s="11"/>
      <c r="G10" s="11">
        <f>=ROUNDDOWN({0},0)</f>
      </c>
      <c r="H10" s="11"/>
      <c r="I10" s="12"/>
      <c r="J10" s="11">
        <v>57</v>
      </c>
      <c r="K10" s="13">
        <v>1696.72</v>
      </c>
      <c r="L10" s="11">
        <v>1177</v>
      </c>
      <c r="M10" s="14">
        <v>1.44</v>
      </c>
      <c r="N10" s="11">
        <v>62</v>
      </c>
      <c r="O10" s="13">
        <v>2230.86</v>
      </c>
      <c r="P10" s="11">
        <v>1118</v>
      </c>
      <c r="Q10" s="14">
        <v>2</v>
      </c>
      <c r="R10" s="12">
        <v>-0.0806</v>
      </c>
      <c r="S10" s="12">
        <v>-0.2394</v>
      </c>
      <c r="T10" s="12">
        <v>0.0528</v>
      </c>
      <c r="U10" s="12">
        <v>-0.28</v>
      </c>
      <c r="V10" s="11">
        <v>50</v>
      </c>
      <c r="W10" s="13">
        <v>1573.88</v>
      </c>
      <c r="X10" s="11">
        <v>559</v>
      </c>
      <c r="Y10" s="11">
        <v>54</v>
      </c>
      <c r="Z10" s="13">
        <v>1878.03</v>
      </c>
      <c r="AA10" s="11">
        <v>615</v>
      </c>
      <c r="AB10" s="12">
        <v>-0.0741</v>
      </c>
      <c r="AC10" s="12">
        <v>-0.162</v>
      </c>
      <c r="AD10" s="11">
        <v>7</v>
      </c>
      <c r="AE10" s="13">
        <v>122.84</v>
      </c>
      <c r="AF10" s="11">
        <v>10</v>
      </c>
      <c r="AG10" s="11">
        <v>2</v>
      </c>
      <c r="AH10" s="13">
        <v>72.87</v>
      </c>
      <c r="AI10" s="11">
        <v>13</v>
      </c>
      <c r="AJ10" s="12">
        <v>2.5</v>
      </c>
      <c r="AK10" s="12">
        <v>0.6857</v>
      </c>
      <c r="AL10" s="11"/>
      <c r="AM10" s="13"/>
      <c r="AN10" s="11"/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  <c r="BB10" s="11"/>
      <c r="BC10" s="13"/>
      <c r="BD10" s="11">
        <v>144</v>
      </c>
      <c r="BE10" s="11">
        <v>6</v>
      </c>
      <c r="BF10" s="13">
        <v>279.96</v>
      </c>
      <c r="BG10" s="11">
        <v>132</v>
      </c>
      <c r="BH10" s="12"/>
      <c r="BI10" s="12"/>
      <c r="BJ10" s="11"/>
      <c r="BK10" s="13"/>
      <c r="BL10" s="11"/>
      <c r="BM10" s="11"/>
      <c r="BN10" s="13"/>
      <c r="BO10" s="11"/>
      <c r="BP10" s="12"/>
      <c r="BQ10" s="12"/>
    </row>
    <row r="11">
      <c r="A11" s="10" t="s">
        <v>43</v>
      </c>
      <c r="B11" s="11">
        <v>113213</v>
      </c>
      <c r="C11" s="11">
        <f>=ROUNDDOWN(24.2613149322818,0)</f>
      </c>
      <c r="D11" s="11">
        <v>73887</v>
      </c>
      <c r="E11" s="12">
        <v>0.8342</v>
      </c>
      <c r="F11" s="11"/>
      <c r="G11" s="11">
        <f>=ROUNDDOWN({0},0)</f>
      </c>
      <c r="H11" s="11">
        <v>612</v>
      </c>
      <c r="I11" s="12"/>
      <c r="J11" s="11">
        <v>385</v>
      </c>
      <c r="K11" s="13">
        <v>66810</v>
      </c>
      <c r="L11" s="11">
        <v>652</v>
      </c>
      <c r="M11" s="14">
        <v>102.47</v>
      </c>
      <c r="N11" s="11">
        <v>428</v>
      </c>
      <c r="O11" s="13">
        <v>84127.07</v>
      </c>
      <c r="P11" s="11">
        <v>747</v>
      </c>
      <c r="Q11" s="14">
        <v>112.62</v>
      </c>
      <c r="R11" s="12">
        <v>-0.1005</v>
      </c>
      <c r="S11" s="12">
        <v>-0.2058</v>
      </c>
      <c r="T11" s="12">
        <v>-0.1272</v>
      </c>
      <c r="U11" s="12">
        <v>-0.0901</v>
      </c>
      <c r="V11" s="11">
        <v>217</v>
      </c>
      <c r="W11" s="13">
        <v>39135.6</v>
      </c>
      <c r="X11" s="11">
        <v>224</v>
      </c>
      <c r="Y11" s="11">
        <v>213</v>
      </c>
      <c r="Z11" s="13">
        <v>48915.79</v>
      </c>
      <c r="AA11" s="11">
        <v>397</v>
      </c>
      <c r="AB11" s="12">
        <v>0.0188</v>
      </c>
      <c r="AC11" s="12">
        <v>-0.1999</v>
      </c>
      <c r="AD11" s="11">
        <v>45</v>
      </c>
      <c r="AE11" s="13">
        <v>7513.01</v>
      </c>
      <c r="AF11" s="11">
        <v>368</v>
      </c>
      <c r="AG11" s="11">
        <v>67</v>
      </c>
      <c r="AH11" s="13">
        <v>11107.47</v>
      </c>
      <c r="AI11" s="11">
        <v>367</v>
      </c>
      <c r="AJ11" s="12">
        <v>-0.3284</v>
      </c>
      <c r="AK11" s="12">
        <v>-0.3236</v>
      </c>
      <c r="AL11" s="11">
        <v>71</v>
      </c>
      <c r="AM11" s="13">
        <v>12301.83</v>
      </c>
      <c r="AN11" s="11">
        <v>492</v>
      </c>
      <c r="AO11" s="11">
        <v>20</v>
      </c>
      <c r="AP11" s="13">
        <v>4048.32</v>
      </c>
      <c r="AQ11" s="11">
        <v>485</v>
      </c>
      <c r="AR11" s="12">
        <v>2.55</v>
      </c>
      <c r="AS11" s="12">
        <v>2.0387</v>
      </c>
      <c r="AT11" s="11">
        <v>52</v>
      </c>
      <c r="AU11" s="13">
        <v>7859.56</v>
      </c>
      <c r="AV11" s="11">
        <v>302</v>
      </c>
      <c r="AW11" s="11">
        <v>128</v>
      </c>
      <c r="AX11" s="13">
        <v>20055.49</v>
      </c>
      <c r="AY11" s="11">
        <v>365</v>
      </c>
      <c r="AZ11" s="12">
        <v>-0.5938</v>
      </c>
      <c r="BA11" s="12">
        <v>-0.6081</v>
      </c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</row>
    <row r="12">
      <c r="A12" s="10" t="s">
        <v>44</v>
      </c>
      <c r="B12" s="11">
        <v>18324</v>
      </c>
      <c r="C12" s="11">
        <f>=ROUNDDOWN(33.4440591348786,0)</f>
      </c>
      <c r="D12" s="11">
        <v>8280</v>
      </c>
      <c r="E12" s="12">
        <v>0.8974</v>
      </c>
      <c r="F12" s="11"/>
      <c r="G12" s="11">
        <f>=ROUNDDOWN({0},0)</f>
      </c>
      <c r="H12" s="11"/>
      <c r="I12" s="12"/>
      <c r="J12" s="11">
        <v>40</v>
      </c>
      <c r="K12" s="13">
        <v>2492.03</v>
      </c>
      <c r="L12" s="11">
        <v>152</v>
      </c>
      <c r="M12" s="14">
        <v>16.39</v>
      </c>
      <c r="N12" s="11">
        <v>43</v>
      </c>
      <c r="O12" s="13">
        <v>3223.17</v>
      </c>
      <c r="P12" s="11">
        <v>121</v>
      </c>
      <c r="Q12" s="14">
        <v>26.64</v>
      </c>
      <c r="R12" s="12">
        <v>-0.0698</v>
      </c>
      <c r="S12" s="12">
        <v>-0.2268</v>
      </c>
      <c r="T12" s="12">
        <v>0.2562</v>
      </c>
      <c r="U12" s="12">
        <v>-0.3848</v>
      </c>
      <c r="V12" s="11">
        <v>2</v>
      </c>
      <c r="W12" s="13">
        <v>154.76</v>
      </c>
      <c r="X12" s="11">
        <v>19</v>
      </c>
      <c r="Y12" s="11">
        <v>4</v>
      </c>
      <c r="Z12" s="13">
        <v>332.88</v>
      </c>
      <c r="AA12" s="11">
        <v>17</v>
      </c>
      <c r="AB12" s="12">
        <v>-0.5</v>
      </c>
      <c r="AC12" s="12">
        <v>-0.5351</v>
      </c>
      <c r="AD12" s="11">
        <v>9</v>
      </c>
      <c r="AE12" s="13">
        <v>525.75</v>
      </c>
      <c r="AF12" s="11">
        <v>81</v>
      </c>
      <c r="AG12" s="11">
        <v>10</v>
      </c>
      <c r="AH12" s="13">
        <v>602.56</v>
      </c>
      <c r="AI12" s="11">
        <v>50</v>
      </c>
      <c r="AJ12" s="12">
        <v>-0.1</v>
      </c>
      <c r="AK12" s="12">
        <v>-0.1275</v>
      </c>
      <c r="AL12" s="11">
        <v>5</v>
      </c>
      <c r="AM12" s="13">
        <v>720.1</v>
      </c>
      <c r="AN12" s="11">
        <v>26</v>
      </c>
      <c r="AO12" s="11">
        <v>12</v>
      </c>
      <c r="AP12" s="13">
        <v>1306.41</v>
      </c>
      <c r="AQ12" s="11">
        <v>12</v>
      </c>
      <c r="AR12" s="12">
        <v>-0.5833</v>
      </c>
      <c r="AS12" s="12">
        <v>-0.4488</v>
      </c>
      <c r="AT12" s="11">
        <v>24</v>
      </c>
      <c r="AU12" s="13">
        <v>1091.42</v>
      </c>
      <c r="AV12" s="11">
        <v>100</v>
      </c>
      <c r="AW12" s="11">
        <v>17</v>
      </c>
      <c r="AX12" s="13">
        <v>981.32</v>
      </c>
      <c r="AY12" s="11">
        <v>42</v>
      </c>
      <c r="AZ12" s="12">
        <v>0.4118</v>
      </c>
      <c r="BA12" s="12">
        <v>0.1122</v>
      </c>
      <c r="BB12" s="11"/>
      <c r="BC12" s="13"/>
      <c r="BD12" s="11"/>
      <c r="BE12" s="11"/>
      <c r="BF12" s="13"/>
      <c r="BG12" s="11"/>
      <c r="BH12" s="12"/>
      <c r="BI12" s="12"/>
      <c r="BJ12" s="11"/>
      <c r="BK12" s="13"/>
      <c r="BL12" s="11"/>
      <c r="BM12" s="11"/>
      <c r="BN12" s="13"/>
      <c r="BO12" s="11"/>
      <c r="BP12" s="12"/>
      <c r="BQ12" s="12"/>
    </row>
    <row r="13">
      <c r="A13" s="10" t="s">
        <v>45</v>
      </c>
      <c r="B13" s="11">
        <v>4230</v>
      </c>
      <c r="C13" s="11">
        <f>=ROUNDDOWN(68.1159420289855,0)</f>
      </c>
      <c r="D13" s="11">
        <v>1788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14</v>
      </c>
      <c r="Q13" s="14"/>
      <c r="R13" s="12"/>
      <c r="S13" s="12"/>
      <c r="T13" s="12">
        <v>0.5714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</row>
    <row r="14">
      <c r="A14" s="10" t="s">
        <v>46</v>
      </c>
      <c r="B14" s="11">
        <v>35161</v>
      </c>
      <c r="C14" s="11">
        <f>=ROUNDDOWN(58.0981493721084,0)</f>
      </c>
      <c r="D14" s="11">
        <v>5504</v>
      </c>
      <c r="E14" s="12">
        <v>0.9542</v>
      </c>
      <c r="F14" s="11"/>
      <c r="G14" s="11">
        <f>=ROUNDDOWN({0},0)</f>
      </c>
      <c r="H14" s="11"/>
      <c r="I14" s="12"/>
      <c r="J14" s="11"/>
      <c r="K14" s="13"/>
      <c r="L14" s="11">
        <v>110</v>
      </c>
      <c r="M14" s="14"/>
      <c r="N14" s="11"/>
      <c r="O14" s="13"/>
      <c r="P14" s="11">
        <v>100</v>
      </c>
      <c r="Q14" s="14"/>
      <c r="R14" s="12"/>
      <c r="S14" s="12"/>
      <c r="T14" s="12">
        <v>0.1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</row>
    <row r="15">
      <c r="A15" s="10" t="s">
        <v>47</v>
      </c>
      <c r="B15" s="11">
        <v>8543</v>
      </c>
      <c r="C15" s="11">
        <f>=ROUNDDOWN(113.302387267905,0)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75</v>
      </c>
      <c r="M15" s="14"/>
      <c r="N15" s="11"/>
      <c r="O15" s="13"/>
      <c r="P15" s="11">
        <v>114</v>
      </c>
      <c r="Q15" s="14"/>
      <c r="R15" s="12"/>
      <c r="S15" s="12"/>
      <c r="T15" s="12">
        <v>-0.3421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</row>
    <row r="16">
      <c r="A16" s="10" t="s">
        <v>48</v>
      </c>
      <c r="B16" s="11">
        <v>274907</v>
      </c>
      <c r="C16" s="11">
        <f>=ROUNDDOWN(14.7112935334033,0)</f>
      </c>
      <c r="D16" s="11">
        <v>701378</v>
      </c>
      <c r="E16" s="12">
        <v>0.7375</v>
      </c>
      <c r="F16" s="11"/>
      <c r="G16" s="11">
        <f>=ROUNDDOWN({0},0)</f>
      </c>
      <c r="H16" s="11"/>
      <c r="I16" s="12"/>
      <c r="J16" s="11">
        <v>46</v>
      </c>
      <c r="K16" s="13">
        <v>1553.13</v>
      </c>
      <c r="L16" s="11">
        <v>1004</v>
      </c>
      <c r="M16" s="14">
        <v>1.55</v>
      </c>
      <c r="N16" s="11">
        <v>35</v>
      </c>
      <c r="O16" s="13">
        <v>1195.71</v>
      </c>
      <c r="P16" s="11">
        <v>933</v>
      </c>
      <c r="Q16" s="14">
        <v>1.28</v>
      </c>
      <c r="R16" s="12">
        <v>0.3143</v>
      </c>
      <c r="S16" s="12">
        <v>0.2989</v>
      </c>
      <c r="T16" s="12">
        <v>0.0761</v>
      </c>
      <c r="U16" s="12">
        <v>0.2109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46</v>
      </c>
      <c r="BC16" s="13">
        <v>1553.13</v>
      </c>
      <c r="BD16" s="11">
        <v>102</v>
      </c>
      <c r="BE16" s="11">
        <v>35</v>
      </c>
      <c r="BF16" s="13">
        <v>1195.71</v>
      </c>
      <c r="BG16" s="11">
        <v>109</v>
      </c>
      <c r="BH16" s="12">
        <v>0.3143</v>
      </c>
      <c r="BI16" s="12">
        <v>0.2989</v>
      </c>
      <c r="BJ16" s="11"/>
      <c r="BK16" s="13"/>
      <c r="BL16" s="11"/>
      <c r="BM16" s="11"/>
      <c r="BN16" s="13"/>
      <c r="BO16" s="11"/>
      <c r="BP16" s="12"/>
      <c r="BQ16" s="12"/>
    </row>
    <row r="17">
      <c r="A17" s="10" t="s">
        <v>49</v>
      </c>
      <c r="B17" s="11">
        <v>75399</v>
      </c>
      <c r="C17" s="11">
        <f>=ROUNDDOWN(19.481435547632,0)</f>
      </c>
      <c r="D17" s="11">
        <v>103353</v>
      </c>
      <c r="E17" s="12">
        <v>0.9709</v>
      </c>
      <c r="F17" s="11"/>
      <c r="G17" s="11">
        <f>=ROUNDDOWN({0},0)</f>
      </c>
      <c r="H17" s="11"/>
      <c r="I17" s="12"/>
      <c r="J17" s="11"/>
      <c r="K17" s="13"/>
      <c r="L17" s="11">
        <v>117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>
        <v>5</v>
      </c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</row>
    <row r="18">
      <c r="A18" s="10" t="s">
        <v>50</v>
      </c>
      <c r="B18" s="11">
        <v>254473</v>
      </c>
      <c r="C18" s="11">
        <f>=ROUNDDOWN(20.9703417415883,0)</f>
      </c>
      <c r="D18" s="11">
        <v>208513</v>
      </c>
      <c r="E18" s="12">
        <v>0.9649</v>
      </c>
      <c r="F18" s="11"/>
      <c r="G18" s="11">
        <f>=ROUNDDOWN({0},0)</f>
      </c>
      <c r="H18" s="11"/>
      <c r="I18" s="12"/>
      <c r="J18" s="11">
        <v>139</v>
      </c>
      <c r="K18" s="13">
        <v>2855.2</v>
      </c>
      <c r="L18" s="11">
        <v>587</v>
      </c>
      <c r="M18" s="14">
        <v>4.86</v>
      </c>
      <c r="N18" s="11">
        <v>101</v>
      </c>
      <c r="O18" s="13">
        <v>2414.68</v>
      </c>
      <c r="P18" s="11">
        <v>675</v>
      </c>
      <c r="Q18" s="14">
        <v>3.58</v>
      </c>
      <c r="R18" s="12">
        <v>0.3762</v>
      </c>
      <c r="S18" s="12">
        <v>0.1824</v>
      </c>
      <c r="T18" s="12">
        <v>-0.1304</v>
      </c>
      <c r="U18" s="12">
        <v>0.3575</v>
      </c>
      <c r="V18" s="11">
        <v>119</v>
      </c>
      <c r="W18" s="13">
        <v>2480.67</v>
      </c>
      <c r="X18" s="11">
        <v>230</v>
      </c>
      <c r="Y18" s="11">
        <v>100</v>
      </c>
      <c r="Z18" s="13">
        <v>2378.28</v>
      </c>
      <c r="AA18" s="11">
        <v>481</v>
      </c>
      <c r="AB18" s="12">
        <v>0.19</v>
      </c>
      <c r="AC18" s="12">
        <v>0.0431</v>
      </c>
      <c r="AD18" s="11">
        <v>20</v>
      </c>
      <c r="AE18" s="13">
        <v>374.53</v>
      </c>
      <c r="AF18" s="11">
        <v>110</v>
      </c>
      <c r="AG18" s="11">
        <v>1</v>
      </c>
      <c r="AH18" s="13">
        <v>36.4</v>
      </c>
      <c r="AI18" s="11">
        <v>133</v>
      </c>
      <c r="AJ18" s="12">
        <v>19</v>
      </c>
      <c r="AK18" s="12">
        <v>9.2893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/>
      <c r="BK18" s="13"/>
      <c r="BL18" s="11"/>
      <c r="BM18" s="11"/>
      <c r="BN18" s="13"/>
      <c r="BO18" s="11"/>
      <c r="BP18" s="12"/>
      <c r="BQ18" s="12"/>
    </row>
    <row r="19">
      <c r="A19" s="10" t="s">
        <v>51</v>
      </c>
      <c r="B19" s="11">
        <v>184379</v>
      </c>
      <c r="C19" s="11">
        <f>=ROUNDDOWN(28.42021702941,0)</f>
      </c>
      <c r="D19" s="11">
        <v>153807</v>
      </c>
      <c r="E19" s="12">
        <v>0.9476</v>
      </c>
      <c r="F19" s="11"/>
      <c r="G19" s="11">
        <f>=ROUNDDOWN({0},0)</f>
      </c>
      <c r="H19" s="11"/>
      <c r="I19" s="12"/>
      <c r="J19" s="11">
        <v>15</v>
      </c>
      <c r="K19" s="13">
        <v>788.14</v>
      </c>
      <c r="L19" s="11">
        <v>592</v>
      </c>
      <c r="M19" s="14">
        <v>1.33</v>
      </c>
      <c r="N19" s="11">
        <v>22</v>
      </c>
      <c r="O19" s="13">
        <v>1121.29</v>
      </c>
      <c r="P19" s="11">
        <v>484</v>
      </c>
      <c r="Q19" s="14">
        <v>2.32</v>
      </c>
      <c r="R19" s="12">
        <v>-0.3182</v>
      </c>
      <c r="S19" s="12">
        <v>-0.2971</v>
      </c>
      <c r="T19" s="12">
        <v>0.2231</v>
      </c>
      <c r="U19" s="12">
        <v>-0.4267</v>
      </c>
      <c r="V19" s="11">
        <v>4</v>
      </c>
      <c r="W19" s="13">
        <v>238.25</v>
      </c>
      <c r="X19" s="11">
        <v>296</v>
      </c>
      <c r="Y19" s="11">
        <v>9</v>
      </c>
      <c r="Z19" s="13">
        <v>463.25</v>
      </c>
      <c r="AA19" s="11">
        <v>319</v>
      </c>
      <c r="AB19" s="12">
        <v>-0.5556</v>
      </c>
      <c r="AC19" s="12">
        <v>-0.4857</v>
      </c>
      <c r="AD19" s="11">
        <v>6</v>
      </c>
      <c r="AE19" s="13">
        <v>293.92</v>
      </c>
      <c r="AF19" s="11">
        <v>151</v>
      </c>
      <c r="AG19" s="11"/>
      <c r="AH19" s="13"/>
      <c r="AI19" s="11">
        <v>113</v>
      </c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5</v>
      </c>
      <c r="AU19" s="13">
        <v>255.97</v>
      </c>
      <c r="AV19" s="11">
        <v>243</v>
      </c>
      <c r="AW19" s="11">
        <v>13</v>
      </c>
      <c r="AX19" s="13">
        <v>658.04</v>
      </c>
      <c r="AY19" s="11">
        <v>58</v>
      </c>
      <c r="AZ19" s="12">
        <v>-0.6154</v>
      </c>
      <c r="BA19" s="12">
        <v>-0.611</v>
      </c>
      <c r="BB19" s="11"/>
      <c r="BC19" s="13"/>
      <c r="BD19" s="11"/>
      <c r="BE19" s="11"/>
      <c r="BF19" s="13"/>
      <c r="BG19" s="11"/>
      <c r="BH19" s="12"/>
      <c r="BI19" s="12"/>
      <c r="BJ19" s="11"/>
      <c r="BK19" s="13"/>
      <c r="BL19" s="11"/>
      <c r="BM19" s="11"/>
      <c r="BN19" s="13"/>
      <c r="BO19" s="11"/>
      <c r="BP19" s="12"/>
      <c r="BQ19" s="12"/>
    </row>
    <row r="20">
      <c r="A20" s="19" t="s">
        <v>52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925</v>
      </c>
      <c r="K20" s="17">
        <v>92694.04</v>
      </c>
      <c r="L20" s="15">
        <v>7184</v>
      </c>
      <c r="M20" s="18">
        <v>12.9</v>
      </c>
      <c r="N20" s="15">
        <v>1480</v>
      </c>
      <c r="O20" s="17">
        <v>126136.25</v>
      </c>
      <c r="P20" s="15">
        <v>7144</v>
      </c>
      <c r="Q20" s="18">
        <v>17.66</v>
      </c>
      <c r="R20" s="16">
        <v>-0.375</v>
      </c>
      <c r="S20" s="16">
        <v>-0.2651</v>
      </c>
      <c r="T20" s="16">
        <v>0.0056</v>
      </c>
      <c r="U20" s="16">
        <v>-0.2695</v>
      </c>
      <c r="V20" s="15">
        <v>504</v>
      </c>
      <c r="W20" s="17">
        <v>49368.29</v>
      </c>
      <c r="X20" s="15">
        <v>2533</v>
      </c>
      <c r="Y20" s="15">
        <v>444</v>
      </c>
      <c r="Z20" s="17">
        <v>57445.03</v>
      </c>
      <c r="AA20" s="15">
        <v>2711</v>
      </c>
      <c r="AB20" s="16">
        <v>0.1351</v>
      </c>
      <c r="AC20" s="16">
        <v>-0.1406</v>
      </c>
      <c r="AD20" s="15">
        <v>175</v>
      </c>
      <c r="AE20" s="17">
        <v>16611.93</v>
      </c>
      <c r="AF20" s="15">
        <v>1161</v>
      </c>
      <c r="AG20" s="15">
        <v>118</v>
      </c>
      <c r="AH20" s="17">
        <v>15210.83</v>
      </c>
      <c r="AI20" s="15">
        <v>971</v>
      </c>
      <c r="AJ20" s="16">
        <v>0.4831</v>
      </c>
      <c r="AK20" s="16">
        <v>0.0921</v>
      </c>
      <c r="AL20" s="15">
        <v>90</v>
      </c>
      <c r="AM20" s="17">
        <v>13895.72</v>
      </c>
      <c r="AN20" s="15">
        <v>868</v>
      </c>
      <c r="AO20" s="15">
        <v>43</v>
      </c>
      <c r="AP20" s="17">
        <v>6229.29</v>
      </c>
      <c r="AQ20" s="15">
        <v>836</v>
      </c>
      <c r="AR20" s="16">
        <v>1.093</v>
      </c>
      <c r="AS20" s="16">
        <v>1.2307</v>
      </c>
      <c r="AT20" s="15">
        <v>110</v>
      </c>
      <c r="AU20" s="17">
        <v>11264.97</v>
      </c>
      <c r="AV20" s="15">
        <v>1259</v>
      </c>
      <c r="AW20" s="15">
        <v>261</v>
      </c>
      <c r="AX20" s="17">
        <v>28769.65</v>
      </c>
      <c r="AY20" s="15">
        <v>1008</v>
      </c>
      <c r="AZ20" s="16">
        <v>-0.5785</v>
      </c>
      <c r="BA20" s="16">
        <v>-0.6084</v>
      </c>
      <c r="BB20" s="15">
        <v>46</v>
      </c>
      <c r="BC20" s="17">
        <v>1553.13</v>
      </c>
      <c r="BD20" s="15">
        <v>251</v>
      </c>
      <c r="BE20" s="15">
        <v>41</v>
      </c>
      <c r="BF20" s="17">
        <v>1475.67</v>
      </c>
      <c r="BG20" s="15">
        <v>241</v>
      </c>
      <c r="BH20" s="16">
        <v>0.122</v>
      </c>
      <c r="BI20" s="16">
        <v>0.0525</v>
      </c>
      <c r="BJ20" s="15"/>
      <c r="BK20" s="17"/>
      <c r="BL20" s="15"/>
      <c r="BM20" s="15">
        <v>573</v>
      </c>
      <c r="BN20" s="17">
        <v>17005.78</v>
      </c>
      <c r="BO20" s="15"/>
      <c r="BP20" s="16">
        <v>-1</v>
      </c>
      <c r="BQ20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</mergeCells>
  <headerFooter/>
</worksheet>
</file>