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<sst xmlns="http://schemas.openxmlformats.org/spreadsheetml/2006/main" count="56" uniqueCount="56">
  <si>
    <t>Date Type:</t>
  </si>
  <si>
    <t>Shipped Date</t>
  </si>
  <si>
    <t>Start Date:</t>
  </si>
  <si>
    <t>01/01/2024</t>
  </si>
  <si>
    <t>End Date:</t>
  </si>
  <si>
    <t>06/30/2024</t>
  </si>
  <si>
    <t>Report Run Date:</t>
  </si>
  <si>
    <t>07/02/2024</t>
  </si>
  <si>
    <t>Division</t>
  </si>
  <si>
    <t>Current And Future Inventory</t>
  </si>
  <si>
    <t>Current And History Sales Comparison</t>
  </si>
  <si>
    <t>OLLIIX</t>
  </si>
  <si>
    <t>ASHFURNDS</t>
  </si>
  <si>
    <t>LAMPDS</t>
  </si>
  <si>
    <t>ROOMECOM</t>
  </si>
  <si>
    <t>AMERSIGNDS</t>
  </si>
  <si>
    <t>ZOLA</t>
  </si>
  <si>
    <t>HOUZZ</t>
  </si>
  <si>
    <t>NORDSTRACKDS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</si>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</sst>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G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19</v>
      </c>
      <c r="K3" s="4" t="s">
        <v>19</v>
      </c>
      <c r="L3" s="4" t="s">
        <v>19</v>
      </c>
      <c r="M3" s="4" t="s">
        <v>19</v>
      </c>
      <c r="N3" s="4" t="s">
        <v>20</v>
      </c>
      <c r="O3" s="4" t="s">
        <v>20</v>
      </c>
      <c r="P3" s="4" t="s">
        <v>20</v>
      </c>
      <c r="Q3" s="4" t="s">
        <v>20</v>
      </c>
      <c r="R3" s="4" t="s">
        <v>21</v>
      </c>
      <c r="S3" s="4" t="s">
        <v>22</v>
      </c>
      <c r="T3" s="4" t="s">
        <v>23</v>
      </c>
      <c r="U3" s="4" t="s">
        <v>24</v>
      </c>
      <c r="V3" s="4" t="s">
        <v>19</v>
      </c>
      <c r="W3" s="4" t="s">
        <v>19</v>
      </c>
      <c r="X3" s="4" t="s">
        <v>19</v>
      </c>
      <c r="Y3" s="4" t="s">
        <v>20</v>
      </c>
      <c r="Z3" s="4" t="s">
        <v>20</v>
      </c>
      <c r="AA3" s="4" t="s">
        <v>20</v>
      </c>
      <c r="AB3" s="4" t="s">
        <v>21</v>
      </c>
      <c r="AC3" s="4" t="s">
        <v>22</v>
      </c>
      <c r="AD3" s="4" t="s">
        <v>19</v>
      </c>
      <c r="AE3" s="4" t="s">
        <v>19</v>
      </c>
      <c r="AF3" s="4" t="s">
        <v>19</v>
      </c>
      <c r="AG3" s="4" t="s">
        <v>20</v>
      </c>
      <c r="AH3" s="4" t="s">
        <v>20</v>
      </c>
      <c r="AI3" s="4" t="s">
        <v>20</v>
      </c>
      <c r="AJ3" s="4" t="s">
        <v>21</v>
      </c>
      <c r="AK3" s="4" t="s">
        <v>22</v>
      </c>
      <c r="AL3" s="4" t="s">
        <v>19</v>
      </c>
      <c r="AM3" s="4" t="s">
        <v>19</v>
      </c>
      <c r="AN3" s="4" t="s">
        <v>19</v>
      </c>
      <c r="AO3" s="4" t="s">
        <v>20</v>
      </c>
      <c r="AP3" s="4" t="s">
        <v>20</v>
      </c>
      <c r="AQ3" s="4" t="s">
        <v>20</v>
      </c>
      <c r="AR3" s="4" t="s">
        <v>21</v>
      </c>
      <c r="AS3" s="4" t="s">
        <v>22</v>
      </c>
      <c r="AT3" s="4" t="s">
        <v>19</v>
      </c>
      <c r="AU3" s="4" t="s">
        <v>19</v>
      </c>
      <c r="AV3" s="4" t="s">
        <v>19</v>
      </c>
      <c r="AW3" s="4" t="s">
        <v>20</v>
      </c>
      <c r="AX3" s="4" t="s">
        <v>20</v>
      </c>
      <c r="AY3" s="4" t="s">
        <v>20</v>
      </c>
      <c r="AZ3" s="4" t="s">
        <v>21</v>
      </c>
      <c r="BA3" s="4" t="s">
        <v>22</v>
      </c>
      <c r="BB3" s="4" t="s">
        <v>19</v>
      </c>
      <c r="BC3" s="4" t="s">
        <v>19</v>
      </c>
      <c r="BD3" s="4" t="s">
        <v>19</v>
      </c>
      <c r="BE3" s="4" t="s">
        <v>20</v>
      </c>
      <c r="BF3" s="4" t="s">
        <v>20</v>
      </c>
      <c r="BG3" s="4" t="s">
        <v>20</v>
      </c>
      <c r="BH3" s="4" t="s">
        <v>21</v>
      </c>
      <c r="BI3" s="4" t="s">
        <v>22</v>
      </c>
      <c r="BJ3" s="4" t="s">
        <v>19</v>
      </c>
      <c r="BK3" s="4" t="s">
        <v>19</v>
      </c>
      <c r="BL3" s="4" t="s">
        <v>19</v>
      </c>
      <c r="BM3" s="4" t="s">
        <v>20</v>
      </c>
      <c r="BN3" s="4" t="s">
        <v>20</v>
      </c>
      <c r="BO3" s="4" t="s">
        <v>20</v>
      </c>
      <c r="BP3" s="4" t="s">
        <v>21</v>
      </c>
      <c r="BQ3" s="4" t="s">
        <v>22</v>
      </c>
      <c r="BR3" s="4" t="s">
        <v>19</v>
      </c>
      <c r="BS3" s="4" t="s">
        <v>19</v>
      </c>
      <c r="BT3" s="4" t="s">
        <v>19</v>
      </c>
      <c r="BU3" s="4" t="s">
        <v>20</v>
      </c>
      <c r="BV3" s="4" t="s">
        <v>20</v>
      </c>
      <c r="BW3" s="4" t="s">
        <v>20</v>
      </c>
      <c r="BX3" s="4" t="s">
        <v>21</v>
      </c>
      <c r="BY3" s="4" t="s">
        <v>22</v>
      </c>
      <c r="BZ3" s="4" t="s">
        <v>19</v>
      </c>
      <c r="CA3" s="4" t="s">
        <v>19</v>
      </c>
      <c r="CB3" s="4" t="s">
        <v>19</v>
      </c>
      <c r="CC3" s="4" t="s">
        <v>20</v>
      </c>
      <c r="CD3" s="4" t="s">
        <v>20</v>
      </c>
      <c r="CE3" s="4" t="s">
        <v>20</v>
      </c>
      <c r="CF3" s="4" t="s">
        <v>21</v>
      </c>
      <c r="CG3" s="4" t="s">
        <v>22</v>
      </c>
    </row>
    <row r="4">
      <c r="A4" s="4" t="s">
        <v>8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33</v>
      </c>
      <c r="O4" s="4" t="s">
        <v>34</v>
      </c>
      <c r="P4" s="4" t="s">
        <v>35</v>
      </c>
      <c r="Q4" s="4" t="s">
        <v>36</v>
      </c>
      <c r="R4" s="4" t="s">
        <v>21</v>
      </c>
      <c r="S4" s="4" t="s">
        <v>22</v>
      </c>
      <c r="T4" s="4" t="s">
        <v>23</v>
      </c>
      <c r="U4" s="4" t="s">
        <v>24</v>
      </c>
      <c r="V4" s="4" t="s">
        <v>37</v>
      </c>
      <c r="W4" s="4" t="s">
        <v>38</v>
      </c>
      <c r="X4" s="4" t="s">
        <v>35</v>
      </c>
      <c r="Y4" s="4" t="s">
        <v>37</v>
      </c>
      <c r="Z4" s="4" t="s">
        <v>38</v>
      </c>
      <c r="AA4" s="4" t="s">
        <v>35</v>
      </c>
      <c r="AB4" s="4" t="s">
        <v>21</v>
      </c>
      <c r="AC4" s="4" t="s">
        <v>22</v>
      </c>
      <c r="AD4" s="4" t="s">
        <v>37</v>
      </c>
      <c r="AE4" s="4" t="s">
        <v>38</v>
      </c>
      <c r="AF4" s="4" t="s">
        <v>35</v>
      </c>
      <c r="AG4" s="4" t="s">
        <v>37</v>
      </c>
      <c r="AH4" s="4" t="s">
        <v>38</v>
      </c>
      <c r="AI4" s="4" t="s">
        <v>35</v>
      </c>
      <c r="AJ4" s="4" t="s">
        <v>21</v>
      </c>
      <c r="AK4" s="4" t="s">
        <v>22</v>
      </c>
      <c r="AL4" s="4" t="s">
        <v>37</v>
      </c>
      <c r="AM4" s="4" t="s">
        <v>38</v>
      </c>
      <c r="AN4" s="4" t="s">
        <v>35</v>
      </c>
      <c r="AO4" s="4" t="s">
        <v>37</v>
      </c>
      <c r="AP4" s="4" t="s">
        <v>38</v>
      </c>
      <c r="AQ4" s="4" t="s">
        <v>35</v>
      </c>
      <c r="AR4" s="4" t="s">
        <v>21</v>
      </c>
      <c r="AS4" s="4" t="s">
        <v>22</v>
      </c>
      <c r="AT4" s="4" t="s">
        <v>37</v>
      </c>
      <c r="AU4" s="4" t="s">
        <v>38</v>
      </c>
      <c r="AV4" s="4" t="s">
        <v>35</v>
      </c>
      <c r="AW4" s="4" t="s">
        <v>37</v>
      </c>
      <c r="AX4" s="4" t="s">
        <v>38</v>
      </c>
      <c r="AY4" s="4" t="s">
        <v>35</v>
      </c>
      <c r="AZ4" s="4" t="s">
        <v>21</v>
      </c>
      <c r="BA4" s="4" t="s">
        <v>22</v>
      </c>
      <c r="BB4" s="4" t="s">
        <v>37</v>
      </c>
      <c r="BC4" s="4" t="s">
        <v>38</v>
      </c>
      <c r="BD4" s="4" t="s">
        <v>35</v>
      </c>
      <c r="BE4" s="4" t="s">
        <v>37</v>
      </c>
      <c r="BF4" s="4" t="s">
        <v>38</v>
      </c>
      <c r="BG4" s="4" t="s">
        <v>35</v>
      </c>
      <c r="BH4" s="4" t="s">
        <v>21</v>
      </c>
      <c r="BI4" s="4" t="s">
        <v>22</v>
      </c>
      <c r="BJ4" s="4" t="s">
        <v>37</v>
      </c>
      <c r="BK4" s="4" t="s">
        <v>38</v>
      </c>
      <c r="BL4" s="4" t="s">
        <v>35</v>
      </c>
      <c r="BM4" s="4" t="s">
        <v>37</v>
      </c>
      <c r="BN4" s="4" t="s">
        <v>38</v>
      </c>
      <c r="BO4" s="4" t="s">
        <v>35</v>
      </c>
      <c r="BP4" s="4" t="s">
        <v>21</v>
      </c>
      <c r="BQ4" s="4" t="s">
        <v>22</v>
      </c>
      <c r="BR4" s="4" t="s">
        <v>37</v>
      </c>
      <c r="BS4" s="4" t="s">
        <v>38</v>
      </c>
      <c r="BT4" s="4" t="s">
        <v>35</v>
      </c>
      <c r="BU4" s="4" t="s">
        <v>37</v>
      </c>
      <c r="BV4" s="4" t="s">
        <v>38</v>
      </c>
      <c r="BW4" s="4" t="s">
        <v>35</v>
      </c>
      <c r="BX4" s="4" t="s">
        <v>21</v>
      </c>
      <c r="BY4" s="4" t="s">
        <v>22</v>
      </c>
      <c r="BZ4" s="4" t="s">
        <v>37</v>
      </c>
      <c r="CA4" s="4" t="s">
        <v>38</v>
      </c>
      <c r="CB4" s="4" t="s">
        <v>35</v>
      </c>
      <c r="CC4" s="4" t="s">
        <v>37</v>
      </c>
      <c r="CD4" s="4" t="s">
        <v>38</v>
      </c>
      <c r="CE4" s="4" t="s">
        <v>35</v>
      </c>
      <c r="CF4" s="4" t="s">
        <v>21</v>
      </c>
      <c r="CG4" s="4" t="s">
        <v>22</v>
      </c>
    </row>
    <row r="5">
      <c r="A5" s="10" t="s">
        <v>39</v>
      </c>
      <c r="B5" s="11">
        <v>555230</v>
      </c>
      <c r="C5" s="11">
        <f>=ROUNDDOWN(22.5747300286235,0)</f>
      </c>
      <c r="D5" s="11">
        <v>538671</v>
      </c>
      <c r="E5" s="12">
        <v>0.9089</v>
      </c>
      <c r="F5" s="11"/>
      <c r="G5" s="11">
        <f>=ROUNDDOWN({0},0)</f>
      </c>
      <c r="H5" s="11">
        <v>590</v>
      </c>
      <c r="I5" s="12"/>
      <c r="J5" s="11">
        <v>26899</v>
      </c>
      <c r="K5" s="13">
        <v>1817753.69</v>
      </c>
      <c r="L5" s="11">
        <v>1770</v>
      </c>
      <c r="M5" s="14">
        <v>1026.98</v>
      </c>
      <c r="N5" s="11">
        <v>35836</v>
      </c>
      <c r="O5" s="13">
        <v>2611126.77</v>
      </c>
      <c r="P5" s="11">
        <v>1970</v>
      </c>
      <c r="Q5" s="14">
        <v>1325.45</v>
      </c>
      <c r="R5" s="12">
        <v>-0.2494</v>
      </c>
      <c r="S5" s="12">
        <v>-0.3038</v>
      </c>
      <c r="T5" s="12">
        <v>-0.1015</v>
      </c>
      <c r="U5" s="12">
        <v>-0.2252</v>
      </c>
      <c r="V5" s="11">
        <v>22959</v>
      </c>
      <c r="W5" s="13">
        <v>1556923.19</v>
      </c>
      <c r="X5" s="11">
        <v>1754</v>
      </c>
      <c r="Y5" s="11">
        <v>32315</v>
      </c>
      <c r="Z5" s="13">
        <v>2354915.31</v>
      </c>
      <c r="AA5" s="11">
        <v>1905</v>
      </c>
      <c r="AB5" s="12">
        <v>-0.2895</v>
      </c>
      <c r="AC5" s="12">
        <v>-0.3389</v>
      </c>
      <c r="AD5" s="11">
        <v>1631</v>
      </c>
      <c r="AE5" s="13">
        <v>92249.33</v>
      </c>
      <c r="AF5" s="11">
        <v>912</v>
      </c>
      <c r="AG5" s="11">
        <v>1126</v>
      </c>
      <c r="AH5" s="13">
        <v>75307.87</v>
      </c>
      <c r="AI5" s="11">
        <v>551</v>
      </c>
      <c r="AJ5" s="12">
        <v>0.4485</v>
      </c>
      <c r="AK5" s="12">
        <v>0.225</v>
      </c>
      <c r="AL5" s="11">
        <v>61</v>
      </c>
      <c r="AM5" s="13">
        <v>5208.8</v>
      </c>
      <c r="AN5" s="11">
        <v>189</v>
      </c>
      <c r="AO5" s="11">
        <v>32</v>
      </c>
      <c r="AP5" s="13">
        <v>2527.54</v>
      </c>
      <c r="AQ5" s="11">
        <v>195</v>
      </c>
      <c r="AR5" s="12">
        <v>0.9062</v>
      </c>
      <c r="AS5" s="12">
        <v>1.0608</v>
      </c>
      <c r="AT5" s="11">
        <v>983</v>
      </c>
      <c r="AU5" s="13">
        <v>69710.05</v>
      </c>
      <c r="AV5" s="11">
        <v>529</v>
      </c>
      <c r="AW5" s="11">
        <v>1102</v>
      </c>
      <c r="AX5" s="13">
        <v>81129.56</v>
      </c>
      <c r="AY5" s="11">
        <v>457</v>
      </c>
      <c r="AZ5" s="12">
        <v>-0.108</v>
      </c>
      <c r="BA5" s="12">
        <v>-0.1408</v>
      </c>
      <c r="BB5" s="11">
        <v>522</v>
      </c>
      <c r="BC5" s="13">
        <v>44340.32</v>
      </c>
      <c r="BD5" s="11">
        <v>337</v>
      </c>
      <c r="BE5" s="11">
        <v>374</v>
      </c>
      <c r="BF5" s="13">
        <v>35435.49</v>
      </c>
      <c r="BG5" s="11">
        <v>205</v>
      </c>
      <c r="BH5" s="12">
        <v>0.3957</v>
      </c>
      <c r="BI5" s="12">
        <v>0.2513</v>
      </c>
      <c r="BJ5" s="11">
        <v>527</v>
      </c>
      <c r="BK5" s="13">
        <v>33319.77</v>
      </c>
      <c r="BL5" s="11">
        <v>262</v>
      </c>
      <c r="BM5" s="11">
        <v>615</v>
      </c>
      <c r="BN5" s="13">
        <v>41897.13</v>
      </c>
      <c r="BO5" s="11">
        <v>315</v>
      </c>
      <c r="BP5" s="12">
        <v>-0.1431</v>
      </c>
      <c r="BQ5" s="12">
        <v>-0.2047</v>
      </c>
      <c r="BR5" s="11">
        <v>216</v>
      </c>
      <c r="BS5" s="13">
        <v>16002.23</v>
      </c>
      <c r="BT5" s="11">
        <v>1457</v>
      </c>
      <c r="BU5" s="11">
        <v>272</v>
      </c>
      <c r="BV5" s="13">
        <v>19913.87</v>
      </c>
      <c r="BW5" s="11">
        <v>1471</v>
      </c>
      <c r="BX5" s="12">
        <v>-0.2059</v>
      </c>
      <c r="BY5" s="12">
        <v>-0.1964</v>
      </c>
      <c r="BZ5" s="11"/>
      <c r="CA5" s="13"/>
      <c r="CB5" s="11"/>
      <c r="CC5" s="11"/>
      <c r="CD5" s="13"/>
      <c r="CE5" s="11"/>
      <c r="CF5" s="12"/>
      <c r="CG5" s="12"/>
    </row>
    <row r="6">
      <c r="A6" s="10" t="s">
        <v>40</v>
      </c>
      <c r="B6" s="11">
        <v>20121</v>
      </c>
      <c r="C6" s="11">
        <f>=ROUNDDOWN(178.219663418955,0)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401</v>
      </c>
      <c r="M6" s="14"/>
      <c r="N6" s="11"/>
      <c r="O6" s="13"/>
      <c r="P6" s="11">
        <v>464</v>
      </c>
      <c r="Q6" s="14"/>
      <c r="R6" s="12"/>
      <c r="S6" s="12"/>
      <c r="T6" s="12">
        <v>-0.1358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</row>
    <row r="7">
      <c r="A7" s="10" t="s">
        <v>41</v>
      </c>
      <c r="B7" s="11">
        <v>24162</v>
      </c>
      <c r="C7" s="11">
        <f>=ROUNDDOWN(17.7426934939051,0)</f>
      </c>
      <c r="D7" s="11">
        <v>21815</v>
      </c>
      <c r="E7" s="12">
        <v>0.963</v>
      </c>
      <c r="F7" s="11"/>
      <c r="G7" s="11">
        <f>=ROUNDDOWN({0},0)</f>
      </c>
      <c r="H7" s="11"/>
      <c r="I7" s="12"/>
      <c r="J7" s="11">
        <v>6307</v>
      </c>
      <c r="K7" s="13">
        <v>336957.47</v>
      </c>
      <c r="L7" s="11">
        <v>191</v>
      </c>
      <c r="M7" s="14">
        <v>1764.18</v>
      </c>
      <c r="N7" s="11">
        <v>6144</v>
      </c>
      <c r="O7" s="13">
        <v>373499.06</v>
      </c>
      <c r="P7" s="11">
        <v>158</v>
      </c>
      <c r="Q7" s="14">
        <v>2363.92</v>
      </c>
      <c r="R7" s="12">
        <v>0.0265</v>
      </c>
      <c r="S7" s="12">
        <v>-0.0978</v>
      </c>
      <c r="T7" s="12">
        <v>0.2089</v>
      </c>
      <c r="U7" s="12">
        <v>-0.2537</v>
      </c>
      <c r="V7" s="11">
        <v>3906</v>
      </c>
      <c r="W7" s="13">
        <v>217883.23</v>
      </c>
      <c r="X7" s="11">
        <v>191</v>
      </c>
      <c r="Y7" s="11">
        <v>4552</v>
      </c>
      <c r="Z7" s="13">
        <v>280844.98</v>
      </c>
      <c r="AA7" s="11">
        <v>158</v>
      </c>
      <c r="AB7" s="12">
        <v>-0.1419</v>
      </c>
      <c r="AC7" s="12">
        <v>-0.2242</v>
      </c>
      <c r="AD7" s="11">
        <v>559</v>
      </c>
      <c r="AE7" s="13">
        <v>23101.25</v>
      </c>
      <c r="AF7" s="11">
        <v>116</v>
      </c>
      <c r="AG7" s="11">
        <v>248</v>
      </c>
      <c r="AH7" s="13">
        <v>14610.7</v>
      </c>
      <c r="AI7" s="11">
        <v>120</v>
      </c>
      <c r="AJ7" s="12">
        <v>1.254</v>
      </c>
      <c r="AK7" s="12">
        <v>0.5811</v>
      </c>
      <c r="AL7" s="11">
        <v>267</v>
      </c>
      <c r="AM7" s="13">
        <v>16366.11</v>
      </c>
      <c r="AN7" s="11">
        <v>162</v>
      </c>
      <c r="AO7" s="11">
        <v>193</v>
      </c>
      <c r="AP7" s="13">
        <v>12642.49</v>
      </c>
      <c r="AQ7" s="11">
        <v>135</v>
      </c>
      <c r="AR7" s="12">
        <v>0.3834</v>
      </c>
      <c r="AS7" s="12">
        <v>0.2945</v>
      </c>
      <c r="AT7" s="11">
        <v>496</v>
      </c>
      <c r="AU7" s="13">
        <v>25278.45</v>
      </c>
      <c r="AV7" s="11">
        <v>86</v>
      </c>
      <c r="AW7" s="11">
        <v>516</v>
      </c>
      <c r="AX7" s="13">
        <v>30300.57</v>
      </c>
      <c r="AY7" s="11">
        <v>93</v>
      </c>
      <c r="AZ7" s="12">
        <v>-0.0388</v>
      </c>
      <c r="BA7" s="12">
        <v>-0.1657</v>
      </c>
      <c r="BB7" s="11">
        <v>679</v>
      </c>
      <c r="BC7" s="13">
        <v>34974.25</v>
      </c>
      <c r="BD7" s="11">
        <v>103</v>
      </c>
      <c r="BE7" s="11">
        <v>268</v>
      </c>
      <c r="BF7" s="13">
        <v>15022.21</v>
      </c>
      <c r="BG7" s="11">
        <v>91</v>
      </c>
      <c r="BH7" s="12">
        <v>1.5336</v>
      </c>
      <c r="BI7" s="12">
        <v>1.3282</v>
      </c>
      <c r="BJ7" s="11">
        <v>277</v>
      </c>
      <c r="BK7" s="13">
        <v>12648.45</v>
      </c>
      <c r="BL7" s="11">
        <v>59</v>
      </c>
      <c r="BM7" s="11">
        <v>281</v>
      </c>
      <c r="BN7" s="13">
        <v>14131.55</v>
      </c>
      <c r="BO7" s="11">
        <v>56</v>
      </c>
      <c r="BP7" s="12">
        <v>-0.0142</v>
      </c>
      <c r="BQ7" s="12">
        <v>-0.1049</v>
      </c>
      <c r="BR7" s="11">
        <v>123</v>
      </c>
      <c r="BS7" s="13">
        <v>6705.73</v>
      </c>
      <c r="BT7" s="11">
        <v>148</v>
      </c>
      <c r="BU7" s="11">
        <v>86</v>
      </c>
      <c r="BV7" s="13">
        <v>5946.56</v>
      </c>
      <c r="BW7" s="11">
        <v>138</v>
      </c>
      <c r="BX7" s="12">
        <v>0.4302</v>
      </c>
      <c r="BY7" s="12">
        <v>0.1277</v>
      </c>
      <c r="BZ7" s="11"/>
      <c r="CA7" s="13"/>
      <c r="CB7" s="11"/>
      <c r="CC7" s="11"/>
      <c r="CD7" s="13"/>
      <c r="CE7" s="11"/>
      <c r="CF7" s="12"/>
      <c r="CG7" s="12"/>
    </row>
    <row r="8">
      <c r="A8" s="10" t="s">
        <v>42</v>
      </c>
      <c r="B8" s="11">
        <v>102004</v>
      </c>
      <c r="C8" s="11">
        <f>=ROUNDDOWN(17.5530011013216,0)</f>
      </c>
      <c r="D8" s="11">
        <v>154840</v>
      </c>
      <c r="E8" s="12">
        <v>0.889</v>
      </c>
      <c r="F8" s="11"/>
      <c r="G8" s="11">
        <f>=ROUNDDOWN({0},0)</f>
      </c>
      <c r="H8" s="11"/>
      <c r="I8" s="12"/>
      <c r="J8" s="11">
        <v>4802</v>
      </c>
      <c r="K8" s="13">
        <v>189336.9</v>
      </c>
      <c r="L8" s="11">
        <v>295</v>
      </c>
      <c r="M8" s="14">
        <v>641.82</v>
      </c>
      <c r="N8" s="11">
        <v>5164</v>
      </c>
      <c r="O8" s="13">
        <v>183012.8</v>
      </c>
      <c r="P8" s="11">
        <v>252</v>
      </c>
      <c r="Q8" s="14">
        <v>726.24</v>
      </c>
      <c r="R8" s="12">
        <v>-0.0701</v>
      </c>
      <c r="S8" s="12">
        <v>0.0346</v>
      </c>
      <c r="T8" s="12">
        <v>0.1706</v>
      </c>
      <c r="U8" s="12">
        <v>-0.1162</v>
      </c>
      <c r="V8" s="11">
        <v>4191</v>
      </c>
      <c r="W8" s="13">
        <v>164712.25</v>
      </c>
      <c r="X8" s="11">
        <v>290</v>
      </c>
      <c r="Y8" s="11">
        <v>4420</v>
      </c>
      <c r="Z8" s="13">
        <v>148924.68</v>
      </c>
      <c r="AA8" s="11">
        <v>240</v>
      </c>
      <c r="AB8" s="12">
        <v>-0.0518</v>
      </c>
      <c r="AC8" s="12">
        <v>0.106</v>
      </c>
      <c r="AD8" s="11"/>
      <c r="AE8" s="13"/>
      <c r="AF8" s="11"/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>
        <v>32</v>
      </c>
      <c r="BC8" s="13">
        <v>1311.42</v>
      </c>
      <c r="BD8" s="11">
        <v>2</v>
      </c>
      <c r="BE8" s="11">
        <v>54</v>
      </c>
      <c r="BF8" s="13">
        <v>2224.22</v>
      </c>
      <c r="BG8" s="11">
        <v>2</v>
      </c>
      <c r="BH8" s="12">
        <v>-0.4074</v>
      </c>
      <c r="BI8" s="12">
        <v>-0.4104</v>
      </c>
      <c r="BJ8" s="11">
        <v>555</v>
      </c>
      <c r="BK8" s="13">
        <v>22311.45</v>
      </c>
      <c r="BL8" s="11">
        <v>85</v>
      </c>
      <c r="BM8" s="11">
        <v>672</v>
      </c>
      <c r="BN8" s="13">
        <v>31205.29</v>
      </c>
      <c r="BO8" s="11">
        <v>97</v>
      </c>
      <c r="BP8" s="12">
        <v>-0.1741</v>
      </c>
      <c r="BQ8" s="12">
        <v>-0.285</v>
      </c>
      <c r="BR8" s="11">
        <v>24</v>
      </c>
      <c r="BS8" s="13">
        <v>1001.78</v>
      </c>
      <c r="BT8" s="11">
        <v>206</v>
      </c>
      <c r="BU8" s="11">
        <v>18</v>
      </c>
      <c r="BV8" s="13">
        <v>658.61</v>
      </c>
      <c r="BW8" s="11">
        <v>169</v>
      </c>
      <c r="BX8" s="12">
        <v>0.3333</v>
      </c>
      <c r="BY8" s="12">
        <v>0.5211</v>
      </c>
      <c r="BZ8" s="11"/>
      <c r="CA8" s="13"/>
      <c r="CB8" s="11"/>
      <c r="CC8" s="11"/>
      <c r="CD8" s="13"/>
      <c r="CE8" s="11"/>
      <c r="CF8" s="12"/>
      <c r="CG8" s="12"/>
    </row>
    <row r="9">
      <c r="A9" s="10" t="s">
        <v>43</v>
      </c>
      <c r="B9" s="11">
        <v>127332</v>
      </c>
      <c r="C9" s="11">
        <f>=ROUNDDOWN(13.3949084788555,0)</f>
      </c>
      <c r="D9" s="11">
        <v>242612</v>
      </c>
      <c r="E9" s="12">
        <v>0.9468</v>
      </c>
      <c r="F9" s="11"/>
      <c r="G9" s="11">
        <f>=ROUNDDOWN({0},0)</f>
      </c>
      <c r="H9" s="11"/>
      <c r="I9" s="12"/>
      <c r="J9" s="11">
        <v>3472</v>
      </c>
      <c r="K9" s="13">
        <v>72347.18</v>
      </c>
      <c r="L9" s="11">
        <v>262</v>
      </c>
      <c r="M9" s="14">
        <v>276.13</v>
      </c>
      <c r="N9" s="11">
        <v>4787</v>
      </c>
      <c r="O9" s="13">
        <v>94444.77</v>
      </c>
      <c r="P9" s="11">
        <v>309</v>
      </c>
      <c r="Q9" s="14">
        <v>305.65</v>
      </c>
      <c r="R9" s="12">
        <v>-0.2747</v>
      </c>
      <c r="S9" s="12">
        <v>-0.234</v>
      </c>
      <c r="T9" s="12">
        <v>-0.1521</v>
      </c>
      <c r="U9" s="12">
        <v>-0.0966</v>
      </c>
      <c r="V9" s="11">
        <v>2841</v>
      </c>
      <c r="W9" s="13">
        <v>58678.91</v>
      </c>
      <c r="X9" s="11">
        <v>258</v>
      </c>
      <c r="Y9" s="11">
        <v>4012</v>
      </c>
      <c r="Z9" s="13">
        <v>78574.73</v>
      </c>
      <c r="AA9" s="11">
        <v>304</v>
      </c>
      <c r="AB9" s="12">
        <v>-0.2919</v>
      </c>
      <c r="AC9" s="12">
        <v>-0.2532</v>
      </c>
      <c r="AD9" s="11"/>
      <c r="AE9" s="13"/>
      <c r="AF9" s="11">
        <v>178</v>
      </c>
      <c r="AG9" s="11">
        <v>417</v>
      </c>
      <c r="AH9" s="13">
        <v>7743.88</v>
      </c>
      <c r="AI9" s="11">
        <v>240</v>
      </c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  <c r="BJ9" s="11">
        <v>505</v>
      </c>
      <c r="BK9" s="13">
        <v>10936.81</v>
      </c>
      <c r="BL9" s="11">
        <v>95</v>
      </c>
      <c r="BM9" s="11">
        <v>300</v>
      </c>
      <c r="BN9" s="13">
        <v>6840.99</v>
      </c>
      <c r="BO9" s="11">
        <v>66</v>
      </c>
      <c r="BP9" s="12">
        <v>0.6833</v>
      </c>
      <c r="BQ9" s="12">
        <v>0.5987</v>
      </c>
      <c r="BR9" s="11">
        <v>126</v>
      </c>
      <c r="BS9" s="13">
        <v>2731.46</v>
      </c>
      <c r="BT9" s="11">
        <v>213</v>
      </c>
      <c r="BU9" s="11">
        <v>58</v>
      </c>
      <c r="BV9" s="13">
        <v>1285.17</v>
      </c>
      <c r="BW9" s="11">
        <v>197</v>
      </c>
      <c r="BX9" s="12">
        <v>1.1724</v>
      </c>
      <c r="BY9" s="12">
        <v>1.1254</v>
      </c>
      <c r="BZ9" s="11"/>
      <c r="CA9" s="13"/>
      <c r="CB9" s="11"/>
      <c r="CC9" s="11"/>
      <c r="CD9" s="13"/>
      <c r="CE9" s="11"/>
      <c r="CF9" s="12"/>
      <c r="CG9" s="12"/>
    </row>
    <row r="10">
      <c r="A10" s="10" t="s">
        <v>44</v>
      </c>
      <c r="B10" s="11">
        <v>381113</v>
      </c>
      <c r="C10" s="11">
        <f>=ROUNDDOWN(18.8562452069366,0)</f>
      </c>
      <c r="D10" s="11">
        <v>616759</v>
      </c>
      <c r="E10" s="12">
        <v>0.8019</v>
      </c>
      <c r="F10" s="11"/>
      <c r="G10" s="11">
        <f>=ROUNDDOWN({0},0)</f>
      </c>
      <c r="H10" s="11"/>
      <c r="I10" s="12"/>
      <c r="J10" s="11">
        <v>12656</v>
      </c>
      <c r="K10" s="13">
        <v>440545.71</v>
      </c>
      <c r="L10" s="11">
        <v>1182</v>
      </c>
      <c r="M10" s="14">
        <v>372.71</v>
      </c>
      <c r="N10" s="11">
        <v>16846</v>
      </c>
      <c r="O10" s="13">
        <v>617409.13</v>
      </c>
      <c r="P10" s="11">
        <v>1123</v>
      </c>
      <c r="Q10" s="14">
        <v>549.79</v>
      </c>
      <c r="R10" s="12">
        <v>-0.2487</v>
      </c>
      <c r="S10" s="12">
        <v>-0.2865</v>
      </c>
      <c r="T10" s="12">
        <v>0.0525</v>
      </c>
      <c r="U10" s="12">
        <v>-0.3221</v>
      </c>
      <c r="V10" s="11">
        <v>9460</v>
      </c>
      <c r="W10" s="13">
        <v>330727.07</v>
      </c>
      <c r="X10" s="11">
        <v>1006</v>
      </c>
      <c r="Y10" s="11">
        <v>13756</v>
      </c>
      <c r="Z10" s="13">
        <v>503791.5</v>
      </c>
      <c r="AA10" s="11">
        <v>959</v>
      </c>
      <c r="AB10" s="12">
        <v>-0.3123</v>
      </c>
      <c r="AC10" s="12">
        <v>-0.3435</v>
      </c>
      <c r="AD10" s="11">
        <v>1543</v>
      </c>
      <c r="AE10" s="13">
        <v>44705.16</v>
      </c>
      <c r="AF10" s="11">
        <v>560</v>
      </c>
      <c r="AG10" s="11">
        <v>1807</v>
      </c>
      <c r="AH10" s="13">
        <v>66482.56</v>
      </c>
      <c r="AI10" s="11">
        <v>619</v>
      </c>
      <c r="AJ10" s="12">
        <v>-0.1461</v>
      </c>
      <c r="AK10" s="12">
        <v>-0.3276</v>
      </c>
      <c r="AL10" s="11"/>
      <c r="AM10" s="13"/>
      <c r="AN10" s="11"/>
      <c r="AO10" s="11"/>
      <c r="AP10" s="13"/>
      <c r="AQ10" s="11"/>
      <c r="AR10" s="12"/>
      <c r="AS10" s="12"/>
      <c r="AT10" s="11"/>
      <c r="AU10" s="13"/>
      <c r="AV10" s="11"/>
      <c r="AW10" s="11"/>
      <c r="AX10" s="13"/>
      <c r="AY10" s="11"/>
      <c r="AZ10" s="12"/>
      <c r="BA10" s="12"/>
      <c r="BB10" s="11">
        <v>191</v>
      </c>
      <c r="BC10" s="13">
        <v>3660.68</v>
      </c>
      <c r="BD10" s="11">
        <v>10</v>
      </c>
      <c r="BE10" s="11">
        <v>132</v>
      </c>
      <c r="BF10" s="13">
        <v>2975.25</v>
      </c>
      <c r="BG10" s="11">
        <v>13</v>
      </c>
      <c r="BH10" s="12">
        <v>0.447</v>
      </c>
      <c r="BI10" s="12">
        <v>0.2304</v>
      </c>
      <c r="BJ10" s="11">
        <v>1040</v>
      </c>
      <c r="BK10" s="13">
        <v>42651.85</v>
      </c>
      <c r="BL10" s="11">
        <v>119</v>
      </c>
      <c r="BM10" s="11">
        <v>812</v>
      </c>
      <c r="BN10" s="13">
        <v>27135.74</v>
      </c>
      <c r="BO10" s="11">
        <v>115</v>
      </c>
      <c r="BP10" s="12">
        <v>0.2808</v>
      </c>
      <c r="BQ10" s="12">
        <v>0.5718</v>
      </c>
      <c r="BR10" s="11">
        <v>87</v>
      </c>
      <c r="BS10" s="13">
        <v>3230.58</v>
      </c>
      <c r="BT10" s="11">
        <v>781</v>
      </c>
      <c r="BU10" s="11">
        <v>31</v>
      </c>
      <c r="BV10" s="13">
        <v>1154.85</v>
      </c>
      <c r="BW10" s="11">
        <v>668</v>
      </c>
      <c r="BX10" s="12">
        <v>1.8065</v>
      </c>
      <c r="BY10" s="12">
        <v>1.7974</v>
      </c>
      <c r="BZ10" s="11">
        <v>335</v>
      </c>
      <c r="CA10" s="13">
        <v>15570.37</v>
      </c>
      <c r="CB10" s="11">
        <v>144</v>
      </c>
      <c r="CC10" s="11">
        <v>308</v>
      </c>
      <c r="CD10" s="13">
        <v>15869.23</v>
      </c>
      <c r="CE10" s="11">
        <v>131</v>
      </c>
      <c r="CF10" s="12">
        <v>0.0877</v>
      </c>
      <c r="CG10" s="12">
        <v>-0.0188</v>
      </c>
    </row>
    <row r="11">
      <c r="A11" s="10" t="s">
        <v>45</v>
      </c>
      <c r="B11" s="11">
        <v>2957</v>
      </c>
      <c r="C11" s="11">
        <f>=ROUNDDOWN(94.171974522293,0)</f>
      </c>
      <c r="D11" s="11">
        <v>748</v>
      </c>
      <c r="E11" s="12">
        <v>0.5241</v>
      </c>
      <c r="F11" s="11"/>
      <c r="G11" s="11">
        <f>=ROUNDDOWN({0},0)</f>
      </c>
      <c r="H11" s="11"/>
      <c r="I11" s="12"/>
      <c r="J11" s="11">
        <v>467</v>
      </c>
      <c r="K11" s="13">
        <v>120431.62</v>
      </c>
      <c r="L11" s="11">
        <v>60</v>
      </c>
      <c r="M11" s="14">
        <v>2007.19</v>
      </c>
      <c r="N11" s="11"/>
      <c r="O11" s="13"/>
      <c r="P11" s="11"/>
      <c r="Q11" s="14"/>
      <c r="R11" s="12"/>
      <c r="S11" s="12"/>
      <c r="T11" s="12"/>
      <c r="U11" s="12"/>
      <c r="V11" s="11">
        <v>467</v>
      </c>
      <c r="W11" s="13">
        <v>120431.62</v>
      </c>
      <c r="X11" s="11">
        <v>60</v>
      </c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>
        <v>56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</row>
    <row r="12">
      <c r="A12" s="10" t="s">
        <v>46</v>
      </c>
      <c r="B12" s="11">
        <v>116969</v>
      </c>
      <c r="C12" s="11">
        <f>=ROUNDDOWN(24.8976160068114,0)</f>
      </c>
      <c r="D12" s="11">
        <v>77571</v>
      </c>
      <c r="E12" s="12">
        <v>0.8184</v>
      </c>
      <c r="F12" s="11"/>
      <c r="G12" s="11">
        <f>=ROUNDDOWN({0},0)</f>
      </c>
      <c r="H12" s="11">
        <v>1221</v>
      </c>
      <c r="I12" s="12"/>
      <c r="J12" s="11">
        <v>28190</v>
      </c>
      <c r="K12" s="13">
        <v>5134623.81</v>
      </c>
      <c r="L12" s="11">
        <v>654</v>
      </c>
      <c r="M12" s="14">
        <v>7851.11</v>
      </c>
      <c r="N12" s="11">
        <v>26890</v>
      </c>
      <c r="O12" s="13">
        <v>5698896.53</v>
      </c>
      <c r="P12" s="11">
        <v>756</v>
      </c>
      <c r="Q12" s="14">
        <v>7538.22</v>
      </c>
      <c r="R12" s="12">
        <v>0.0483</v>
      </c>
      <c r="S12" s="12">
        <v>-0.099</v>
      </c>
      <c r="T12" s="12">
        <v>-0.1349</v>
      </c>
      <c r="U12" s="12">
        <v>0.0415</v>
      </c>
      <c r="V12" s="11">
        <v>16830</v>
      </c>
      <c r="W12" s="13">
        <v>3262880.4</v>
      </c>
      <c r="X12" s="11">
        <v>640</v>
      </c>
      <c r="Y12" s="11">
        <v>19387</v>
      </c>
      <c r="Z12" s="13">
        <v>4221891.23</v>
      </c>
      <c r="AA12" s="11">
        <v>740</v>
      </c>
      <c r="AB12" s="12">
        <v>-0.1319</v>
      </c>
      <c r="AC12" s="12">
        <v>-0.2272</v>
      </c>
      <c r="AD12" s="11">
        <v>4956</v>
      </c>
      <c r="AE12" s="13">
        <v>837711.18</v>
      </c>
      <c r="AF12" s="11">
        <v>225</v>
      </c>
      <c r="AG12" s="11">
        <v>2879</v>
      </c>
      <c r="AH12" s="13">
        <v>639848.62</v>
      </c>
      <c r="AI12" s="11">
        <v>398</v>
      </c>
      <c r="AJ12" s="12">
        <v>0.7214</v>
      </c>
      <c r="AK12" s="12">
        <v>0.3092</v>
      </c>
      <c r="AL12" s="11">
        <v>2226</v>
      </c>
      <c r="AM12" s="13">
        <v>404892.67</v>
      </c>
      <c r="AN12" s="11">
        <v>493</v>
      </c>
      <c r="AO12" s="11">
        <v>813</v>
      </c>
      <c r="AP12" s="13">
        <v>167150.24</v>
      </c>
      <c r="AQ12" s="11">
        <v>492</v>
      </c>
      <c r="AR12" s="12">
        <v>1.738</v>
      </c>
      <c r="AS12" s="12">
        <v>1.4223</v>
      </c>
      <c r="AT12" s="11">
        <v>1456</v>
      </c>
      <c r="AU12" s="13">
        <v>215575.95</v>
      </c>
      <c r="AV12" s="11">
        <v>303</v>
      </c>
      <c r="AW12" s="11">
        <v>1869</v>
      </c>
      <c r="AX12" s="13">
        <v>312029.72</v>
      </c>
      <c r="AY12" s="11">
        <v>368</v>
      </c>
      <c r="AZ12" s="12">
        <v>-0.221</v>
      </c>
      <c r="BA12" s="12">
        <v>-0.3091</v>
      </c>
      <c r="BB12" s="11">
        <v>1267</v>
      </c>
      <c r="BC12" s="13">
        <v>188413.97</v>
      </c>
      <c r="BD12" s="11">
        <v>369</v>
      </c>
      <c r="BE12" s="11">
        <v>724</v>
      </c>
      <c r="BF12" s="13">
        <v>135535.72</v>
      </c>
      <c r="BG12" s="11">
        <v>370</v>
      </c>
      <c r="BH12" s="12">
        <v>0.75</v>
      </c>
      <c r="BI12" s="12">
        <v>0.3901</v>
      </c>
      <c r="BJ12" s="11">
        <v>369</v>
      </c>
      <c r="BK12" s="13">
        <v>45183.6</v>
      </c>
      <c r="BL12" s="11">
        <v>219</v>
      </c>
      <c r="BM12" s="11">
        <v>265</v>
      </c>
      <c r="BN12" s="13">
        <v>41713.02</v>
      </c>
      <c r="BO12" s="11">
        <v>227</v>
      </c>
      <c r="BP12" s="12">
        <v>0.3925</v>
      </c>
      <c r="BQ12" s="12">
        <v>0.0832</v>
      </c>
      <c r="BR12" s="11">
        <v>1086</v>
      </c>
      <c r="BS12" s="13">
        <v>179966.04</v>
      </c>
      <c r="BT12" s="11">
        <v>604</v>
      </c>
      <c r="BU12" s="11">
        <v>953</v>
      </c>
      <c r="BV12" s="13">
        <v>180727.98</v>
      </c>
      <c r="BW12" s="11">
        <v>667</v>
      </c>
      <c r="BX12" s="12">
        <v>0.1396</v>
      </c>
      <c r="BY12" s="12">
        <v>-0.0042</v>
      </c>
      <c r="BZ12" s="11"/>
      <c r="CA12" s="13"/>
      <c r="CB12" s="11"/>
      <c r="CC12" s="11"/>
      <c r="CD12" s="13"/>
      <c r="CE12" s="11"/>
      <c r="CF12" s="12"/>
      <c r="CG12" s="12"/>
    </row>
    <row r="13">
      <c r="A13" s="10" t="s">
        <v>47</v>
      </c>
      <c r="B13" s="11">
        <v>17606</v>
      </c>
      <c r="C13" s="11">
        <f>=ROUNDDOWN(30.6992153443766,0)</f>
      </c>
      <c r="D13" s="11">
        <v>8390</v>
      </c>
      <c r="E13" s="12">
        <v>0.8998</v>
      </c>
      <c r="F13" s="11"/>
      <c r="G13" s="11">
        <f>=ROUNDDOWN({0},0)</f>
      </c>
      <c r="H13" s="11"/>
      <c r="I13" s="12"/>
      <c r="J13" s="11">
        <v>3529</v>
      </c>
      <c r="K13" s="13">
        <v>274765.14</v>
      </c>
      <c r="L13" s="11">
        <v>149</v>
      </c>
      <c r="M13" s="14">
        <v>1844.06</v>
      </c>
      <c r="N13" s="11">
        <v>3846</v>
      </c>
      <c r="O13" s="13">
        <v>318322.34</v>
      </c>
      <c r="P13" s="11">
        <v>121</v>
      </c>
      <c r="Q13" s="14">
        <v>2630.76</v>
      </c>
      <c r="R13" s="12">
        <v>-0.0824</v>
      </c>
      <c r="S13" s="12">
        <v>-0.1368</v>
      </c>
      <c r="T13" s="12">
        <v>0.2314</v>
      </c>
      <c r="U13" s="12">
        <v>-0.299</v>
      </c>
      <c r="V13" s="11">
        <v>2190</v>
      </c>
      <c r="W13" s="13">
        <v>169755.91</v>
      </c>
      <c r="X13" s="11">
        <v>149</v>
      </c>
      <c r="Y13" s="11">
        <v>2747</v>
      </c>
      <c r="Z13" s="13">
        <v>215255.16</v>
      </c>
      <c r="AA13" s="11">
        <v>121</v>
      </c>
      <c r="AB13" s="12">
        <v>-0.2028</v>
      </c>
      <c r="AC13" s="12">
        <v>-0.2114</v>
      </c>
      <c r="AD13" s="11">
        <v>16</v>
      </c>
      <c r="AE13" s="13">
        <v>1316.35</v>
      </c>
      <c r="AF13" s="11">
        <v>19</v>
      </c>
      <c r="AG13" s="11">
        <v>29</v>
      </c>
      <c r="AH13" s="13">
        <v>3293.52</v>
      </c>
      <c r="AI13" s="11">
        <v>17</v>
      </c>
      <c r="AJ13" s="12">
        <v>-0.4483</v>
      </c>
      <c r="AK13" s="12">
        <v>-0.6003</v>
      </c>
      <c r="AL13" s="11">
        <v>313</v>
      </c>
      <c r="AM13" s="13">
        <v>33316.9</v>
      </c>
      <c r="AN13" s="11">
        <v>26</v>
      </c>
      <c r="AO13" s="11">
        <v>397</v>
      </c>
      <c r="AP13" s="13">
        <v>42976.25</v>
      </c>
      <c r="AQ13" s="11">
        <v>12</v>
      </c>
      <c r="AR13" s="12">
        <v>-0.2116</v>
      </c>
      <c r="AS13" s="12">
        <v>-0.2248</v>
      </c>
      <c r="AT13" s="11">
        <v>241</v>
      </c>
      <c r="AU13" s="13">
        <v>15875.22</v>
      </c>
      <c r="AV13" s="11">
        <v>100</v>
      </c>
      <c r="AW13" s="11">
        <v>210</v>
      </c>
      <c r="AX13" s="13">
        <v>15455.54</v>
      </c>
      <c r="AY13" s="11">
        <v>42</v>
      </c>
      <c r="AZ13" s="12">
        <v>0.1476</v>
      </c>
      <c r="BA13" s="12">
        <v>0.0272</v>
      </c>
      <c r="BB13" s="11">
        <v>372</v>
      </c>
      <c r="BC13" s="13">
        <v>26055.22</v>
      </c>
      <c r="BD13" s="11">
        <v>81</v>
      </c>
      <c r="BE13" s="11">
        <v>119</v>
      </c>
      <c r="BF13" s="13">
        <v>11216.25</v>
      </c>
      <c r="BG13" s="11">
        <v>50</v>
      </c>
      <c r="BH13" s="12">
        <v>2.1261</v>
      </c>
      <c r="BI13" s="12">
        <v>1.323</v>
      </c>
      <c r="BJ13" s="11">
        <v>176</v>
      </c>
      <c r="BK13" s="13">
        <v>12839.32</v>
      </c>
      <c r="BL13" s="11">
        <v>50</v>
      </c>
      <c r="BM13" s="11">
        <v>107</v>
      </c>
      <c r="BN13" s="13">
        <v>9570.07</v>
      </c>
      <c r="BO13" s="11">
        <v>46</v>
      </c>
      <c r="BP13" s="12">
        <v>0.6449</v>
      </c>
      <c r="BQ13" s="12">
        <v>0.3416</v>
      </c>
      <c r="BR13" s="11">
        <v>221</v>
      </c>
      <c r="BS13" s="13">
        <v>15606.22</v>
      </c>
      <c r="BT13" s="11">
        <v>124</v>
      </c>
      <c r="BU13" s="11">
        <v>237</v>
      </c>
      <c r="BV13" s="13">
        <v>20555.55</v>
      </c>
      <c r="BW13" s="11">
        <v>103</v>
      </c>
      <c r="BX13" s="12">
        <v>-0.0675</v>
      </c>
      <c r="BY13" s="12">
        <v>-0.2408</v>
      </c>
      <c r="BZ13" s="11"/>
      <c r="CA13" s="13"/>
      <c r="CB13" s="11"/>
      <c r="CC13" s="11"/>
      <c r="CD13" s="13"/>
      <c r="CE13" s="11"/>
      <c r="CF13" s="12"/>
      <c r="CG13" s="12"/>
    </row>
    <row r="14">
      <c r="A14" s="10" t="s">
        <v>48</v>
      </c>
      <c r="B14" s="11">
        <v>4524</v>
      </c>
      <c r="C14" s="11">
        <f>=ROUNDDOWN(67.0222222222222,0)</f>
      </c>
      <c r="D14" s="11">
        <v>1788</v>
      </c>
      <c r="E14" s="12">
        <v>0.9261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>
        <v>7</v>
      </c>
      <c r="O14" s="13">
        <v>73.36</v>
      </c>
      <c r="P14" s="11">
        <v>15</v>
      </c>
      <c r="Q14" s="14">
        <v>4.89</v>
      </c>
      <c r="R14" s="12"/>
      <c r="S14" s="12"/>
      <c r="T14" s="12">
        <v>0.4667</v>
      </c>
      <c r="U14" s="12"/>
      <c r="V14" s="11"/>
      <c r="W14" s="13"/>
      <c r="X14" s="11"/>
      <c r="Y14" s="11">
        <v>7</v>
      </c>
      <c r="Z14" s="13">
        <v>73.36</v>
      </c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</row>
    <row r="15">
      <c r="A15" s="10" t="s">
        <v>49</v>
      </c>
      <c r="B15" s="11">
        <v>35194</v>
      </c>
      <c r="C15" s="11">
        <f>=ROUNDDOWN(58.471506894833,0)</f>
      </c>
      <c r="D15" s="11">
        <v>5754</v>
      </c>
      <c r="E15" s="12">
        <v>0.9772</v>
      </c>
      <c r="F15" s="11"/>
      <c r="G15" s="11">
        <f>=ROUNDDOWN({0},0)</f>
      </c>
      <c r="H15" s="11"/>
      <c r="I15" s="12"/>
      <c r="J15" s="11">
        <v>101</v>
      </c>
      <c r="K15" s="13">
        <v>3661.01</v>
      </c>
      <c r="L15" s="11">
        <v>110</v>
      </c>
      <c r="M15" s="14">
        <v>33.28</v>
      </c>
      <c r="N15" s="11">
        <v>110</v>
      </c>
      <c r="O15" s="13">
        <v>4037.16</v>
      </c>
      <c r="P15" s="11">
        <v>101</v>
      </c>
      <c r="Q15" s="14">
        <v>39.97</v>
      </c>
      <c r="R15" s="12">
        <v>-0.0818</v>
      </c>
      <c r="S15" s="12">
        <v>-0.0932</v>
      </c>
      <c r="T15" s="12">
        <v>0.0891</v>
      </c>
      <c r="U15" s="12">
        <v>-0.1674</v>
      </c>
      <c r="V15" s="11">
        <v>101</v>
      </c>
      <c r="W15" s="13">
        <v>3661.01</v>
      </c>
      <c r="X15" s="11">
        <v>9</v>
      </c>
      <c r="Y15" s="11">
        <v>110</v>
      </c>
      <c r="Z15" s="13">
        <v>4037.16</v>
      </c>
      <c r="AA15" s="11">
        <v>52</v>
      </c>
      <c r="AB15" s="12">
        <v>-0.0818</v>
      </c>
      <c r="AC15" s="12">
        <v>-0.0932</v>
      </c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>
        <v>7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</row>
    <row r="16">
      <c r="A16" s="10" t="s">
        <v>50</v>
      </c>
      <c r="B16" s="11">
        <v>8753</v>
      </c>
      <c r="C16" s="11">
        <f>=ROUNDDOWN(82.8098391674551,0)</f>
      </c>
      <c r="D16" s="11"/>
      <c r="E16" s="12"/>
      <c r="F16" s="11"/>
      <c r="G16" s="11">
        <f>=ROUNDDOWN({0},0)</f>
      </c>
      <c r="H16" s="11"/>
      <c r="I16" s="12"/>
      <c r="J16" s="11">
        <v>273</v>
      </c>
      <c r="K16" s="13">
        <v>26690.44</v>
      </c>
      <c r="L16" s="11">
        <v>75</v>
      </c>
      <c r="M16" s="14">
        <v>355.87</v>
      </c>
      <c r="N16" s="11">
        <v>357</v>
      </c>
      <c r="O16" s="13">
        <v>31886.11</v>
      </c>
      <c r="P16" s="11">
        <v>114</v>
      </c>
      <c r="Q16" s="14">
        <v>279.7</v>
      </c>
      <c r="R16" s="12">
        <v>-0.2353</v>
      </c>
      <c r="S16" s="12">
        <v>-0.1629</v>
      </c>
      <c r="T16" s="12">
        <v>-0.3421</v>
      </c>
      <c r="U16" s="12">
        <v>0.2723</v>
      </c>
      <c r="V16" s="11">
        <v>271</v>
      </c>
      <c r="W16" s="13">
        <v>26544.36</v>
      </c>
      <c r="X16" s="11">
        <v>75</v>
      </c>
      <c r="Y16" s="11">
        <v>353</v>
      </c>
      <c r="Z16" s="13">
        <v>31564.93</v>
      </c>
      <c r="AA16" s="11">
        <v>114</v>
      </c>
      <c r="AB16" s="12">
        <v>-0.2323</v>
      </c>
      <c r="AC16" s="12">
        <v>-0.1591</v>
      </c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>
        <v>2</v>
      </c>
      <c r="BS16" s="13">
        <v>146.08</v>
      </c>
      <c r="BT16" s="11">
        <v>75</v>
      </c>
      <c r="BU16" s="11">
        <v>4</v>
      </c>
      <c r="BV16" s="13">
        <v>321.18</v>
      </c>
      <c r="BW16" s="11">
        <v>84</v>
      </c>
      <c r="BX16" s="12">
        <v>-0.5</v>
      </c>
      <c r="BY16" s="12">
        <v>-0.5452</v>
      </c>
      <c r="BZ16" s="11"/>
      <c r="CA16" s="13"/>
      <c r="CB16" s="11"/>
      <c r="CC16" s="11"/>
      <c r="CD16" s="13"/>
      <c r="CE16" s="11"/>
      <c r="CF16" s="12"/>
      <c r="CG16" s="12"/>
    </row>
    <row r="17">
      <c r="A17" s="10" t="s">
        <v>51</v>
      </c>
      <c r="B17" s="11">
        <v>264013</v>
      </c>
      <c r="C17" s="11">
        <f>=ROUNDDOWN(14.0629178052275,0)</f>
      </c>
      <c r="D17" s="11">
        <v>712528</v>
      </c>
      <c r="E17" s="12">
        <v>0.577</v>
      </c>
      <c r="F17" s="11"/>
      <c r="G17" s="11">
        <f>=ROUNDDOWN({0},0)</f>
      </c>
      <c r="H17" s="11"/>
      <c r="I17" s="12"/>
      <c r="J17" s="11">
        <v>7938</v>
      </c>
      <c r="K17" s="13">
        <v>241861.67</v>
      </c>
      <c r="L17" s="11">
        <v>1028</v>
      </c>
      <c r="M17" s="14">
        <v>235.27</v>
      </c>
      <c r="N17" s="11">
        <v>9672</v>
      </c>
      <c r="O17" s="13">
        <v>287844.3</v>
      </c>
      <c r="P17" s="11">
        <v>948</v>
      </c>
      <c r="Q17" s="14">
        <v>303.63</v>
      </c>
      <c r="R17" s="12">
        <v>-0.1793</v>
      </c>
      <c r="S17" s="12">
        <v>-0.1597</v>
      </c>
      <c r="T17" s="12">
        <v>0.0844</v>
      </c>
      <c r="U17" s="12">
        <v>-0.2251</v>
      </c>
      <c r="V17" s="11">
        <v>5260</v>
      </c>
      <c r="W17" s="13">
        <v>154585.46</v>
      </c>
      <c r="X17" s="11">
        <v>1024</v>
      </c>
      <c r="Y17" s="11">
        <v>7847</v>
      </c>
      <c r="Z17" s="13">
        <v>233329.14</v>
      </c>
      <c r="AA17" s="11">
        <v>948</v>
      </c>
      <c r="AB17" s="12">
        <v>-0.3297</v>
      </c>
      <c r="AC17" s="12">
        <v>-0.3375</v>
      </c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>
        <v>801</v>
      </c>
      <c r="BK17" s="13">
        <v>23434.29</v>
      </c>
      <c r="BL17" s="11">
        <v>30</v>
      </c>
      <c r="BM17" s="11">
        <v>849</v>
      </c>
      <c r="BN17" s="13">
        <v>21135.89</v>
      </c>
      <c r="BO17" s="11">
        <v>30</v>
      </c>
      <c r="BP17" s="12">
        <v>-0.0565</v>
      </c>
      <c r="BQ17" s="12">
        <v>0.1087</v>
      </c>
      <c r="BR17" s="11">
        <v>17</v>
      </c>
      <c r="BS17" s="13">
        <v>574.37</v>
      </c>
      <c r="BT17" s="11">
        <v>861</v>
      </c>
      <c r="BU17" s="11">
        <v>18</v>
      </c>
      <c r="BV17" s="13">
        <v>656.14</v>
      </c>
      <c r="BW17" s="11">
        <v>763</v>
      </c>
      <c r="BX17" s="12">
        <v>-0.0556</v>
      </c>
      <c r="BY17" s="12">
        <v>-0.1246</v>
      </c>
      <c r="BZ17" s="11">
        <v>1860</v>
      </c>
      <c r="CA17" s="13">
        <v>63267.55</v>
      </c>
      <c r="CB17" s="11">
        <v>102</v>
      </c>
      <c r="CC17" s="11">
        <v>958</v>
      </c>
      <c r="CD17" s="13">
        <v>32723.13</v>
      </c>
      <c r="CE17" s="11">
        <v>109</v>
      </c>
      <c r="CF17" s="12">
        <v>0.9415</v>
      </c>
      <c r="CG17" s="12">
        <v>0.9334</v>
      </c>
    </row>
    <row r="18">
      <c r="A18" s="10" t="s">
        <v>52</v>
      </c>
      <c r="B18" s="11">
        <v>75219</v>
      </c>
      <c r="C18" s="11">
        <f>=ROUNDDOWN(18.8779018697453,0)</f>
      </c>
      <c r="D18" s="11">
        <v>111183</v>
      </c>
      <c r="E18" s="12">
        <v>0.9671</v>
      </c>
      <c r="F18" s="11"/>
      <c r="G18" s="11">
        <f>=ROUNDDOWN({0},0)</f>
      </c>
      <c r="H18" s="11"/>
      <c r="I18" s="12"/>
      <c r="J18" s="11">
        <v>5372</v>
      </c>
      <c r="K18" s="13">
        <v>180168.64</v>
      </c>
      <c r="L18" s="11">
        <v>128</v>
      </c>
      <c r="M18" s="14">
        <v>1407.57</v>
      </c>
      <c r="N18" s="11">
        <v>5110</v>
      </c>
      <c r="O18" s="13">
        <v>172012.64</v>
      </c>
      <c r="P18" s="11"/>
      <c r="Q18" s="14"/>
      <c r="R18" s="12">
        <v>0.0513</v>
      </c>
      <c r="S18" s="12">
        <v>0.0474</v>
      </c>
      <c r="T18" s="12"/>
      <c r="U18" s="12"/>
      <c r="V18" s="11">
        <v>2743</v>
      </c>
      <c r="W18" s="13">
        <v>93241.31</v>
      </c>
      <c r="X18" s="11">
        <v>128</v>
      </c>
      <c r="Y18" s="11">
        <v>3202</v>
      </c>
      <c r="Z18" s="13">
        <v>106087.48</v>
      </c>
      <c r="AA18" s="11"/>
      <c r="AB18" s="12">
        <v>-0.1433</v>
      </c>
      <c r="AC18" s="12">
        <v>-0.1211</v>
      </c>
      <c r="AD18" s="11"/>
      <c r="AE18" s="13"/>
      <c r="AF18" s="11"/>
      <c r="AG18" s="11">
        <v>127</v>
      </c>
      <c r="AH18" s="13">
        <v>3840.57</v>
      </c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>
        <v>2587</v>
      </c>
      <c r="BK18" s="13">
        <v>85302.28</v>
      </c>
      <c r="BL18" s="11">
        <v>92</v>
      </c>
      <c r="BM18" s="11">
        <v>1749</v>
      </c>
      <c r="BN18" s="13">
        <v>60829.14</v>
      </c>
      <c r="BO18" s="11"/>
      <c r="BP18" s="12">
        <v>0.4791</v>
      </c>
      <c r="BQ18" s="12">
        <v>0.4023</v>
      </c>
      <c r="BR18" s="11">
        <v>35</v>
      </c>
      <c r="BS18" s="13">
        <v>1345.75</v>
      </c>
      <c r="BT18" s="11">
        <v>108</v>
      </c>
      <c r="BU18" s="11">
        <v>5</v>
      </c>
      <c r="BV18" s="13">
        <v>178.15</v>
      </c>
      <c r="BW18" s="11"/>
      <c r="BX18" s="12">
        <v>6</v>
      </c>
      <c r="BY18" s="12">
        <v>6.554</v>
      </c>
      <c r="BZ18" s="11">
        <v>7</v>
      </c>
      <c r="CA18" s="13">
        <v>279.3</v>
      </c>
      <c r="CB18" s="11">
        <v>5</v>
      </c>
      <c r="CC18" s="11">
        <v>27</v>
      </c>
      <c r="CD18" s="13">
        <v>1077.3</v>
      </c>
      <c r="CE18" s="11"/>
      <c r="CF18" s="12">
        <v>-0.7407</v>
      </c>
      <c r="CG18" s="12">
        <v>-0.7407</v>
      </c>
    </row>
    <row r="19">
      <c r="A19" s="10" t="s">
        <v>53</v>
      </c>
      <c r="B19" s="11">
        <v>250510</v>
      </c>
      <c r="C19" s="11">
        <f>=ROUNDDOWN(20.1771978575168,0)</f>
      </c>
      <c r="D19" s="11">
        <v>218019</v>
      </c>
      <c r="E19" s="12">
        <v>0.9414</v>
      </c>
      <c r="F19" s="11"/>
      <c r="G19" s="11">
        <f>=ROUNDDOWN({0},0)</f>
      </c>
      <c r="H19" s="11"/>
      <c r="I19" s="12"/>
      <c r="J19" s="11">
        <v>6333</v>
      </c>
      <c r="K19" s="13">
        <v>149438.51</v>
      </c>
      <c r="L19" s="11">
        <v>608</v>
      </c>
      <c r="M19" s="14">
        <v>245.79</v>
      </c>
      <c r="N19" s="11">
        <v>8290</v>
      </c>
      <c r="O19" s="13">
        <v>191991.82</v>
      </c>
      <c r="P19" s="11">
        <v>704</v>
      </c>
      <c r="Q19" s="14">
        <v>272.72</v>
      </c>
      <c r="R19" s="12">
        <v>-0.2361</v>
      </c>
      <c r="S19" s="12">
        <v>-0.2216</v>
      </c>
      <c r="T19" s="12">
        <v>-0.1364</v>
      </c>
      <c r="U19" s="12">
        <v>-0.0987</v>
      </c>
      <c r="V19" s="11">
        <v>2573</v>
      </c>
      <c r="W19" s="13">
        <v>66210.3</v>
      </c>
      <c r="X19" s="11">
        <v>605</v>
      </c>
      <c r="Y19" s="11">
        <v>4939</v>
      </c>
      <c r="Z19" s="13">
        <v>115941.06</v>
      </c>
      <c r="AA19" s="11">
        <v>703</v>
      </c>
      <c r="AB19" s="12">
        <v>-0.479</v>
      </c>
      <c r="AC19" s="12">
        <v>-0.4289</v>
      </c>
      <c r="AD19" s="11">
        <v>3426</v>
      </c>
      <c r="AE19" s="13">
        <v>75581.3</v>
      </c>
      <c r="AF19" s="11">
        <v>231</v>
      </c>
      <c r="AG19" s="11">
        <v>2925</v>
      </c>
      <c r="AH19" s="13">
        <v>66566.59</v>
      </c>
      <c r="AI19" s="11">
        <v>483</v>
      </c>
      <c r="AJ19" s="12">
        <v>0.1713</v>
      </c>
      <c r="AK19" s="12">
        <v>0.1354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>
        <v>248</v>
      </c>
      <c r="BC19" s="13">
        <v>5360.57</v>
      </c>
      <c r="BD19" s="11">
        <v>110</v>
      </c>
      <c r="BE19" s="11">
        <v>346</v>
      </c>
      <c r="BF19" s="13">
        <v>7045.55</v>
      </c>
      <c r="BG19" s="11">
        <v>133</v>
      </c>
      <c r="BH19" s="12">
        <v>-0.2832</v>
      </c>
      <c r="BI19" s="12">
        <v>-0.2392</v>
      </c>
      <c r="BJ19" s="11"/>
      <c r="BK19" s="13"/>
      <c r="BL19" s="11"/>
      <c r="BM19" s="11">
        <v>1</v>
      </c>
      <c r="BN19" s="13">
        <v>36.51</v>
      </c>
      <c r="BO19" s="11"/>
      <c r="BP19" s="12"/>
      <c r="BQ19" s="12"/>
      <c r="BR19" s="11">
        <v>86</v>
      </c>
      <c r="BS19" s="13">
        <v>2286.34</v>
      </c>
      <c r="BT19" s="11">
        <v>343</v>
      </c>
      <c r="BU19" s="11">
        <v>6</v>
      </c>
      <c r="BV19" s="13">
        <v>189.64</v>
      </c>
      <c r="BW19" s="11">
        <v>27</v>
      </c>
      <c r="BX19" s="12">
        <v>13.3333</v>
      </c>
      <c r="BY19" s="12">
        <v>11.0562</v>
      </c>
      <c r="BZ19" s="11"/>
      <c r="CA19" s="13"/>
      <c r="CB19" s="11"/>
      <c r="CC19" s="11">
        <v>73</v>
      </c>
      <c r="CD19" s="13">
        <v>2212.47</v>
      </c>
      <c r="CE19" s="11"/>
      <c r="CF19" s="12"/>
      <c r="CG19" s="12"/>
    </row>
    <row r="20">
      <c r="A20" s="10" t="s">
        <v>54</v>
      </c>
      <c r="B20" s="11">
        <v>183483</v>
      </c>
      <c r="C20" s="11">
        <f>=ROUNDDOWN(27.2715517241379,0)</f>
      </c>
      <c r="D20" s="11">
        <v>163613</v>
      </c>
      <c r="E20" s="12">
        <v>0.8828</v>
      </c>
      <c r="F20" s="11"/>
      <c r="G20" s="11">
        <f>=ROUNDDOWN({0},0)</f>
      </c>
      <c r="H20" s="11"/>
      <c r="I20" s="12"/>
      <c r="J20" s="11">
        <v>3903</v>
      </c>
      <c r="K20" s="13">
        <v>180371.56</v>
      </c>
      <c r="L20" s="11">
        <v>577</v>
      </c>
      <c r="M20" s="14">
        <v>312.6</v>
      </c>
      <c r="N20" s="11">
        <v>7218</v>
      </c>
      <c r="O20" s="13">
        <v>348739.61</v>
      </c>
      <c r="P20" s="11">
        <v>486</v>
      </c>
      <c r="Q20" s="14">
        <v>717.57</v>
      </c>
      <c r="R20" s="12">
        <v>-0.4593</v>
      </c>
      <c r="S20" s="12">
        <v>-0.4828</v>
      </c>
      <c r="T20" s="12">
        <v>0.1872</v>
      </c>
      <c r="U20" s="12">
        <v>-0.5644</v>
      </c>
      <c r="V20" s="11">
        <v>3496</v>
      </c>
      <c r="W20" s="13">
        <v>160057.77</v>
      </c>
      <c r="X20" s="11">
        <v>569</v>
      </c>
      <c r="Y20" s="11">
        <v>6505</v>
      </c>
      <c r="Z20" s="13">
        <v>311747.13</v>
      </c>
      <c r="AA20" s="11">
        <v>464</v>
      </c>
      <c r="AB20" s="12">
        <v>-0.4626</v>
      </c>
      <c r="AC20" s="12">
        <v>-0.4866</v>
      </c>
      <c r="AD20" s="11">
        <v>66</v>
      </c>
      <c r="AE20" s="13">
        <v>3566.67</v>
      </c>
      <c r="AF20" s="11">
        <v>298</v>
      </c>
      <c r="AG20" s="11">
        <v>193</v>
      </c>
      <c r="AH20" s="13">
        <v>8934.46</v>
      </c>
      <c r="AI20" s="11">
        <v>320</v>
      </c>
      <c r="AJ20" s="12">
        <v>-0.658</v>
      </c>
      <c r="AK20" s="12">
        <v>-0.6008</v>
      </c>
      <c r="AL20" s="11"/>
      <c r="AM20" s="13"/>
      <c r="AN20" s="11"/>
      <c r="AO20" s="11"/>
      <c r="AP20" s="13"/>
      <c r="AQ20" s="11"/>
      <c r="AR20" s="12"/>
      <c r="AS20" s="12"/>
      <c r="AT20" s="11">
        <v>138</v>
      </c>
      <c r="AU20" s="13">
        <v>6687.44</v>
      </c>
      <c r="AV20" s="11">
        <v>243</v>
      </c>
      <c r="AW20" s="11">
        <v>270</v>
      </c>
      <c r="AX20" s="13">
        <v>13668.14</v>
      </c>
      <c r="AY20" s="11">
        <v>58</v>
      </c>
      <c r="AZ20" s="12">
        <v>-0.4889</v>
      </c>
      <c r="BA20" s="12">
        <v>-0.5107</v>
      </c>
      <c r="BB20" s="11">
        <v>173</v>
      </c>
      <c r="BC20" s="13">
        <v>8199.07</v>
      </c>
      <c r="BD20" s="11">
        <v>148</v>
      </c>
      <c r="BE20" s="11">
        <v>148</v>
      </c>
      <c r="BF20" s="13">
        <v>8009.3</v>
      </c>
      <c r="BG20" s="11">
        <v>113</v>
      </c>
      <c r="BH20" s="12">
        <v>0.1689</v>
      </c>
      <c r="BI20" s="12">
        <v>0.0237</v>
      </c>
      <c r="BJ20" s="11">
        <v>23</v>
      </c>
      <c r="BK20" s="13">
        <v>1532.56</v>
      </c>
      <c r="BL20" s="11">
        <v>21</v>
      </c>
      <c r="BM20" s="11">
        <v>81</v>
      </c>
      <c r="BN20" s="13">
        <v>5361.47</v>
      </c>
      <c r="BO20" s="11">
        <v>8</v>
      </c>
      <c r="BP20" s="12">
        <v>-0.716</v>
      </c>
      <c r="BQ20" s="12">
        <v>-0.7142</v>
      </c>
      <c r="BR20" s="11">
        <v>7</v>
      </c>
      <c r="BS20" s="13">
        <v>328.05</v>
      </c>
      <c r="BT20" s="11">
        <v>319</v>
      </c>
      <c r="BU20" s="11">
        <v>21</v>
      </c>
      <c r="BV20" s="13">
        <v>1019.11</v>
      </c>
      <c r="BW20" s="11">
        <v>278</v>
      </c>
      <c r="BX20" s="12">
        <v>-0.6667</v>
      </c>
      <c r="BY20" s="12">
        <v>-0.6781</v>
      </c>
      <c r="BZ20" s="11"/>
      <c r="CA20" s="13"/>
      <c r="CB20" s="11"/>
      <c r="CC20" s="11"/>
      <c r="CD20" s="13"/>
      <c r="CE20" s="11"/>
      <c r="CF20" s="12"/>
      <c r="CG20" s="12"/>
    </row>
    <row r="21">
      <c r="A21" s="19" t="s">
        <v>55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110242</v>
      </c>
      <c r="K21" s="17">
        <v>9168953.35</v>
      </c>
      <c r="L21" s="15">
        <v>7512</v>
      </c>
      <c r="M21" s="18">
        <v>1220.57</v>
      </c>
      <c r="N21" s="15">
        <v>130277</v>
      </c>
      <c r="O21" s="17">
        <v>10933296.4</v>
      </c>
      <c r="P21" s="15">
        <v>7521</v>
      </c>
      <c r="Q21" s="18">
        <v>1453.7</v>
      </c>
      <c r="R21" s="16">
        <v>-0.1538</v>
      </c>
      <c r="S21" s="16">
        <v>-0.1614</v>
      </c>
      <c r="T21" s="16">
        <v>-0.0012</v>
      </c>
      <c r="U21" s="16">
        <v>-0.1604</v>
      </c>
      <c r="V21" s="15">
        <v>77288</v>
      </c>
      <c r="W21" s="17">
        <v>6386292.79</v>
      </c>
      <c r="X21" s="15">
        <v>6758</v>
      </c>
      <c r="Y21" s="15">
        <v>104152</v>
      </c>
      <c r="Z21" s="17">
        <v>8606977.85</v>
      </c>
      <c r="AA21" s="15">
        <v>6708</v>
      </c>
      <c r="AB21" s="16">
        <v>-0.2579</v>
      </c>
      <c r="AC21" s="16">
        <v>-0.258</v>
      </c>
      <c r="AD21" s="15">
        <v>12197</v>
      </c>
      <c r="AE21" s="17">
        <v>1078231.24</v>
      </c>
      <c r="AF21" s="15">
        <v>2539</v>
      </c>
      <c r="AG21" s="15">
        <v>9751</v>
      </c>
      <c r="AH21" s="17">
        <v>886628.77</v>
      </c>
      <c r="AI21" s="15">
        <v>2748</v>
      </c>
      <c r="AJ21" s="16">
        <v>0.2508</v>
      </c>
      <c r="AK21" s="16">
        <v>0.2161</v>
      </c>
      <c r="AL21" s="15">
        <v>2867</v>
      </c>
      <c r="AM21" s="17">
        <v>459784.48</v>
      </c>
      <c r="AN21" s="15">
        <v>870</v>
      </c>
      <c r="AO21" s="15">
        <v>1435</v>
      </c>
      <c r="AP21" s="17">
        <v>225296.52</v>
      </c>
      <c r="AQ21" s="15">
        <v>834</v>
      </c>
      <c r="AR21" s="16">
        <v>0.9979</v>
      </c>
      <c r="AS21" s="16">
        <v>1.0408</v>
      </c>
      <c r="AT21" s="15">
        <v>3314</v>
      </c>
      <c r="AU21" s="17">
        <v>333127.11</v>
      </c>
      <c r="AV21" s="15">
        <v>1261</v>
      </c>
      <c r="AW21" s="15">
        <v>3967</v>
      </c>
      <c r="AX21" s="17">
        <v>452583.53</v>
      </c>
      <c r="AY21" s="15">
        <v>1018</v>
      </c>
      <c r="AZ21" s="16">
        <v>-0.1646</v>
      </c>
      <c r="BA21" s="16">
        <v>-0.2639</v>
      </c>
      <c r="BB21" s="15">
        <v>3484</v>
      </c>
      <c r="BC21" s="17">
        <v>312315.5</v>
      </c>
      <c r="BD21" s="15">
        <v>1160</v>
      </c>
      <c r="BE21" s="15">
        <v>2165</v>
      </c>
      <c r="BF21" s="17">
        <v>217463.99</v>
      </c>
      <c r="BG21" s="15">
        <v>977</v>
      </c>
      <c r="BH21" s="16">
        <v>0.6092</v>
      </c>
      <c r="BI21" s="16">
        <v>0.4362</v>
      </c>
      <c r="BJ21" s="15">
        <v>6860</v>
      </c>
      <c r="BK21" s="17">
        <v>290160.38</v>
      </c>
      <c r="BL21" s="15">
        <v>1032</v>
      </c>
      <c r="BM21" s="15">
        <v>5732</v>
      </c>
      <c r="BN21" s="17">
        <v>259856.8</v>
      </c>
      <c r="BO21" s="15">
        <v>960</v>
      </c>
      <c r="BP21" s="16">
        <v>0.1968</v>
      </c>
      <c r="BQ21" s="16">
        <v>0.1166</v>
      </c>
      <c r="BR21" s="15">
        <v>2030</v>
      </c>
      <c r="BS21" s="17">
        <v>229924.63</v>
      </c>
      <c r="BT21" s="15">
        <v>5302</v>
      </c>
      <c r="BU21" s="15">
        <v>1709</v>
      </c>
      <c r="BV21" s="17">
        <v>232606.81</v>
      </c>
      <c r="BW21" s="15">
        <v>4565</v>
      </c>
      <c r="BX21" s="16">
        <v>0.1878</v>
      </c>
      <c r="BY21" s="16">
        <v>-0.0115</v>
      </c>
      <c r="BZ21" s="15">
        <v>2202</v>
      </c>
      <c r="CA21" s="17">
        <v>79117.22</v>
      </c>
      <c r="CB21" s="15">
        <v>251</v>
      </c>
      <c r="CC21" s="15">
        <v>1366</v>
      </c>
      <c r="CD21" s="17">
        <v>51882.13</v>
      </c>
      <c r="CE21" s="15">
        <v>240</v>
      </c>
      <c r="CF21" s="16">
        <v>0.612</v>
      </c>
      <c r="CG21" s="16">
        <v>0.5249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</mergeCells>
  <headerFooter/>
</worksheet>
</file>