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<sst xmlns="http://schemas.openxmlformats.org/spreadsheetml/2006/main" count="55" uniqueCount="55">
  <si>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</si>
  <si>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</si>
  <si>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</si>
  <si>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</si>
  <si>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</si>
  <si>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</si>
  <si>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</si>
  <si>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07/01/2024</t>
  </si>
  <si>
    <t>Division</t>
  </si>
  <si>
    <t>Current And Future Inventory</t>
  </si>
  <si>
    <t>Current And History Sales Comparison</t>
  </si>
  <si>
    <t>ASHFURNDS</t>
  </si>
  <si>
    <t>LAMPDS</t>
  </si>
  <si>
    <t>ZOLA</t>
  </si>
  <si>
    <t>AMERSIGNDS</t>
  </si>
  <si>
    <t>ROOMECOM</t>
  </si>
  <si>
    <t>HOUZZ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</si>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</sst>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18</v>
      </c>
      <c r="K3" s="4" t="s">
        <v>18</v>
      </c>
      <c r="L3" s="4" t="s">
        <v>18</v>
      </c>
      <c r="M3" s="4" t="s">
        <v>18</v>
      </c>
      <c r="N3" s="4" t="s">
        <v>19</v>
      </c>
      <c r="O3" s="4" t="s">
        <v>19</v>
      </c>
      <c r="P3" s="4" t="s">
        <v>19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18</v>
      </c>
      <c r="W3" s="4" t="s">
        <v>18</v>
      </c>
      <c r="X3" s="4" t="s">
        <v>18</v>
      </c>
      <c r="Y3" s="4" t="s">
        <v>19</v>
      </c>
      <c r="Z3" s="4" t="s">
        <v>19</v>
      </c>
      <c r="AA3" s="4" t="s">
        <v>19</v>
      </c>
      <c r="AB3" s="4" t="s">
        <v>20</v>
      </c>
      <c r="AC3" s="4" t="s">
        <v>21</v>
      </c>
      <c r="AD3" s="4" t="s">
        <v>18</v>
      </c>
      <c r="AE3" s="4" t="s">
        <v>18</v>
      </c>
      <c r="AF3" s="4" t="s">
        <v>18</v>
      </c>
      <c r="AG3" s="4" t="s">
        <v>19</v>
      </c>
      <c r="AH3" s="4" t="s">
        <v>19</v>
      </c>
      <c r="AI3" s="4" t="s">
        <v>19</v>
      </c>
      <c r="AJ3" s="4" t="s">
        <v>20</v>
      </c>
      <c r="AK3" s="4" t="s">
        <v>21</v>
      </c>
      <c r="AL3" s="4" t="s">
        <v>18</v>
      </c>
      <c r="AM3" s="4" t="s">
        <v>18</v>
      </c>
      <c r="AN3" s="4" t="s">
        <v>18</v>
      </c>
      <c r="AO3" s="4" t="s">
        <v>19</v>
      </c>
      <c r="AP3" s="4" t="s">
        <v>19</v>
      </c>
      <c r="AQ3" s="4" t="s">
        <v>19</v>
      </c>
      <c r="AR3" s="4" t="s">
        <v>20</v>
      </c>
      <c r="AS3" s="4" t="s">
        <v>21</v>
      </c>
      <c r="AT3" s="4" t="s">
        <v>18</v>
      </c>
      <c r="AU3" s="4" t="s">
        <v>18</v>
      </c>
      <c r="AV3" s="4" t="s">
        <v>18</v>
      </c>
      <c r="AW3" s="4" t="s">
        <v>19</v>
      </c>
      <c r="AX3" s="4" t="s">
        <v>19</v>
      </c>
      <c r="AY3" s="4" t="s">
        <v>19</v>
      </c>
      <c r="AZ3" s="4" t="s">
        <v>20</v>
      </c>
      <c r="BA3" s="4" t="s">
        <v>21</v>
      </c>
      <c r="BB3" s="4" t="s">
        <v>18</v>
      </c>
      <c r="BC3" s="4" t="s">
        <v>18</v>
      </c>
      <c r="BD3" s="4" t="s">
        <v>18</v>
      </c>
      <c r="BE3" s="4" t="s">
        <v>19</v>
      </c>
      <c r="BF3" s="4" t="s">
        <v>19</v>
      </c>
      <c r="BG3" s="4" t="s">
        <v>19</v>
      </c>
      <c r="BH3" s="4" t="s">
        <v>20</v>
      </c>
      <c r="BI3" s="4" t="s">
        <v>21</v>
      </c>
      <c r="BJ3" s="4" t="s">
        <v>18</v>
      </c>
      <c r="BK3" s="4" t="s">
        <v>18</v>
      </c>
      <c r="BL3" s="4" t="s">
        <v>18</v>
      </c>
      <c r="BM3" s="4" t="s">
        <v>19</v>
      </c>
      <c r="BN3" s="4" t="s">
        <v>19</v>
      </c>
      <c r="BO3" s="4" t="s">
        <v>19</v>
      </c>
      <c r="BP3" s="4" t="s">
        <v>20</v>
      </c>
      <c r="BQ3" s="4" t="s">
        <v>21</v>
      </c>
      <c r="BR3" s="4" t="s">
        <v>18</v>
      </c>
      <c r="BS3" s="4" t="s">
        <v>18</v>
      </c>
      <c r="BT3" s="4" t="s">
        <v>18</v>
      </c>
      <c r="BU3" s="4" t="s">
        <v>19</v>
      </c>
      <c r="BV3" s="4" t="s">
        <v>19</v>
      </c>
      <c r="BW3" s="4" t="s">
        <v>19</v>
      </c>
      <c r="BX3" s="4" t="s">
        <v>20</v>
      </c>
      <c r="BY3" s="4" t="s">
        <v>21</v>
      </c>
    </row>
    <row r="4">
      <c r="A4" s="4" t="s">
        <v>8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32</v>
      </c>
      <c r="O4" s="4" t="s">
        <v>33</v>
      </c>
      <c r="P4" s="4" t="s">
        <v>34</v>
      </c>
      <c r="Q4" s="4" t="s">
        <v>35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36</v>
      </c>
      <c r="W4" s="4" t="s">
        <v>37</v>
      </c>
      <c r="X4" s="4" t="s">
        <v>34</v>
      </c>
      <c r="Y4" s="4" t="s">
        <v>36</v>
      </c>
      <c r="Z4" s="4" t="s">
        <v>37</v>
      </c>
      <c r="AA4" s="4" t="s">
        <v>34</v>
      </c>
      <c r="AB4" s="4" t="s">
        <v>20</v>
      </c>
      <c r="AC4" s="4" t="s">
        <v>21</v>
      </c>
      <c r="AD4" s="4" t="s">
        <v>36</v>
      </c>
      <c r="AE4" s="4" t="s">
        <v>37</v>
      </c>
      <c r="AF4" s="4" t="s">
        <v>34</v>
      </c>
      <c r="AG4" s="4" t="s">
        <v>36</v>
      </c>
      <c r="AH4" s="4" t="s">
        <v>37</v>
      </c>
      <c r="AI4" s="4" t="s">
        <v>34</v>
      </c>
      <c r="AJ4" s="4" t="s">
        <v>20</v>
      </c>
      <c r="AK4" s="4" t="s">
        <v>21</v>
      </c>
      <c r="AL4" s="4" t="s">
        <v>36</v>
      </c>
      <c r="AM4" s="4" t="s">
        <v>37</v>
      </c>
      <c r="AN4" s="4" t="s">
        <v>34</v>
      </c>
      <c r="AO4" s="4" t="s">
        <v>36</v>
      </c>
      <c r="AP4" s="4" t="s">
        <v>37</v>
      </c>
      <c r="AQ4" s="4" t="s">
        <v>34</v>
      </c>
      <c r="AR4" s="4" t="s">
        <v>20</v>
      </c>
      <c r="AS4" s="4" t="s">
        <v>21</v>
      </c>
      <c r="AT4" s="4" t="s">
        <v>36</v>
      </c>
      <c r="AU4" s="4" t="s">
        <v>37</v>
      </c>
      <c r="AV4" s="4" t="s">
        <v>34</v>
      </c>
      <c r="AW4" s="4" t="s">
        <v>36</v>
      </c>
      <c r="AX4" s="4" t="s">
        <v>37</v>
      </c>
      <c r="AY4" s="4" t="s">
        <v>34</v>
      </c>
      <c r="AZ4" s="4" t="s">
        <v>20</v>
      </c>
      <c r="BA4" s="4" t="s">
        <v>21</v>
      </c>
      <c r="BB4" s="4" t="s">
        <v>36</v>
      </c>
      <c r="BC4" s="4" t="s">
        <v>37</v>
      </c>
      <c r="BD4" s="4" t="s">
        <v>34</v>
      </c>
      <c r="BE4" s="4" t="s">
        <v>36</v>
      </c>
      <c r="BF4" s="4" t="s">
        <v>37</v>
      </c>
      <c r="BG4" s="4" t="s">
        <v>34</v>
      </c>
      <c r="BH4" s="4" t="s">
        <v>20</v>
      </c>
      <c r="BI4" s="4" t="s">
        <v>21</v>
      </c>
      <c r="BJ4" s="4" t="s">
        <v>36</v>
      </c>
      <c r="BK4" s="4" t="s">
        <v>37</v>
      </c>
      <c r="BL4" s="4" t="s">
        <v>34</v>
      </c>
      <c r="BM4" s="4" t="s">
        <v>36</v>
      </c>
      <c r="BN4" s="4" t="s">
        <v>37</v>
      </c>
      <c r="BO4" s="4" t="s">
        <v>34</v>
      </c>
      <c r="BP4" s="4" t="s">
        <v>20</v>
      </c>
      <c r="BQ4" s="4" t="s">
        <v>21</v>
      </c>
      <c r="BR4" s="4" t="s">
        <v>36</v>
      </c>
      <c r="BS4" s="4" t="s">
        <v>37</v>
      </c>
      <c r="BT4" s="4" t="s">
        <v>34</v>
      </c>
      <c r="BU4" s="4" t="s">
        <v>36</v>
      </c>
      <c r="BV4" s="4" t="s">
        <v>37</v>
      </c>
      <c r="BW4" s="4" t="s">
        <v>34</v>
      </c>
      <c r="BX4" s="4" t="s">
        <v>20</v>
      </c>
      <c r="BY4" s="4" t="s">
        <v>21</v>
      </c>
    </row>
    <row r="5">
      <c r="A5" s="10" t="s">
        <v>38</v>
      </c>
      <c r="B5" s="11">
        <v>549814</v>
      </c>
      <c r="C5" s="11">
        <f>=ROUNDDOWN(22.6846224620729,0)</f>
      </c>
      <c r="D5" s="11">
        <v>541288</v>
      </c>
      <c r="E5" s="12">
        <v>0.9243</v>
      </c>
      <c r="F5" s="11"/>
      <c r="G5" s="11">
        <f>=ROUNDDOWN({0},0)</f>
      </c>
      <c r="H5" s="11">
        <v>590</v>
      </c>
      <c r="I5" s="12"/>
      <c r="J5" s="11">
        <v>1988</v>
      </c>
      <c r="K5" s="13">
        <v>130411.75</v>
      </c>
      <c r="L5" s="11">
        <v>1770</v>
      </c>
      <c r="M5" s="14">
        <v>73.68</v>
      </c>
      <c r="N5" s="11">
        <v>1683</v>
      </c>
      <c r="O5" s="13">
        <v>120462.2</v>
      </c>
      <c r="P5" s="11">
        <v>1970</v>
      </c>
      <c r="Q5" s="14">
        <v>61.15</v>
      </c>
      <c r="R5" s="12">
        <v>0.1812</v>
      </c>
      <c r="S5" s="12">
        <v>0.0826</v>
      </c>
      <c r="T5" s="12">
        <v>-0.1015</v>
      </c>
      <c r="U5" s="12">
        <v>0.2049</v>
      </c>
      <c r="V5" s="11">
        <v>856</v>
      </c>
      <c r="W5" s="13">
        <v>47663.43</v>
      </c>
      <c r="X5" s="11">
        <v>912</v>
      </c>
      <c r="Y5" s="11">
        <v>480</v>
      </c>
      <c r="Z5" s="13">
        <v>30238.29</v>
      </c>
      <c r="AA5" s="11">
        <v>551</v>
      </c>
      <c r="AB5" s="12">
        <v>0.7833</v>
      </c>
      <c r="AC5" s="12">
        <v>0.5763</v>
      </c>
      <c r="AD5" s="11">
        <v>51</v>
      </c>
      <c r="AE5" s="13">
        <v>4201.67</v>
      </c>
      <c r="AF5" s="11">
        <v>189</v>
      </c>
      <c r="AG5" s="11">
        <v>9</v>
      </c>
      <c r="AH5" s="13">
        <v>835.47</v>
      </c>
      <c r="AI5" s="11">
        <v>195</v>
      </c>
      <c r="AJ5" s="12">
        <v>4.6667</v>
      </c>
      <c r="AK5" s="12">
        <v>4.0291</v>
      </c>
      <c r="AL5" s="11">
        <v>308</v>
      </c>
      <c r="AM5" s="13">
        <v>19128.53</v>
      </c>
      <c r="AN5" s="11">
        <v>262</v>
      </c>
      <c r="AO5" s="11">
        <v>383</v>
      </c>
      <c r="AP5" s="13">
        <v>26247.52</v>
      </c>
      <c r="AQ5" s="11">
        <v>315</v>
      </c>
      <c r="AR5" s="12">
        <v>-0.1958</v>
      </c>
      <c r="AS5" s="12">
        <v>-0.2712</v>
      </c>
      <c r="AT5" s="11">
        <v>247</v>
      </c>
      <c r="AU5" s="13">
        <v>21759.91</v>
      </c>
      <c r="AV5" s="11">
        <v>337</v>
      </c>
      <c r="AW5" s="11">
        <v>178</v>
      </c>
      <c r="AX5" s="13">
        <v>17242.86</v>
      </c>
      <c r="AY5" s="11">
        <v>205</v>
      </c>
      <c r="AZ5" s="12">
        <v>0.3876</v>
      </c>
      <c r="BA5" s="12">
        <v>0.262</v>
      </c>
      <c r="BB5" s="11">
        <v>427</v>
      </c>
      <c r="BC5" s="13">
        <v>29865.58</v>
      </c>
      <c r="BD5" s="11">
        <v>529</v>
      </c>
      <c r="BE5" s="11">
        <v>515</v>
      </c>
      <c r="BF5" s="13">
        <v>37644.72</v>
      </c>
      <c r="BG5" s="11">
        <v>457</v>
      </c>
      <c r="BH5" s="12">
        <v>-0.1709</v>
      </c>
      <c r="BI5" s="12">
        <v>-0.2066</v>
      </c>
      <c r="BJ5" s="11">
        <v>99</v>
      </c>
      <c r="BK5" s="13">
        <v>7792.63</v>
      </c>
      <c r="BL5" s="11">
        <v>1457</v>
      </c>
      <c r="BM5" s="11">
        <v>118</v>
      </c>
      <c r="BN5" s="13">
        <v>8253.34</v>
      </c>
      <c r="BO5" s="11">
        <v>1471</v>
      </c>
      <c r="BP5" s="12">
        <v>-0.161</v>
      </c>
      <c r="BQ5" s="12">
        <v>-0.0558</v>
      </c>
      <c r="BR5" s="11"/>
      <c r="BS5" s="13"/>
      <c r="BT5" s="11"/>
      <c r="BU5" s="11"/>
      <c r="BV5" s="13"/>
      <c r="BW5" s="11"/>
      <c r="BX5" s="12"/>
      <c r="BY5" s="12"/>
    </row>
    <row r="6">
      <c r="A6" s="10" t="s">
        <v>39</v>
      </c>
      <c r="B6" s="11">
        <v>20123</v>
      </c>
      <c r="C6" s="11">
        <f>=ROUNDDOWN(178.237378210806,0)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208</v>
      </c>
      <c r="M6" s="14"/>
      <c r="N6" s="11"/>
      <c r="O6" s="13"/>
      <c r="P6" s="11">
        <v>295</v>
      </c>
      <c r="Q6" s="14"/>
      <c r="R6" s="12"/>
      <c r="S6" s="12"/>
      <c r="T6" s="12">
        <v>-0.2949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</row>
    <row r="7">
      <c r="A7" s="10" t="s">
        <v>40</v>
      </c>
      <c r="B7" s="11">
        <v>24397</v>
      </c>
      <c r="C7" s="11">
        <f>=ROUNDDOWN(18.1161357392144,0)</f>
      </c>
      <c r="D7" s="11">
        <v>21815</v>
      </c>
      <c r="E7" s="12">
        <v>0.9625</v>
      </c>
      <c r="F7" s="11"/>
      <c r="G7" s="11">
        <f>=ROUNDDOWN({0},0)</f>
      </c>
      <c r="H7" s="11"/>
      <c r="I7" s="12"/>
      <c r="J7" s="11">
        <v>1187</v>
      </c>
      <c r="K7" s="13">
        <v>59177.07</v>
      </c>
      <c r="L7" s="11">
        <v>191</v>
      </c>
      <c r="M7" s="14">
        <v>309.83</v>
      </c>
      <c r="N7" s="11">
        <v>830</v>
      </c>
      <c r="O7" s="13">
        <v>48760.78</v>
      </c>
      <c r="P7" s="11">
        <v>158</v>
      </c>
      <c r="Q7" s="14">
        <v>308.61</v>
      </c>
      <c r="R7" s="12">
        <v>0.4301</v>
      </c>
      <c r="S7" s="12">
        <v>0.2136</v>
      </c>
      <c r="T7" s="12">
        <v>0.2089</v>
      </c>
      <c r="U7" s="12">
        <v>0.004</v>
      </c>
      <c r="V7" s="11">
        <v>255</v>
      </c>
      <c r="W7" s="13">
        <v>10282.02</v>
      </c>
      <c r="X7" s="11">
        <v>116</v>
      </c>
      <c r="Y7" s="11">
        <v>137</v>
      </c>
      <c r="Z7" s="13">
        <v>8425.32</v>
      </c>
      <c r="AA7" s="11">
        <v>120</v>
      </c>
      <c r="AB7" s="12">
        <v>0.8613</v>
      </c>
      <c r="AC7" s="12">
        <v>0.2204</v>
      </c>
      <c r="AD7" s="11">
        <v>163</v>
      </c>
      <c r="AE7" s="13">
        <v>9512.63</v>
      </c>
      <c r="AF7" s="11">
        <v>162</v>
      </c>
      <c r="AG7" s="11">
        <v>89</v>
      </c>
      <c r="AH7" s="13">
        <v>6271.29</v>
      </c>
      <c r="AI7" s="11">
        <v>135</v>
      </c>
      <c r="AJ7" s="12">
        <v>0.8315</v>
      </c>
      <c r="AK7" s="12">
        <v>0.5169</v>
      </c>
      <c r="AL7" s="11">
        <v>172</v>
      </c>
      <c r="AM7" s="13">
        <v>7943.49</v>
      </c>
      <c r="AN7" s="11">
        <v>59</v>
      </c>
      <c r="AO7" s="11">
        <v>168</v>
      </c>
      <c r="AP7" s="13">
        <v>7965.35</v>
      </c>
      <c r="AQ7" s="11">
        <v>56</v>
      </c>
      <c r="AR7" s="12">
        <v>0.0238</v>
      </c>
      <c r="AS7" s="12">
        <v>-0.0027</v>
      </c>
      <c r="AT7" s="11">
        <v>336</v>
      </c>
      <c r="AU7" s="13">
        <v>17643.3</v>
      </c>
      <c r="AV7" s="11">
        <v>103</v>
      </c>
      <c r="AW7" s="11">
        <v>128</v>
      </c>
      <c r="AX7" s="13">
        <v>7157.64</v>
      </c>
      <c r="AY7" s="11">
        <v>91</v>
      </c>
      <c r="AZ7" s="12">
        <v>1.625</v>
      </c>
      <c r="BA7" s="12">
        <v>1.465</v>
      </c>
      <c r="BB7" s="11">
        <v>195</v>
      </c>
      <c r="BC7" s="13">
        <v>9942.79</v>
      </c>
      <c r="BD7" s="11">
        <v>86</v>
      </c>
      <c r="BE7" s="11">
        <v>272</v>
      </c>
      <c r="BF7" s="13">
        <v>16433.67</v>
      </c>
      <c r="BG7" s="11">
        <v>93</v>
      </c>
      <c r="BH7" s="12">
        <v>-0.2831</v>
      </c>
      <c r="BI7" s="12">
        <v>-0.395</v>
      </c>
      <c r="BJ7" s="11">
        <v>66</v>
      </c>
      <c r="BK7" s="13">
        <v>3852.84</v>
      </c>
      <c r="BL7" s="11">
        <v>148</v>
      </c>
      <c r="BM7" s="11">
        <v>36</v>
      </c>
      <c r="BN7" s="13">
        <v>2507.51</v>
      </c>
      <c r="BO7" s="11">
        <v>138</v>
      </c>
      <c r="BP7" s="12">
        <v>0.8333</v>
      </c>
      <c r="BQ7" s="12">
        <v>0.5365</v>
      </c>
      <c r="BR7" s="11"/>
      <c r="BS7" s="13"/>
      <c r="BT7" s="11"/>
      <c r="BU7" s="11"/>
      <c r="BV7" s="13"/>
      <c r="BW7" s="11"/>
      <c r="BX7" s="12"/>
      <c r="BY7" s="12"/>
    </row>
    <row r="8">
      <c r="A8" s="10" t="s">
        <v>41</v>
      </c>
      <c r="B8" s="11">
        <v>100449</v>
      </c>
      <c r="C8" s="11">
        <f>=ROUNDDOWN(17.3955735660848,0)</f>
      </c>
      <c r="D8" s="11">
        <v>154281</v>
      </c>
      <c r="E8" s="12">
        <v>0.9091</v>
      </c>
      <c r="F8" s="11"/>
      <c r="G8" s="11">
        <f>=ROUNDDOWN({0},0)</f>
      </c>
      <c r="H8" s="11"/>
      <c r="I8" s="12"/>
      <c r="J8" s="11">
        <v>345</v>
      </c>
      <c r="K8" s="13">
        <v>14157.44</v>
      </c>
      <c r="L8" s="11">
        <v>295</v>
      </c>
      <c r="M8" s="14">
        <v>47.99</v>
      </c>
      <c r="N8" s="11">
        <v>415</v>
      </c>
      <c r="O8" s="13">
        <v>18880.71</v>
      </c>
      <c r="P8" s="11">
        <v>252</v>
      </c>
      <c r="Q8" s="14">
        <v>74.92</v>
      </c>
      <c r="R8" s="12">
        <v>-0.1687</v>
      </c>
      <c r="S8" s="12">
        <v>-0.2502</v>
      </c>
      <c r="T8" s="12">
        <v>0.1706</v>
      </c>
      <c r="U8" s="12">
        <v>-0.3595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313</v>
      </c>
      <c r="AM8" s="13">
        <v>12779.22</v>
      </c>
      <c r="AN8" s="11">
        <v>85</v>
      </c>
      <c r="AO8" s="11">
        <v>391</v>
      </c>
      <c r="AP8" s="13">
        <v>17958.03</v>
      </c>
      <c r="AQ8" s="11">
        <v>97</v>
      </c>
      <c r="AR8" s="12">
        <v>-0.1995</v>
      </c>
      <c r="AS8" s="12">
        <v>-0.2884</v>
      </c>
      <c r="AT8" s="11">
        <v>22</v>
      </c>
      <c r="AU8" s="13">
        <v>883.9</v>
      </c>
      <c r="AV8" s="11">
        <v>2</v>
      </c>
      <c r="AW8" s="11">
        <v>15</v>
      </c>
      <c r="AX8" s="13">
        <v>609.49</v>
      </c>
      <c r="AY8" s="11">
        <v>2</v>
      </c>
      <c r="AZ8" s="12">
        <v>0.4667</v>
      </c>
      <c r="BA8" s="12">
        <v>0.4502</v>
      </c>
      <c r="BB8" s="11"/>
      <c r="BC8" s="13"/>
      <c r="BD8" s="11"/>
      <c r="BE8" s="11"/>
      <c r="BF8" s="13"/>
      <c r="BG8" s="11"/>
      <c r="BH8" s="12"/>
      <c r="BI8" s="12"/>
      <c r="BJ8" s="11">
        <v>10</v>
      </c>
      <c r="BK8" s="13">
        <v>494.32</v>
      </c>
      <c r="BL8" s="11">
        <v>206</v>
      </c>
      <c r="BM8" s="11">
        <v>9</v>
      </c>
      <c r="BN8" s="13">
        <v>313.19</v>
      </c>
      <c r="BO8" s="11">
        <v>169</v>
      </c>
      <c r="BP8" s="12">
        <v>0.1111</v>
      </c>
      <c r="BQ8" s="12">
        <v>0.5783</v>
      </c>
      <c r="BR8" s="11"/>
      <c r="BS8" s="13"/>
      <c r="BT8" s="11"/>
      <c r="BU8" s="11"/>
      <c r="BV8" s="13"/>
      <c r="BW8" s="11"/>
      <c r="BX8" s="12"/>
      <c r="BY8" s="12"/>
    </row>
    <row r="9">
      <c r="A9" s="10" t="s">
        <v>42</v>
      </c>
      <c r="B9" s="11">
        <v>125110</v>
      </c>
      <c r="C9" s="11">
        <f>=ROUNDDOWN(13.2320123531216,0)</f>
      </c>
      <c r="D9" s="11">
        <v>241412</v>
      </c>
      <c r="E9" s="12">
        <v>0.9486</v>
      </c>
      <c r="F9" s="11"/>
      <c r="G9" s="11">
        <f>=ROUNDDOWN({0},0)</f>
      </c>
      <c r="H9" s="11"/>
      <c r="I9" s="12"/>
      <c r="J9" s="11">
        <v>362</v>
      </c>
      <c r="K9" s="13">
        <v>7870.34</v>
      </c>
      <c r="L9" s="11">
        <v>262</v>
      </c>
      <c r="M9" s="14">
        <v>30.04</v>
      </c>
      <c r="N9" s="11">
        <v>306</v>
      </c>
      <c r="O9" s="13">
        <v>6992.53</v>
      </c>
      <c r="P9" s="11">
        <v>309</v>
      </c>
      <c r="Q9" s="14">
        <v>22.63</v>
      </c>
      <c r="R9" s="12">
        <v>0.183</v>
      </c>
      <c r="S9" s="12">
        <v>0.1255</v>
      </c>
      <c r="T9" s="12">
        <v>-0.1521</v>
      </c>
      <c r="U9" s="12">
        <v>0.3274</v>
      </c>
      <c r="V9" s="11"/>
      <c r="W9" s="13"/>
      <c r="X9" s="11">
        <v>178</v>
      </c>
      <c r="Y9" s="11">
        <v>52</v>
      </c>
      <c r="Z9" s="13">
        <v>1074.39</v>
      </c>
      <c r="AA9" s="11">
        <v>240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295</v>
      </c>
      <c r="AM9" s="13">
        <v>6396.2</v>
      </c>
      <c r="AN9" s="11">
        <v>95</v>
      </c>
      <c r="AO9" s="11">
        <v>212</v>
      </c>
      <c r="AP9" s="13">
        <v>4977.85</v>
      </c>
      <c r="AQ9" s="11">
        <v>66</v>
      </c>
      <c r="AR9" s="12">
        <v>0.3915</v>
      </c>
      <c r="AS9" s="12">
        <v>0.2849</v>
      </c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>
        <v>67</v>
      </c>
      <c r="BK9" s="13">
        <v>1474.14</v>
      </c>
      <c r="BL9" s="11">
        <v>213</v>
      </c>
      <c r="BM9" s="11">
        <v>42</v>
      </c>
      <c r="BN9" s="13">
        <v>940.29</v>
      </c>
      <c r="BO9" s="11">
        <v>197</v>
      </c>
      <c r="BP9" s="12">
        <v>0.5952</v>
      </c>
      <c r="BQ9" s="12">
        <v>0.5678</v>
      </c>
      <c r="BR9" s="11"/>
      <c r="BS9" s="13"/>
      <c r="BT9" s="11"/>
      <c r="BU9" s="11"/>
      <c r="BV9" s="13"/>
      <c r="BW9" s="11"/>
      <c r="BX9" s="12"/>
      <c r="BY9" s="12"/>
    </row>
    <row r="10">
      <c r="A10" s="10" t="s">
        <v>43</v>
      </c>
      <c r="B10" s="11">
        <v>379874</v>
      </c>
      <c r="C10" s="11">
        <f>=ROUNDDOWN(19.1784847000853,0)</f>
      </c>
      <c r="D10" s="11">
        <v>617511</v>
      </c>
      <c r="E10" s="12">
        <v>0.8043</v>
      </c>
      <c r="F10" s="11"/>
      <c r="G10" s="11">
        <f>=ROUNDDOWN({0},0)</f>
      </c>
      <c r="H10" s="11"/>
      <c r="I10" s="12"/>
      <c r="J10" s="11">
        <v>1480</v>
      </c>
      <c r="K10" s="13">
        <v>50813.98</v>
      </c>
      <c r="L10" s="11">
        <v>1182</v>
      </c>
      <c r="M10" s="14">
        <v>42.99</v>
      </c>
      <c r="N10" s="11">
        <v>1454</v>
      </c>
      <c r="O10" s="13">
        <v>50298.29</v>
      </c>
      <c r="P10" s="11">
        <v>1123</v>
      </c>
      <c r="Q10" s="14">
        <v>44.79</v>
      </c>
      <c r="R10" s="12">
        <v>0.0179</v>
      </c>
      <c r="S10" s="12">
        <v>0.0103</v>
      </c>
      <c r="T10" s="12">
        <v>0.0525</v>
      </c>
      <c r="U10" s="12">
        <v>-0.0402</v>
      </c>
      <c r="V10" s="11">
        <v>638</v>
      </c>
      <c r="W10" s="13">
        <v>17697.19</v>
      </c>
      <c r="X10" s="11">
        <v>560</v>
      </c>
      <c r="Y10" s="11">
        <v>803</v>
      </c>
      <c r="Z10" s="13">
        <v>27916.59</v>
      </c>
      <c r="AA10" s="11">
        <v>619</v>
      </c>
      <c r="AB10" s="12">
        <v>-0.2055</v>
      </c>
      <c r="AC10" s="12">
        <v>-0.3661</v>
      </c>
      <c r="AD10" s="11"/>
      <c r="AE10" s="13"/>
      <c r="AF10" s="11"/>
      <c r="AG10" s="11"/>
      <c r="AH10" s="13"/>
      <c r="AI10" s="11"/>
      <c r="AJ10" s="12"/>
      <c r="AK10" s="12"/>
      <c r="AL10" s="11">
        <v>646</v>
      </c>
      <c r="AM10" s="13">
        <v>27035.61</v>
      </c>
      <c r="AN10" s="11">
        <v>119</v>
      </c>
      <c r="AO10" s="11">
        <v>506</v>
      </c>
      <c r="AP10" s="13">
        <v>16814.3</v>
      </c>
      <c r="AQ10" s="11">
        <v>115</v>
      </c>
      <c r="AR10" s="12">
        <v>0.2767</v>
      </c>
      <c r="AS10" s="12">
        <v>0.6079</v>
      </c>
      <c r="AT10" s="11">
        <v>100</v>
      </c>
      <c r="AU10" s="13">
        <v>1905.05</v>
      </c>
      <c r="AV10" s="11">
        <v>10</v>
      </c>
      <c r="AW10" s="11">
        <v>59</v>
      </c>
      <c r="AX10" s="13">
        <v>1226.73</v>
      </c>
      <c r="AY10" s="11">
        <v>13</v>
      </c>
      <c r="AZ10" s="12">
        <v>0.6949</v>
      </c>
      <c r="BA10" s="12">
        <v>0.5529</v>
      </c>
      <c r="BB10" s="11"/>
      <c r="BC10" s="13"/>
      <c r="BD10" s="11"/>
      <c r="BE10" s="11"/>
      <c r="BF10" s="13"/>
      <c r="BG10" s="11"/>
      <c r="BH10" s="12"/>
      <c r="BI10" s="12"/>
      <c r="BJ10" s="11">
        <v>32</v>
      </c>
      <c r="BK10" s="13">
        <v>1092.79</v>
      </c>
      <c r="BL10" s="11">
        <v>781</v>
      </c>
      <c r="BM10" s="11">
        <v>14</v>
      </c>
      <c r="BN10" s="13">
        <v>529.2</v>
      </c>
      <c r="BO10" s="11">
        <v>668</v>
      </c>
      <c r="BP10" s="12">
        <v>1.2857</v>
      </c>
      <c r="BQ10" s="12">
        <v>1.065</v>
      </c>
      <c r="BR10" s="11">
        <v>64</v>
      </c>
      <c r="BS10" s="13">
        <v>3083.34</v>
      </c>
      <c r="BT10" s="11">
        <v>144</v>
      </c>
      <c r="BU10" s="11">
        <v>72</v>
      </c>
      <c r="BV10" s="13">
        <v>3811.47</v>
      </c>
      <c r="BW10" s="11">
        <v>131</v>
      </c>
      <c r="BX10" s="12">
        <v>-0.1111</v>
      </c>
      <c r="BY10" s="12">
        <v>-0.191</v>
      </c>
    </row>
    <row r="11">
      <c r="A11" s="10" t="s">
        <v>44</v>
      </c>
      <c r="B11" s="11">
        <v>2958</v>
      </c>
      <c r="C11" s="11">
        <f>=ROUNDDOWN(94.2038216560509,0)</f>
      </c>
      <c r="D11" s="11">
        <v>748</v>
      </c>
      <c r="E11" s="12">
        <v>0.6088</v>
      </c>
      <c r="F11" s="11"/>
      <c r="G11" s="11">
        <f>=ROUNDDOWN({0},0)</f>
      </c>
      <c r="H11" s="11"/>
      <c r="I11" s="12"/>
      <c r="J11" s="11"/>
      <c r="K11" s="13"/>
      <c r="L11" s="11">
        <v>60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>
        <v>56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</row>
    <row r="12">
      <c r="A12" s="10" t="s">
        <v>45</v>
      </c>
      <c r="B12" s="11">
        <v>113896</v>
      </c>
      <c r="C12" s="11">
        <f>=ROUNDDOWN(24.4664031620553,0)</f>
      </c>
      <c r="D12" s="11">
        <v>75401</v>
      </c>
      <c r="E12" s="12">
        <v>0.8359</v>
      </c>
      <c r="F12" s="11"/>
      <c r="G12" s="11">
        <f>=ROUNDDOWN({0},0)</f>
      </c>
      <c r="H12" s="11">
        <v>1221</v>
      </c>
      <c r="I12" s="12"/>
      <c r="J12" s="11">
        <v>4929</v>
      </c>
      <c r="K12" s="13">
        <v>835822.54</v>
      </c>
      <c r="L12" s="11">
        <v>655</v>
      </c>
      <c r="M12" s="14">
        <v>1276.06</v>
      </c>
      <c r="N12" s="11">
        <v>4275</v>
      </c>
      <c r="O12" s="13">
        <v>850328.64</v>
      </c>
      <c r="P12" s="11">
        <v>752</v>
      </c>
      <c r="Q12" s="14">
        <v>1130.76</v>
      </c>
      <c r="R12" s="12">
        <v>0.153</v>
      </c>
      <c r="S12" s="12">
        <v>-0.0171</v>
      </c>
      <c r="T12" s="12">
        <v>-0.129</v>
      </c>
      <c r="U12" s="12">
        <v>0.1285</v>
      </c>
      <c r="V12" s="11">
        <v>1750</v>
      </c>
      <c r="W12" s="13">
        <v>322993.01</v>
      </c>
      <c r="X12" s="11">
        <v>225</v>
      </c>
      <c r="Y12" s="11">
        <v>1889</v>
      </c>
      <c r="Z12" s="13">
        <v>423778.93</v>
      </c>
      <c r="AA12" s="11">
        <v>398</v>
      </c>
      <c r="AB12" s="12">
        <v>-0.0736</v>
      </c>
      <c r="AC12" s="12">
        <v>-0.2378</v>
      </c>
      <c r="AD12" s="11">
        <v>1165</v>
      </c>
      <c r="AE12" s="13">
        <v>214575.79</v>
      </c>
      <c r="AF12" s="11">
        <v>494</v>
      </c>
      <c r="AG12" s="11">
        <v>358</v>
      </c>
      <c r="AH12" s="13">
        <v>74519.67</v>
      </c>
      <c r="AI12" s="11">
        <v>491</v>
      </c>
      <c r="AJ12" s="12">
        <v>2.2542</v>
      </c>
      <c r="AK12" s="12">
        <v>1.8795</v>
      </c>
      <c r="AL12" s="11">
        <v>219</v>
      </c>
      <c r="AM12" s="13">
        <v>26280.38</v>
      </c>
      <c r="AN12" s="11">
        <v>220</v>
      </c>
      <c r="AO12" s="11">
        <v>145</v>
      </c>
      <c r="AP12" s="13">
        <v>22210.85</v>
      </c>
      <c r="AQ12" s="11">
        <v>226</v>
      </c>
      <c r="AR12" s="12">
        <v>0.5103</v>
      </c>
      <c r="AS12" s="12">
        <v>0.1832</v>
      </c>
      <c r="AT12" s="11">
        <v>602</v>
      </c>
      <c r="AU12" s="13">
        <v>90127.88</v>
      </c>
      <c r="AV12" s="11">
        <v>369</v>
      </c>
      <c r="AW12" s="11">
        <v>373</v>
      </c>
      <c r="AX12" s="13">
        <v>69415.06</v>
      </c>
      <c r="AY12" s="11">
        <v>370</v>
      </c>
      <c r="AZ12" s="12">
        <v>0.6139</v>
      </c>
      <c r="BA12" s="12">
        <v>0.2984</v>
      </c>
      <c r="BB12" s="11">
        <v>681</v>
      </c>
      <c r="BC12" s="13">
        <v>98702.86</v>
      </c>
      <c r="BD12" s="11">
        <v>303</v>
      </c>
      <c r="BE12" s="11">
        <v>1022</v>
      </c>
      <c r="BF12" s="13">
        <v>167561.26</v>
      </c>
      <c r="BG12" s="11">
        <v>368</v>
      </c>
      <c r="BH12" s="12">
        <v>-0.3337</v>
      </c>
      <c r="BI12" s="12">
        <v>-0.4109</v>
      </c>
      <c r="BJ12" s="11">
        <v>512</v>
      </c>
      <c r="BK12" s="13">
        <v>83142.62</v>
      </c>
      <c r="BL12" s="11">
        <v>605</v>
      </c>
      <c r="BM12" s="11">
        <v>488</v>
      </c>
      <c r="BN12" s="13">
        <v>92842.87</v>
      </c>
      <c r="BO12" s="11">
        <v>665</v>
      </c>
      <c r="BP12" s="12">
        <v>0.0492</v>
      </c>
      <c r="BQ12" s="12">
        <v>-0.1045</v>
      </c>
      <c r="BR12" s="11"/>
      <c r="BS12" s="13"/>
      <c r="BT12" s="11"/>
      <c r="BU12" s="11"/>
      <c r="BV12" s="13"/>
      <c r="BW12" s="11"/>
      <c r="BX12" s="12"/>
      <c r="BY12" s="12"/>
    </row>
    <row r="13">
      <c r="A13" s="10" t="s">
        <v>46</v>
      </c>
      <c r="B13" s="11">
        <v>17686</v>
      </c>
      <c r="C13" s="11">
        <f>=ROUNDDOWN(29.7894559541856,0)</f>
      </c>
      <c r="D13" s="11">
        <v>8390</v>
      </c>
      <c r="E13" s="12">
        <v>0.8989</v>
      </c>
      <c r="F13" s="11"/>
      <c r="G13" s="11">
        <f>=ROUNDDOWN({0},0)</f>
      </c>
      <c r="H13" s="11"/>
      <c r="I13" s="12"/>
      <c r="J13" s="11">
        <v>692</v>
      </c>
      <c r="K13" s="13">
        <v>55678.17</v>
      </c>
      <c r="L13" s="11">
        <v>149</v>
      </c>
      <c r="M13" s="14">
        <v>373.68</v>
      </c>
      <c r="N13" s="11">
        <v>546</v>
      </c>
      <c r="O13" s="13">
        <v>50656.09</v>
      </c>
      <c r="P13" s="11">
        <v>121</v>
      </c>
      <c r="Q13" s="14">
        <v>418.65</v>
      </c>
      <c r="R13" s="12">
        <v>0.2674</v>
      </c>
      <c r="S13" s="12">
        <v>0.0991</v>
      </c>
      <c r="T13" s="12">
        <v>0.2314</v>
      </c>
      <c r="U13" s="12">
        <v>-0.1074</v>
      </c>
      <c r="V13" s="11">
        <v>9</v>
      </c>
      <c r="W13" s="13">
        <v>820.03</v>
      </c>
      <c r="X13" s="11">
        <v>19</v>
      </c>
      <c r="Y13" s="11">
        <v>15</v>
      </c>
      <c r="Z13" s="13">
        <v>1674.3</v>
      </c>
      <c r="AA13" s="11">
        <v>17</v>
      </c>
      <c r="AB13" s="12">
        <v>-0.4</v>
      </c>
      <c r="AC13" s="12">
        <v>-0.5102</v>
      </c>
      <c r="AD13" s="11">
        <v>146</v>
      </c>
      <c r="AE13" s="13">
        <v>16802.65</v>
      </c>
      <c r="AF13" s="11">
        <v>26</v>
      </c>
      <c r="AG13" s="11">
        <v>168</v>
      </c>
      <c r="AH13" s="13">
        <v>18646.41</v>
      </c>
      <c r="AI13" s="11">
        <v>12</v>
      </c>
      <c r="AJ13" s="12">
        <v>-0.131</v>
      </c>
      <c r="AK13" s="12">
        <v>-0.0989</v>
      </c>
      <c r="AL13" s="11">
        <v>111</v>
      </c>
      <c r="AM13" s="13">
        <v>7977.89</v>
      </c>
      <c r="AN13" s="11">
        <v>50</v>
      </c>
      <c r="AO13" s="11">
        <v>67</v>
      </c>
      <c r="AP13" s="13">
        <v>6211.97</v>
      </c>
      <c r="AQ13" s="11">
        <v>46</v>
      </c>
      <c r="AR13" s="12">
        <v>0.6567</v>
      </c>
      <c r="AS13" s="12">
        <v>0.2843</v>
      </c>
      <c r="AT13" s="11">
        <v>185</v>
      </c>
      <c r="AU13" s="13">
        <v>13579.48</v>
      </c>
      <c r="AV13" s="11">
        <v>81</v>
      </c>
      <c r="AW13" s="11">
        <v>66</v>
      </c>
      <c r="AX13" s="13">
        <v>5043.36</v>
      </c>
      <c r="AY13" s="11">
        <v>50</v>
      </c>
      <c r="AZ13" s="12">
        <v>1.803</v>
      </c>
      <c r="BA13" s="12">
        <v>1.6925</v>
      </c>
      <c r="BB13" s="11">
        <v>149</v>
      </c>
      <c r="BC13" s="13">
        <v>9869.96</v>
      </c>
      <c r="BD13" s="11">
        <v>100</v>
      </c>
      <c r="BE13" s="11">
        <v>107</v>
      </c>
      <c r="BF13" s="13">
        <v>7898.78</v>
      </c>
      <c r="BG13" s="11">
        <v>42</v>
      </c>
      <c r="BH13" s="12">
        <v>0.3925</v>
      </c>
      <c r="BI13" s="12">
        <v>0.2496</v>
      </c>
      <c r="BJ13" s="11">
        <v>92</v>
      </c>
      <c r="BK13" s="13">
        <v>6628.16</v>
      </c>
      <c r="BL13" s="11">
        <v>124</v>
      </c>
      <c r="BM13" s="11">
        <v>123</v>
      </c>
      <c r="BN13" s="13">
        <v>11181.27</v>
      </c>
      <c r="BO13" s="11">
        <v>103</v>
      </c>
      <c r="BP13" s="12">
        <v>-0.252</v>
      </c>
      <c r="BQ13" s="12">
        <v>-0.4072</v>
      </c>
      <c r="BR13" s="11"/>
      <c r="BS13" s="13"/>
      <c r="BT13" s="11"/>
      <c r="BU13" s="11"/>
      <c r="BV13" s="13"/>
      <c r="BW13" s="11"/>
      <c r="BX13" s="12"/>
      <c r="BY13" s="12"/>
    </row>
    <row r="14">
      <c r="A14" s="10" t="s">
        <v>47</v>
      </c>
      <c r="B14" s="11">
        <v>4551</v>
      </c>
      <c r="C14" s="11">
        <f>=ROUNDDOWN(67.4222222222222,0)</f>
      </c>
      <c r="D14" s="11">
        <v>1788</v>
      </c>
      <c r="E14" s="12">
        <v>0.9431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15</v>
      </c>
      <c r="Q14" s="14"/>
      <c r="R14" s="12"/>
      <c r="S14" s="12"/>
      <c r="T14" s="12">
        <v>0.4667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</row>
    <row r="15">
      <c r="A15" s="10" t="s">
        <v>48</v>
      </c>
      <c r="B15" s="11">
        <v>35268</v>
      </c>
      <c r="C15" s="11">
        <f>=ROUNDDOWN(59.1348088531187,0)</f>
      </c>
      <c r="D15" s="11">
        <v>5754</v>
      </c>
      <c r="E15" s="12">
        <v>0.9876</v>
      </c>
      <c r="F15" s="11"/>
      <c r="G15" s="11">
        <f>=ROUNDDOWN({0},0)</f>
      </c>
      <c r="H15" s="11"/>
      <c r="I15" s="12"/>
      <c r="J15" s="11"/>
      <c r="K15" s="13"/>
      <c r="L15" s="11">
        <v>111</v>
      </c>
      <c r="M15" s="14"/>
      <c r="N15" s="11"/>
      <c r="O15" s="13"/>
      <c r="P15" s="11">
        <v>101</v>
      </c>
      <c r="Q15" s="14"/>
      <c r="R15" s="12"/>
      <c r="S15" s="12"/>
      <c r="T15" s="12">
        <v>0.099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7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</row>
    <row r="16">
      <c r="A16" s="10" t="s">
        <v>49</v>
      </c>
      <c r="B16" s="11">
        <v>8622</v>
      </c>
      <c r="C16" s="11">
        <f>=ROUNDDOWN(106.576019777503,0)</f>
      </c>
      <c r="D16" s="11"/>
      <c r="E16" s="12"/>
      <c r="F16" s="11"/>
      <c r="G16" s="11">
        <f>=ROUNDDOWN({0},0)</f>
      </c>
      <c r="H16" s="11"/>
      <c r="I16" s="12"/>
      <c r="J16" s="11">
        <v>2</v>
      </c>
      <c r="K16" s="13">
        <v>146.08</v>
      </c>
      <c r="L16" s="11">
        <v>75</v>
      </c>
      <c r="M16" s="14">
        <v>1.95</v>
      </c>
      <c r="N16" s="11">
        <v>1</v>
      </c>
      <c r="O16" s="13">
        <v>37.04</v>
      </c>
      <c r="P16" s="11">
        <v>114</v>
      </c>
      <c r="Q16" s="14">
        <v>0.32</v>
      </c>
      <c r="R16" s="12">
        <v>1</v>
      </c>
      <c r="S16" s="12">
        <v>2.9438</v>
      </c>
      <c r="T16" s="12">
        <v>-0.3421</v>
      </c>
      <c r="U16" s="12">
        <v>5.0938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</v>
      </c>
      <c r="BK16" s="13">
        <v>146.08</v>
      </c>
      <c r="BL16" s="11">
        <v>75</v>
      </c>
      <c r="BM16" s="11">
        <v>1</v>
      </c>
      <c r="BN16" s="13">
        <v>37.04</v>
      </c>
      <c r="BO16" s="11">
        <v>84</v>
      </c>
      <c r="BP16" s="12">
        <v>1</v>
      </c>
      <c r="BQ16" s="12">
        <v>2.9438</v>
      </c>
      <c r="BR16" s="11"/>
      <c r="BS16" s="13"/>
      <c r="BT16" s="11"/>
      <c r="BU16" s="11"/>
      <c r="BV16" s="13"/>
      <c r="BW16" s="11"/>
      <c r="BX16" s="12"/>
      <c r="BY16" s="12"/>
    </row>
    <row r="17">
      <c r="A17" s="10" t="s">
        <v>50</v>
      </c>
      <c r="B17" s="11">
        <v>258102</v>
      </c>
      <c r="C17" s="11">
        <f>=ROUNDDOWN(13.7655134160716,0)</f>
      </c>
      <c r="D17" s="11">
        <v>713168</v>
      </c>
      <c r="E17" s="12">
        <v>0.5705</v>
      </c>
      <c r="F17" s="11"/>
      <c r="G17" s="11">
        <f>=ROUNDDOWN({0},0)</f>
      </c>
      <c r="H17" s="11"/>
      <c r="I17" s="12"/>
      <c r="J17" s="11">
        <v>1424</v>
      </c>
      <c r="K17" s="13">
        <v>46573.86</v>
      </c>
      <c r="L17" s="11">
        <v>1029</v>
      </c>
      <c r="M17" s="14">
        <v>45.26</v>
      </c>
      <c r="N17" s="11">
        <v>984</v>
      </c>
      <c r="O17" s="13">
        <v>29030.79</v>
      </c>
      <c r="P17" s="11">
        <v>948</v>
      </c>
      <c r="Q17" s="14">
        <v>30.62</v>
      </c>
      <c r="R17" s="12">
        <v>0.4472</v>
      </c>
      <c r="S17" s="12">
        <v>0.6043</v>
      </c>
      <c r="T17" s="12">
        <v>0.0854</v>
      </c>
      <c r="U17" s="12">
        <v>0.4781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539</v>
      </c>
      <c r="AM17" s="13">
        <v>16521.75</v>
      </c>
      <c r="AN17" s="11">
        <v>30</v>
      </c>
      <c r="AO17" s="11">
        <v>531</v>
      </c>
      <c r="AP17" s="13">
        <v>13573.08</v>
      </c>
      <c r="AQ17" s="11">
        <v>30</v>
      </c>
      <c r="AR17" s="12">
        <v>0.0151</v>
      </c>
      <c r="AS17" s="12">
        <v>0.2172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10</v>
      </c>
      <c r="BK17" s="13">
        <v>315.71</v>
      </c>
      <c r="BL17" s="11">
        <v>863</v>
      </c>
      <c r="BM17" s="11">
        <v>13</v>
      </c>
      <c r="BN17" s="13">
        <v>484.37</v>
      </c>
      <c r="BO17" s="11">
        <v>763</v>
      </c>
      <c r="BP17" s="12">
        <v>-0.2308</v>
      </c>
      <c r="BQ17" s="12">
        <v>-0.3482</v>
      </c>
      <c r="BR17" s="11">
        <v>875</v>
      </c>
      <c r="BS17" s="13">
        <v>29736.4</v>
      </c>
      <c r="BT17" s="11">
        <v>102</v>
      </c>
      <c r="BU17" s="11">
        <v>440</v>
      </c>
      <c r="BV17" s="13">
        <v>14973.34</v>
      </c>
      <c r="BW17" s="11">
        <v>109</v>
      </c>
      <c r="BX17" s="12">
        <v>0.9886</v>
      </c>
      <c r="BY17" s="12">
        <v>0.986</v>
      </c>
    </row>
    <row r="18">
      <c r="A18" s="10" t="s">
        <v>51</v>
      </c>
      <c r="B18" s="11">
        <v>75794</v>
      </c>
      <c r="C18" s="11">
        <f>=ROUNDDOWN(19.3940789642026,0)</f>
      </c>
      <c r="D18" s="11">
        <v>111180</v>
      </c>
      <c r="E18" s="12">
        <v>0.9715</v>
      </c>
      <c r="F18" s="11"/>
      <c r="G18" s="11">
        <f>=ROUNDDOWN({0},0)</f>
      </c>
      <c r="H18" s="11"/>
      <c r="I18" s="12"/>
      <c r="J18" s="11">
        <v>1674</v>
      </c>
      <c r="K18" s="13">
        <v>55256.17</v>
      </c>
      <c r="L18" s="11">
        <v>128</v>
      </c>
      <c r="M18" s="14">
        <v>431.69</v>
      </c>
      <c r="N18" s="11">
        <v>1253</v>
      </c>
      <c r="O18" s="13">
        <v>43803.42</v>
      </c>
      <c r="P18" s="11"/>
      <c r="Q18" s="14"/>
      <c r="R18" s="12">
        <v>0.336</v>
      </c>
      <c r="S18" s="12">
        <v>0.2615</v>
      </c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1657</v>
      </c>
      <c r="AM18" s="13">
        <v>54590.55</v>
      </c>
      <c r="AN18" s="11">
        <v>92</v>
      </c>
      <c r="AO18" s="11">
        <v>1243</v>
      </c>
      <c r="AP18" s="13">
        <v>43409.6</v>
      </c>
      <c r="AQ18" s="11"/>
      <c r="AR18" s="12">
        <v>0.3331</v>
      </c>
      <c r="AS18" s="12">
        <v>0.2576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14</v>
      </c>
      <c r="BK18" s="13">
        <v>545.92</v>
      </c>
      <c r="BL18" s="11">
        <v>108</v>
      </c>
      <c r="BM18" s="11">
        <v>2</v>
      </c>
      <c r="BN18" s="13">
        <v>74.62</v>
      </c>
      <c r="BO18" s="11"/>
      <c r="BP18" s="12">
        <v>6</v>
      </c>
      <c r="BQ18" s="12">
        <v>6.316</v>
      </c>
      <c r="BR18" s="11">
        <v>3</v>
      </c>
      <c r="BS18" s="13">
        <v>119.7</v>
      </c>
      <c r="BT18" s="11">
        <v>5</v>
      </c>
      <c r="BU18" s="11">
        <v>8</v>
      </c>
      <c r="BV18" s="13">
        <v>319.2</v>
      </c>
      <c r="BW18" s="11"/>
      <c r="BX18" s="12">
        <v>-0.625</v>
      </c>
      <c r="BY18" s="12">
        <v>-0.625</v>
      </c>
    </row>
    <row r="19">
      <c r="A19" s="10" t="s">
        <v>52</v>
      </c>
      <c r="B19" s="11">
        <v>242708</v>
      </c>
      <c r="C19" s="11">
        <f>=ROUNDDOWN(20.0712850326241,0)</f>
      </c>
      <c r="D19" s="11">
        <v>218019</v>
      </c>
      <c r="E19" s="12">
        <v>0.9473</v>
      </c>
      <c r="F19" s="11"/>
      <c r="G19" s="11">
        <f>=ROUNDDOWN({0},0)</f>
      </c>
      <c r="H19" s="11"/>
      <c r="I19" s="12"/>
      <c r="J19" s="11">
        <v>1464</v>
      </c>
      <c r="K19" s="13">
        <v>30601.09</v>
      </c>
      <c r="L19" s="11">
        <v>607</v>
      </c>
      <c r="M19" s="14">
        <v>50.41</v>
      </c>
      <c r="N19" s="11">
        <v>1419</v>
      </c>
      <c r="O19" s="13">
        <v>33330.78</v>
      </c>
      <c r="P19" s="11">
        <v>704</v>
      </c>
      <c r="Q19" s="14">
        <v>47.34</v>
      </c>
      <c r="R19" s="12">
        <v>0.0317</v>
      </c>
      <c r="S19" s="12">
        <v>-0.0819</v>
      </c>
      <c r="T19" s="12">
        <v>-0.1378</v>
      </c>
      <c r="U19" s="12">
        <v>0.0649</v>
      </c>
      <c r="V19" s="11">
        <v>1288</v>
      </c>
      <c r="W19" s="13">
        <v>26707.88</v>
      </c>
      <c r="X19" s="11">
        <v>231</v>
      </c>
      <c r="Y19" s="11">
        <v>1249</v>
      </c>
      <c r="Z19" s="13">
        <v>29649.86</v>
      </c>
      <c r="AA19" s="11">
        <v>483</v>
      </c>
      <c r="AB19" s="12">
        <v>0.0312</v>
      </c>
      <c r="AC19" s="12">
        <v>-0.0992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131</v>
      </c>
      <c r="AU19" s="13">
        <v>2701.03</v>
      </c>
      <c r="AV19" s="11">
        <v>110</v>
      </c>
      <c r="AW19" s="11">
        <v>155</v>
      </c>
      <c r="AX19" s="13">
        <v>3212.01</v>
      </c>
      <c r="AY19" s="11">
        <v>133</v>
      </c>
      <c r="AZ19" s="12">
        <v>-0.1548</v>
      </c>
      <c r="BA19" s="12">
        <v>-0.1591</v>
      </c>
      <c r="BB19" s="11"/>
      <c r="BC19" s="13"/>
      <c r="BD19" s="11"/>
      <c r="BE19" s="11"/>
      <c r="BF19" s="13"/>
      <c r="BG19" s="11"/>
      <c r="BH19" s="12"/>
      <c r="BI19" s="12"/>
      <c r="BJ19" s="11">
        <v>45</v>
      </c>
      <c r="BK19" s="13">
        <v>1192.18</v>
      </c>
      <c r="BL19" s="11">
        <v>342</v>
      </c>
      <c r="BM19" s="11">
        <v>2</v>
      </c>
      <c r="BN19" s="13">
        <v>69.68</v>
      </c>
      <c r="BO19" s="11">
        <v>27</v>
      </c>
      <c r="BP19" s="12">
        <v>21.5</v>
      </c>
      <c r="BQ19" s="12">
        <v>16.1094</v>
      </c>
      <c r="BR19" s="11"/>
      <c r="BS19" s="13"/>
      <c r="BT19" s="11"/>
      <c r="BU19" s="11">
        <v>13</v>
      </c>
      <c r="BV19" s="13">
        <v>399.23</v>
      </c>
      <c r="BW19" s="11"/>
      <c r="BX19" s="12"/>
      <c r="BY19" s="12"/>
    </row>
    <row r="20">
      <c r="A20" s="10" t="s">
        <v>53</v>
      </c>
      <c r="B20" s="11">
        <v>179487</v>
      </c>
      <c r="C20" s="11">
        <f>=ROUNDDOWN(27.1144782162064,0)</f>
      </c>
      <c r="D20" s="11">
        <v>163663</v>
      </c>
      <c r="E20" s="12">
        <v>0.8974</v>
      </c>
      <c r="F20" s="11"/>
      <c r="G20" s="11">
        <f>=ROUNDDOWN({0},0)</f>
      </c>
      <c r="H20" s="11"/>
      <c r="I20" s="12"/>
      <c r="J20" s="11">
        <v>209</v>
      </c>
      <c r="K20" s="13">
        <v>10491.98</v>
      </c>
      <c r="L20" s="11">
        <v>577</v>
      </c>
      <c r="M20" s="14">
        <v>18.18</v>
      </c>
      <c r="N20" s="11">
        <v>283</v>
      </c>
      <c r="O20" s="13">
        <v>15269.02</v>
      </c>
      <c r="P20" s="11">
        <v>486</v>
      </c>
      <c r="Q20" s="14">
        <v>31.42</v>
      </c>
      <c r="R20" s="12">
        <v>-0.2615</v>
      </c>
      <c r="S20" s="12">
        <v>-0.3129</v>
      </c>
      <c r="T20" s="12">
        <v>0.1872</v>
      </c>
      <c r="U20" s="12">
        <v>-0.4214</v>
      </c>
      <c r="V20" s="11">
        <v>40</v>
      </c>
      <c r="W20" s="13">
        <v>2147.49</v>
      </c>
      <c r="X20" s="11">
        <v>298</v>
      </c>
      <c r="Y20" s="11">
        <v>54</v>
      </c>
      <c r="Z20" s="13">
        <v>2479.85</v>
      </c>
      <c r="AA20" s="11">
        <v>320</v>
      </c>
      <c r="AB20" s="12">
        <v>-0.2593</v>
      </c>
      <c r="AC20" s="12">
        <v>-0.134</v>
      </c>
      <c r="AD20" s="11"/>
      <c r="AE20" s="13"/>
      <c r="AF20" s="11"/>
      <c r="AG20" s="11"/>
      <c r="AH20" s="13"/>
      <c r="AI20" s="11"/>
      <c r="AJ20" s="12"/>
      <c r="AK20" s="12"/>
      <c r="AL20" s="11">
        <v>11</v>
      </c>
      <c r="AM20" s="13">
        <v>794.39</v>
      </c>
      <c r="AN20" s="11">
        <v>21</v>
      </c>
      <c r="AO20" s="11">
        <v>43</v>
      </c>
      <c r="AP20" s="13">
        <v>2916.96</v>
      </c>
      <c r="AQ20" s="11">
        <v>8</v>
      </c>
      <c r="AR20" s="12">
        <v>-0.7442</v>
      </c>
      <c r="AS20" s="12">
        <v>-0.7277</v>
      </c>
      <c r="AT20" s="11">
        <v>89</v>
      </c>
      <c r="AU20" s="13">
        <v>4340.11</v>
      </c>
      <c r="AV20" s="11">
        <v>148</v>
      </c>
      <c r="AW20" s="11">
        <v>66</v>
      </c>
      <c r="AX20" s="13">
        <v>3476.35</v>
      </c>
      <c r="AY20" s="11">
        <v>113</v>
      </c>
      <c r="AZ20" s="12">
        <v>0.3485</v>
      </c>
      <c r="BA20" s="12">
        <v>0.2485</v>
      </c>
      <c r="BB20" s="11">
        <v>65</v>
      </c>
      <c r="BC20" s="13">
        <v>3063.97</v>
      </c>
      <c r="BD20" s="11">
        <v>243</v>
      </c>
      <c r="BE20" s="11">
        <v>111</v>
      </c>
      <c r="BF20" s="13">
        <v>5936.4</v>
      </c>
      <c r="BG20" s="11">
        <v>58</v>
      </c>
      <c r="BH20" s="12">
        <v>-0.4144</v>
      </c>
      <c r="BI20" s="12">
        <v>-0.4839</v>
      </c>
      <c r="BJ20" s="11">
        <v>4</v>
      </c>
      <c r="BK20" s="13">
        <v>146.02</v>
      </c>
      <c r="BL20" s="11">
        <v>319</v>
      </c>
      <c r="BM20" s="11">
        <v>9</v>
      </c>
      <c r="BN20" s="13">
        <v>459.46</v>
      </c>
      <c r="BO20" s="11">
        <v>278</v>
      </c>
      <c r="BP20" s="12">
        <v>-0.5556</v>
      </c>
      <c r="BQ20" s="12">
        <v>-0.6822</v>
      </c>
      <c r="BR20" s="11"/>
      <c r="BS20" s="13"/>
      <c r="BT20" s="11"/>
      <c r="BU20" s="11"/>
      <c r="BV20" s="13"/>
      <c r="BW20" s="11"/>
      <c r="BX20" s="12"/>
      <c r="BY20" s="12"/>
    </row>
    <row r="21">
      <c r="A21" s="19" t="s">
        <v>54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15756</v>
      </c>
      <c r="K21" s="17">
        <v>1297000.47</v>
      </c>
      <c r="L21" s="15">
        <v>7321</v>
      </c>
      <c r="M21" s="18">
        <v>177.16</v>
      </c>
      <c r="N21" s="15">
        <v>13449</v>
      </c>
      <c r="O21" s="17">
        <v>1267850.29</v>
      </c>
      <c r="P21" s="15">
        <v>7348</v>
      </c>
      <c r="Q21" s="18">
        <v>172.54</v>
      </c>
      <c r="R21" s="16">
        <v>0.1715</v>
      </c>
      <c r="S21" s="16">
        <v>0.023</v>
      </c>
      <c r="T21" s="16">
        <v>-0.0037</v>
      </c>
      <c r="U21" s="16">
        <v>0.0268</v>
      </c>
      <c r="V21" s="15">
        <v>4836</v>
      </c>
      <c r="W21" s="17">
        <v>428311.05</v>
      </c>
      <c r="X21" s="15">
        <v>2539</v>
      </c>
      <c r="Y21" s="15">
        <v>4679</v>
      </c>
      <c r="Z21" s="17">
        <v>525237.53</v>
      </c>
      <c r="AA21" s="15">
        <v>2748</v>
      </c>
      <c r="AB21" s="16">
        <v>0.0336</v>
      </c>
      <c r="AC21" s="16">
        <v>-0.1845</v>
      </c>
      <c r="AD21" s="15">
        <v>1525</v>
      </c>
      <c r="AE21" s="17">
        <v>245092.74</v>
      </c>
      <c r="AF21" s="15">
        <v>871</v>
      </c>
      <c r="AG21" s="15">
        <v>624</v>
      </c>
      <c r="AH21" s="17">
        <v>100272.84</v>
      </c>
      <c r="AI21" s="15">
        <v>833</v>
      </c>
      <c r="AJ21" s="16">
        <v>1.4439</v>
      </c>
      <c r="AK21" s="16">
        <v>1.4443</v>
      </c>
      <c r="AL21" s="15">
        <v>4271</v>
      </c>
      <c r="AM21" s="17">
        <v>179448.01</v>
      </c>
      <c r="AN21" s="15">
        <v>1033</v>
      </c>
      <c r="AO21" s="15">
        <v>3689</v>
      </c>
      <c r="AP21" s="17">
        <v>162285.51</v>
      </c>
      <c r="AQ21" s="15">
        <v>959</v>
      </c>
      <c r="AR21" s="16">
        <v>0.1578</v>
      </c>
      <c r="AS21" s="16">
        <v>0.1058</v>
      </c>
      <c r="AT21" s="15">
        <v>1712</v>
      </c>
      <c r="AU21" s="17">
        <v>152940.66</v>
      </c>
      <c r="AV21" s="15">
        <v>1160</v>
      </c>
      <c r="AW21" s="15">
        <v>1040</v>
      </c>
      <c r="AX21" s="17">
        <v>107383.5</v>
      </c>
      <c r="AY21" s="15">
        <v>977</v>
      </c>
      <c r="AZ21" s="16">
        <v>0.6462</v>
      </c>
      <c r="BA21" s="16">
        <v>0.4242</v>
      </c>
      <c r="BB21" s="15">
        <v>1517</v>
      </c>
      <c r="BC21" s="17">
        <v>151445.16</v>
      </c>
      <c r="BD21" s="15">
        <v>1261</v>
      </c>
      <c r="BE21" s="15">
        <v>2027</v>
      </c>
      <c r="BF21" s="17">
        <v>235474.83</v>
      </c>
      <c r="BG21" s="15">
        <v>1018</v>
      </c>
      <c r="BH21" s="16">
        <v>-0.2516</v>
      </c>
      <c r="BI21" s="16">
        <v>-0.3569</v>
      </c>
      <c r="BJ21" s="15">
        <v>953</v>
      </c>
      <c r="BK21" s="17">
        <v>106823.41</v>
      </c>
      <c r="BL21" s="15">
        <v>5304</v>
      </c>
      <c r="BM21" s="15">
        <v>857</v>
      </c>
      <c r="BN21" s="17">
        <v>117692.84</v>
      </c>
      <c r="BO21" s="15">
        <v>4563</v>
      </c>
      <c r="BP21" s="16">
        <v>0.112</v>
      </c>
      <c r="BQ21" s="16">
        <v>-0.0924</v>
      </c>
      <c r="BR21" s="15">
        <v>942</v>
      </c>
      <c r="BS21" s="17">
        <v>32939.44</v>
      </c>
      <c r="BT21" s="15">
        <v>251</v>
      </c>
      <c r="BU21" s="15">
        <v>533</v>
      </c>
      <c r="BV21" s="17">
        <v>19503.24</v>
      </c>
      <c r="BW21" s="15">
        <v>240</v>
      </c>
      <c r="BX21" s="16">
        <v>0.7674</v>
      </c>
      <c r="BY21" s="16">
        <v>0.6889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</mergeCells>
  <headerFooter/>
</worksheet>
</file>