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<sst xmlns="http://schemas.openxmlformats.org/spreadsheetml/2006/main" count="54" uniqueCount="54">
  <si>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</si>
  <si>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</si>
  <si>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</si>
  <si>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06/01/2024</t>
  </si>
  <si>
    <t>End Date:</t>
  </si>
  <si>
    <t>06/23/2024</t>
  </si>
  <si>
    <t>Report Run Date:</t>
  </si>
  <si>
    <t>06/26/2024</t>
  </si>
  <si>
    <t>Division</t>
  </si>
  <si>
    <t>Current And Future Inventory</t>
  </si>
  <si>
    <t>Current And History Sales Comparison</t>
  </si>
  <si>
    <t>ASHFURNDS</t>
  </si>
  <si>
    <t>LAMPDS</t>
  </si>
  <si>
    <t>ZOLA</t>
  </si>
  <si>
    <t>AMERSIGNDS</t>
  </si>
  <si>
    <t>ROOMECOM</t>
  </si>
  <si>
    <t>HOUZZ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</si>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</sst>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Q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17</v>
      </c>
      <c r="K3" s="4" t="s">
        <v>17</v>
      </c>
      <c r="L3" s="4" t="s">
        <v>17</v>
      </c>
      <c r="M3" s="4" t="s">
        <v>17</v>
      </c>
      <c r="N3" s="4" t="s">
        <v>18</v>
      </c>
      <c r="O3" s="4" t="s">
        <v>18</v>
      </c>
      <c r="P3" s="4" t="s">
        <v>18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17</v>
      </c>
      <c r="W3" s="4" t="s">
        <v>17</v>
      </c>
      <c r="X3" s="4" t="s">
        <v>17</v>
      </c>
      <c r="Y3" s="4" t="s">
        <v>18</v>
      </c>
      <c r="Z3" s="4" t="s">
        <v>18</v>
      </c>
      <c r="AA3" s="4" t="s">
        <v>18</v>
      </c>
      <c r="AB3" s="4" t="s">
        <v>19</v>
      </c>
      <c r="AC3" s="4" t="s">
        <v>20</v>
      </c>
      <c r="AD3" s="4" t="s">
        <v>17</v>
      </c>
      <c r="AE3" s="4" t="s">
        <v>17</v>
      </c>
      <c r="AF3" s="4" t="s">
        <v>17</v>
      </c>
      <c r="AG3" s="4" t="s">
        <v>18</v>
      </c>
      <c r="AH3" s="4" t="s">
        <v>18</v>
      </c>
      <c r="AI3" s="4" t="s">
        <v>18</v>
      </c>
      <c r="AJ3" s="4" t="s">
        <v>19</v>
      </c>
      <c r="AK3" s="4" t="s">
        <v>20</v>
      </c>
      <c r="AL3" s="4" t="s">
        <v>17</v>
      </c>
      <c r="AM3" s="4" t="s">
        <v>17</v>
      </c>
      <c r="AN3" s="4" t="s">
        <v>17</v>
      </c>
      <c r="AO3" s="4" t="s">
        <v>18</v>
      </c>
      <c r="AP3" s="4" t="s">
        <v>18</v>
      </c>
      <c r="AQ3" s="4" t="s">
        <v>18</v>
      </c>
      <c r="AR3" s="4" t="s">
        <v>19</v>
      </c>
      <c r="AS3" s="4" t="s">
        <v>20</v>
      </c>
      <c r="AT3" s="4" t="s">
        <v>17</v>
      </c>
      <c r="AU3" s="4" t="s">
        <v>17</v>
      </c>
      <c r="AV3" s="4" t="s">
        <v>17</v>
      </c>
      <c r="AW3" s="4" t="s">
        <v>18</v>
      </c>
      <c r="AX3" s="4" t="s">
        <v>18</v>
      </c>
      <c r="AY3" s="4" t="s">
        <v>18</v>
      </c>
      <c r="AZ3" s="4" t="s">
        <v>19</v>
      </c>
      <c r="BA3" s="4" t="s">
        <v>20</v>
      </c>
      <c r="BB3" s="4" t="s">
        <v>17</v>
      </c>
      <c r="BC3" s="4" t="s">
        <v>17</v>
      </c>
      <c r="BD3" s="4" t="s">
        <v>17</v>
      </c>
      <c r="BE3" s="4" t="s">
        <v>18</v>
      </c>
      <c r="BF3" s="4" t="s">
        <v>18</v>
      </c>
      <c r="BG3" s="4" t="s">
        <v>18</v>
      </c>
      <c r="BH3" s="4" t="s">
        <v>19</v>
      </c>
      <c r="BI3" s="4" t="s">
        <v>20</v>
      </c>
      <c r="BJ3" s="4" t="s">
        <v>17</v>
      </c>
      <c r="BK3" s="4" t="s">
        <v>17</v>
      </c>
      <c r="BL3" s="4" t="s">
        <v>17</v>
      </c>
      <c r="BM3" s="4" t="s">
        <v>18</v>
      </c>
      <c r="BN3" s="4" t="s">
        <v>18</v>
      </c>
      <c r="BO3" s="4" t="s">
        <v>18</v>
      </c>
      <c r="BP3" s="4" t="s">
        <v>19</v>
      </c>
      <c r="BQ3" s="4" t="s">
        <v>20</v>
      </c>
    </row>
    <row r="4">
      <c r="A4" s="4" t="s">
        <v>8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31</v>
      </c>
      <c r="O4" s="4" t="s">
        <v>32</v>
      </c>
      <c r="P4" s="4" t="s">
        <v>33</v>
      </c>
      <c r="Q4" s="4" t="s">
        <v>34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35</v>
      </c>
      <c r="W4" s="4" t="s">
        <v>36</v>
      </c>
      <c r="X4" s="4" t="s">
        <v>33</v>
      </c>
      <c r="Y4" s="4" t="s">
        <v>35</v>
      </c>
      <c r="Z4" s="4" t="s">
        <v>36</v>
      </c>
      <c r="AA4" s="4" t="s">
        <v>33</v>
      </c>
      <c r="AB4" s="4" t="s">
        <v>19</v>
      </c>
      <c r="AC4" s="4" t="s">
        <v>20</v>
      </c>
      <c r="AD4" s="4" t="s">
        <v>35</v>
      </c>
      <c r="AE4" s="4" t="s">
        <v>36</v>
      </c>
      <c r="AF4" s="4" t="s">
        <v>33</v>
      </c>
      <c r="AG4" s="4" t="s">
        <v>35</v>
      </c>
      <c r="AH4" s="4" t="s">
        <v>36</v>
      </c>
      <c r="AI4" s="4" t="s">
        <v>33</v>
      </c>
      <c r="AJ4" s="4" t="s">
        <v>19</v>
      </c>
      <c r="AK4" s="4" t="s">
        <v>20</v>
      </c>
      <c r="AL4" s="4" t="s">
        <v>35</v>
      </c>
      <c r="AM4" s="4" t="s">
        <v>36</v>
      </c>
      <c r="AN4" s="4" t="s">
        <v>33</v>
      </c>
      <c r="AO4" s="4" t="s">
        <v>35</v>
      </c>
      <c r="AP4" s="4" t="s">
        <v>36</v>
      </c>
      <c r="AQ4" s="4" t="s">
        <v>33</v>
      </c>
      <c r="AR4" s="4" t="s">
        <v>19</v>
      </c>
      <c r="AS4" s="4" t="s">
        <v>20</v>
      </c>
      <c r="AT4" s="4" t="s">
        <v>35</v>
      </c>
      <c r="AU4" s="4" t="s">
        <v>36</v>
      </c>
      <c r="AV4" s="4" t="s">
        <v>33</v>
      </c>
      <c r="AW4" s="4" t="s">
        <v>35</v>
      </c>
      <c r="AX4" s="4" t="s">
        <v>36</v>
      </c>
      <c r="AY4" s="4" t="s">
        <v>33</v>
      </c>
      <c r="AZ4" s="4" t="s">
        <v>19</v>
      </c>
      <c r="BA4" s="4" t="s">
        <v>20</v>
      </c>
      <c r="BB4" s="4" t="s">
        <v>35</v>
      </c>
      <c r="BC4" s="4" t="s">
        <v>36</v>
      </c>
      <c r="BD4" s="4" t="s">
        <v>33</v>
      </c>
      <c r="BE4" s="4" t="s">
        <v>35</v>
      </c>
      <c r="BF4" s="4" t="s">
        <v>36</v>
      </c>
      <c r="BG4" s="4" t="s">
        <v>33</v>
      </c>
      <c r="BH4" s="4" t="s">
        <v>19</v>
      </c>
      <c r="BI4" s="4" t="s">
        <v>20</v>
      </c>
      <c r="BJ4" s="4" t="s">
        <v>35</v>
      </c>
      <c r="BK4" s="4" t="s">
        <v>36</v>
      </c>
      <c r="BL4" s="4" t="s">
        <v>33</v>
      </c>
      <c r="BM4" s="4" t="s">
        <v>35</v>
      </c>
      <c r="BN4" s="4" t="s">
        <v>36</v>
      </c>
      <c r="BO4" s="4" t="s">
        <v>33</v>
      </c>
      <c r="BP4" s="4" t="s">
        <v>19</v>
      </c>
      <c r="BQ4" s="4" t="s">
        <v>20</v>
      </c>
    </row>
    <row r="5">
      <c r="A5" s="10" t="s">
        <v>37</v>
      </c>
      <c r="B5" s="11">
        <v>543263</v>
      </c>
      <c r="C5" s="11">
        <f>=ROUNDDOWN(22.4013046669471,0)</f>
      </c>
      <c r="D5" s="11">
        <v>534995</v>
      </c>
      <c r="E5" s="12">
        <v>0.9268</v>
      </c>
      <c r="F5" s="11"/>
      <c r="G5" s="11">
        <f>=ROUNDDOWN({0},0)</f>
      </c>
      <c r="H5" s="11">
        <v>590</v>
      </c>
      <c r="I5" s="12"/>
      <c r="J5" s="11">
        <v>451</v>
      </c>
      <c r="K5" s="13">
        <v>29014.25</v>
      </c>
      <c r="L5" s="11">
        <v>1770</v>
      </c>
      <c r="M5" s="14">
        <v>16.39</v>
      </c>
      <c r="N5" s="11">
        <v>409</v>
      </c>
      <c r="O5" s="13">
        <v>29197.87</v>
      </c>
      <c r="P5" s="11">
        <v>1909</v>
      </c>
      <c r="Q5" s="14">
        <v>15.29</v>
      </c>
      <c r="R5" s="12">
        <v>0.1027</v>
      </c>
      <c r="S5" s="12">
        <v>-0.0063</v>
      </c>
      <c r="T5" s="12">
        <v>-0.0728</v>
      </c>
      <c r="U5" s="12">
        <v>0.0719</v>
      </c>
      <c r="V5" s="11">
        <v>216</v>
      </c>
      <c r="W5" s="13">
        <v>11911.08</v>
      </c>
      <c r="X5" s="11">
        <v>912</v>
      </c>
      <c r="Y5" s="11">
        <v>124</v>
      </c>
      <c r="Z5" s="13">
        <v>8094.99</v>
      </c>
      <c r="AA5" s="11">
        <v>515</v>
      </c>
      <c r="AB5" s="12">
        <v>0.7419</v>
      </c>
      <c r="AC5" s="12">
        <v>0.4714</v>
      </c>
      <c r="AD5" s="11">
        <v>2</v>
      </c>
      <c r="AE5" s="13">
        <v>140.1</v>
      </c>
      <c r="AF5" s="11">
        <v>189</v>
      </c>
      <c r="AG5" s="11">
        <v>2</v>
      </c>
      <c r="AH5" s="13">
        <v>161.4</v>
      </c>
      <c r="AI5" s="11">
        <v>194</v>
      </c>
      <c r="AJ5" s="12"/>
      <c r="AK5" s="12">
        <v>-0.132</v>
      </c>
      <c r="AL5" s="11">
        <v>70</v>
      </c>
      <c r="AM5" s="13">
        <v>4406.19</v>
      </c>
      <c r="AN5" s="11">
        <v>262</v>
      </c>
      <c r="AO5" s="11">
        <v>84</v>
      </c>
      <c r="AP5" s="13">
        <v>5764.25</v>
      </c>
      <c r="AQ5" s="11">
        <v>298</v>
      </c>
      <c r="AR5" s="12">
        <v>-0.1667</v>
      </c>
      <c r="AS5" s="12">
        <v>-0.2356</v>
      </c>
      <c r="AT5" s="11">
        <v>49</v>
      </c>
      <c r="AU5" s="13">
        <v>4488.14</v>
      </c>
      <c r="AV5" s="11">
        <v>337</v>
      </c>
      <c r="AW5" s="11">
        <v>40</v>
      </c>
      <c r="AX5" s="13">
        <v>3790.01</v>
      </c>
      <c r="AY5" s="11">
        <v>197</v>
      </c>
      <c r="AZ5" s="12">
        <v>0.225</v>
      </c>
      <c r="BA5" s="12">
        <v>0.1842</v>
      </c>
      <c r="BB5" s="11">
        <v>86</v>
      </c>
      <c r="BC5" s="13">
        <v>5926.98</v>
      </c>
      <c r="BD5" s="11">
        <v>529</v>
      </c>
      <c r="BE5" s="11">
        <v>122</v>
      </c>
      <c r="BF5" s="13">
        <v>8680.13</v>
      </c>
      <c r="BG5" s="11">
        <v>440</v>
      </c>
      <c r="BH5" s="12">
        <v>-0.2951</v>
      </c>
      <c r="BI5" s="12">
        <v>-0.3172</v>
      </c>
      <c r="BJ5" s="11">
        <v>28</v>
      </c>
      <c r="BK5" s="13">
        <v>2141.76</v>
      </c>
      <c r="BL5" s="11">
        <v>1422</v>
      </c>
      <c r="BM5" s="11">
        <v>37</v>
      </c>
      <c r="BN5" s="13">
        <v>2707.09</v>
      </c>
      <c r="BO5" s="11">
        <v>1455</v>
      </c>
      <c r="BP5" s="12">
        <v>-0.2432</v>
      </c>
      <c r="BQ5" s="12">
        <v>-0.2088</v>
      </c>
    </row>
    <row r="6">
      <c r="A6" s="10" t="s">
        <v>38</v>
      </c>
      <c r="B6" s="11">
        <v>20192</v>
      </c>
      <c r="C6" s="11">
        <f>=ROUNDDOWN(251.144278606965,0)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260</v>
      </c>
      <c r="M6" s="14"/>
      <c r="N6" s="11"/>
      <c r="O6" s="13"/>
      <c r="P6" s="11">
        <v>295</v>
      </c>
      <c r="Q6" s="14"/>
      <c r="R6" s="12"/>
      <c r="S6" s="12"/>
      <c r="T6" s="12">
        <v>-0.1186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</row>
    <row r="7">
      <c r="A7" s="10" t="s">
        <v>39</v>
      </c>
      <c r="B7" s="11">
        <v>25335</v>
      </c>
      <c r="C7" s="11">
        <f>=ROUNDDOWN(18.4724753919067,0)</f>
      </c>
      <c r="D7" s="11">
        <v>21815</v>
      </c>
      <c r="E7" s="12">
        <v>0.9713</v>
      </c>
      <c r="F7" s="11"/>
      <c r="G7" s="11">
        <f>=ROUNDDOWN({0},0)</f>
      </c>
      <c r="H7" s="11"/>
      <c r="I7" s="12"/>
      <c r="J7" s="11">
        <v>240</v>
      </c>
      <c r="K7" s="13">
        <v>12542.74</v>
      </c>
      <c r="L7" s="11">
        <v>191</v>
      </c>
      <c r="M7" s="14">
        <v>65.67</v>
      </c>
      <c r="N7" s="11">
        <v>212</v>
      </c>
      <c r="O7" s="13">
        <v>13226.55</v>
      </c>
      <c r="P7" s="11">
        <v>160</v>
      </c>
      <c r="Q7" s="14">
        <v>82.67</v>
      </c>
      <c r="R7" s="12">
        <v>0.1321</v>
      </c>
      <c r="S7" s="12">
        <v>-0.0517</v>
      </c>
      <c r="T7" s="12">
        <v>0.1938</v>
      </c>
      <c r="U7" s="12">
        <v>-0.2056</v>
      </c>
      <c r="V7" s="11">
        <v>36</v>
      </c>
      <c r="W7" s="13">
        <v>1664.02</v>
      </c>
      <c r="X7" s="11">
        <v>116</v>
      </c>
      <c r="Y7" s="11">
        <v>34</v>
      </c>
      <c r="Z7" s="13">
        <v>2726.24</v>
      </c>
      <c r="AA7" s="11">
        <v>122</v>
      </c>
      <c r="AB7" s="12">
        <v>0.0588</v>
      </c>
      <c r="AC7" s="12">
        <v>-0.3896</v>
      </c>
      <c r="AD7" s="11">
        <v>37</v>
      </c>
      <c r="AE7" s="13">
        <v>2360.98</v>
      </c>
      <c r="AF7" s="11">
        <v>162</v>
      </c>
      <c r="AG7" s="11">
        <v>16</v>
      </c>
      <c r="AH7" s="13">
        <v>1136.02</v>
      </c>
      <c r="AI7" s="11">
        <v>137</v>
      </c>
      <c r="AJ7" s="12">
        <v>1.3125</v>
      </c>
      <c r="AK7" s="12">
        <v>1.0783</v>
      </c>
      <c r="AL7" s="11">
        <v>36</v>
      </c>
      <c r="AM7" s="13">
        <v>1721.57</v>
      </c>
      <c r="AN7" s="11">
        <v>59</v>
      </c>
      <c r="AO7" s="11">
        <v>48</v>
      </c>
      <c r="AP7" s="13">
        <v>2079.23</v>
      </c>
      <c r="AQ7" s="11">
        <v>57</v>
      </c>
      <c r="AR7" s="12">
        <v>-0.25</v>
      </c>
      <c r="AS7" s="12">
        <v>-0.172</v>
      </c>
      <c r="AT7" s="11">
        <v>68</v>
      </c>
      <c r="AU7" s="13">
        <v>3525.48</v>
      </c>
      <c r="AV7" s="11">
        <v>103</v>
      </c>
      <c r="AW7" s="11">
        <v>21</v>
      </c>
      <c r="AX7" s="13">
        <v>1095.46</v>
      </c>
      <c r="AY7" s="11">
        <v>92</v>
      </c>
      <c r="AZ7" s="12">
        <v>2.2381</v>
      </c>
      <c r="BA7" s="12">
        <v>2.2183</v>
      </c>
      <c r="BB7" s="11">
        <v>48</v>
      </c>
      <c r="BC7" s="13">
        <v>2458.4</v>
      </c>
      <c r="BD7" s="11">
        <v>86</v>
      </c>
      <c r="BE7" s="11">
        <v>76</v>
      </c>
      <c r="BF7" s="13">
        <v>4811.91</v>
      </c>
      <c r="BG7" s="11">
        <v>95</v>
      </c>
      <c r="BH7" s="12">
        <v>-0.3684</v>
      </c>
      <c r="BI7" s="12">
        <v>-0.4891</v>
      </c>
      <c r="BJ7" s="11">
        <v>15</v>
      </c>
      <c r="BK7" s="13">
        <v>812.29</v>
      </c>
      <c r="BL7" s="11">
        <v>148</v>
      </c>
      <c r="BM7" s="11">
        <v>17</v>
      </c>
      <c r="BN7" s="13">
        <v>1377.69</v>
      </c>
      <c r="BO7" s="11">
        <v>140</v>
      </c>
      <c r="BP7" s="12">
        <v>-0.1176</v>
      </c>
      <c r="BQ7" s="12">
        <v>-0.4104</v>
      </c>
    </row>
    <row r="8">
      <c r="A8" s="10" t="s">
        <v>40</v>
      </c>
      <c r="B8" s="11">
        <v>97971</v>
      </c>
      <c r="C8" s="11">
        <f>=ROUNDDOWN(16.9649690903739,0)</f>
      </c>
      <c r="D8" s="11">
        <v>156281</v>
      </c>
      <c r="E8" s="12">
        <v>0.9203</v>
      </c>
      <c r="F8" s="11"/>
      <c r="G8" s="11">
        <f>=ROUNDDOWN({0},0)</f>
      </c>
      <c r="H8" s="11"/>
      <c r="I8" s="12"/>
      <c r="J8" s="11">
        <v>80</v>
      </c>
      <c r="K8" s="13">
        <v>3052.75</v>
      </c>
      <c r="L8" s="11">
        <v>296</v>
      </c>
      <c r="M8" s="14">
        <v>10.31</v>
      </c>
      <c r="N8" s="11">
        <v>112</v>
      </c>
      <c r="O8" s="13">
        <v>5675.44</v>
      </c>
      <c r="P8" s="11">
        <v>247</v>
      </c>
      <c r="Q8" s="14">
        <v>22.98</v>
      </c>
      <c r="R8" s="12">
        <v>-0.2857</v>
      </c>
      <c r="S8" s="12">
        <v>-0.4621</v>
      </c>
      <c r="T8" s="12">
        <v>0.1984</v>
      </c>
      <c r="U8" s="12">
        <v>-0.5513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75</v>
      </c>
      <c r="AM8" s="13">
        <v>2868.08</v>
      </c>
      <c r="AN8" s="11">
        <v>85</v>
      </c>
      <c r="AO8" s="11">
        <v>105</v>
      </c>
      <c r="AP8" s="13">
        <v>5438.43</v>
      </c>
      <c r="AQ8" s="11">
        <v>97</v>
      </c>
      <c r="AR8" s="12">
        <v>-0.2857</v>
      </c>
      <c r="AS8" s="12">
        <v>-0.4726</v>
      </c>
      <c r="AT8" s="11">
        <v>4</v>
      </c>
      <c r="AU8" s="13">
        <v>155.98</v>
      </c>
      <c r="AV8" s="11">
        <v>2</v>
      </c>
      <c r="AW8" s="11">
        <v>3</v>
      </c>
      <c r="AX8" s="13">
        <v>124.21</v>
      </c>
      <c r="AY8" s="11">
        <v>2</v>
      </c>
      <c r="AZ8" s="12">
        <v>0.3333</v>
      </c>
      <c r="BA8" s="12">
        <v>0.2558</v>
      </c>
      <c r="BB8" s="11"/>
      <c r="BC8" s="13"/>
      <c r="BD8" s="11"/>
      <c r="BE8" s="11"/>
      <c r="BF8" s="13"/>
      <c r="BG8" s="11"/>
      <c r="BH8" s="12"/>
      <c r="BI8" s="12"/>
      <c r="BJ8" s="11">
        <v>1</v>
      </c>
      <c r="BK8" s="13">
        <v>28.69</v>
      </c>
      <c r="BL8" s="11">
        <v>206</v>
      </c>
      <c r="BM8" s="11">
        <v>4</v>
      </c>
      <c r="BN8" s="13">
        <v>112.8</v>
      </c>
      <c r="BO8" s="11">
        <v>164</v>
      </c>
      <c r="BP8" s="12">
        <v>-0.75</v>
      </c>
      <c r="BQ8" s="12">
        <v>-0.7457</v>
      </c>
    </row>
    <row r="9">
      <c r="A9" s="10" t="s">
        <v>41</v>
      </c>
      <c r="B9" s="11">
        <v>123065</v>
      </c>
      <c r="C9" s="11">
        <f>=ROUNDDOWN(13.0769966421558,0)</f>
      </c>
      <c r="D9" s="11">
        <v>234252</v>
      </c>
      <c r="E9" s="12">
        <v>0.9449</v>
      </c>
      <c r="F9" s="11"/>
      <c r="G9" s="11">
        <f>=ROUNDDOWN({0},0)</f>
      </c>
      <c r="H9" s="11"/>
      <c r="I9" s="12"/>
      <c r="J9" s="11">
        <v>110</v>
      </c>
      <c r="K9" s="13">
        <v>2377.74</v>
      </c>
      <c r="L9" s="11">
        <v>263</v>
      </c>
      <c r="M9" s="14">
        <v>9.04</v>
      </c>
      <c r="N9" s="11">
        <v>94</v>
      </c>
      <c r="O9" s="13">
        <v>2250.84</v>
      </c>
      <c r="P9" s="11">
        <v>311</v>
      </c>
      <c r="Q9" s="14">
        <v>7.24</v>
      </c>
      <c r="R9" s="12">
        <v>0.1702</v>
      </c>
      <c r="S9" s="12">
        <v>0.0564</v>
      </c>
      <c r="T9" s="12">
        <v>-0.1543</v>
      </c>
      <c r="U9" s="12">
        <v>0.2486</v>
      </c>
      <c r="V9" s="11"/>
      <c r="W9" s="13"/>
      <c r="X9" s="11">
        <v>179</v>
      </c>
      <c r="Y9" s="11">
        <v>12</v>
      </c>
      <c r="Z9" s="13">
        <v>227.17</v>
      </c>
      <c r="AA9" s="11">
        <v>242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100</v>
      </c>
      <c r="AM9" s="13">
        <v>2145.45</v>
      </c>
      <c r="AN9" s="11">
        <v>95</v>
      </c>
      <c r="AO9" s="11">
        <v>67</v>
      </c>
      <c r="AP9" s="13">
        <v>1674.39</v>
      </c>
      <c r="AQ9" s="11">
        <v>69</v>
      </c>
      <c r="AR9" s="12">
        <v>0.4925</v>
      </c>
      <c r="AS9" s="12">
        <v>0.2813</v>
      </c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>
        <v>10</v>
      </c>
      <c r="BK9" s="13">
        <v>232.29</v>
      </c>
      <c r="BL9" s="11">
        <v>209</v>
      </c>
      <c r="BM9" s="11">
        <v>15</v>
      </c>
      <c r="BN9" s="13">
        <v>349.28</v>
      </c>
      <c r="BO9" s="11">
        <v>200</v>
      </c>
      <c r="BP9" s="12">
        <v>-0.3333</v>
      </c>
      <c r="BQ9" s="12">
        <v>-0.3349</v>
      </c>
    </row>
    <row r="10">
      <c r="A10" s="10" t="s">
        <v>42</v>
      </c>
      <c r="B10" s="11">
        <v>382715</v>
      </c>
      <c r="C10" s="11">
        <f>=ROUNDDOWN(19.1295329018069,0)</f>
      </c>
      <c r="D10" s="11">
        <v>587631</v>
      </c>
      <c r="E10" s="12">
        <v>0.7994</v>
      </c>
      <c r="F10" s="11"/>
      <c r="G10" s="11">
        <f>=ROUNDDOWN({0},0)</f>
      </c>
      <c r="H10" s="11"/>
      <c r="I10" s="12"/>
      <c r="J10" s="11">
        <v>294</v>
      </c>
      <c r="K10" s="13">
        <v>10498.59</v>
      </c>
      <c r="L10" s="11">
        <v>1181</v>
      </c>
      <c r="M10" s="14">
        <v>8.89</v>
      </c>
      <c r="N10" s="11">
        <v>351</v>
      </c>
      <c r="O10" s="13">
        <v>12115.91</v>
      </c>
      <c r="P10" s="11">
        <v>1100</v>
      </c>
      <c r="Q10" s="14">
        <v>11.01</v>
      </c>
      <c r="R10" s="12">
        <v>-0.1624</v>
      </c>
      <c r="S10" s="12">
        <v>-0.1335</v>
      </c>
      <c r="T10" s="12">
        <v>0.0736</v>
      </c>
      <c r="U10" s="12">
        <v>-0.1926</v>
      </c>
      <c r="V10" s="11">
        <v>117</v>
      </c>
      <c r="W10" s="13">
        <v>3667.65</v>
      </c>
      <c r="X10" s="11">
        <v>560</v>
      </c>
      <c r="Y10" s="11">
        <v>192</v>
      </c>
      <c r="Z10" s="13">
        <v>7081.99</v>
      </c>
      <c r="AA10" s="11">
        <v>604</v>
      </c>
      <c r="AB10" s="12">
        <v>-0.3906</v>
      </c>
      <c r="AC10" s="12">
        <v>-0.4821</v>
      </c>
      <c r="AD10" s="11"/>
      <c r="AE10" s="13"/>
      <c r="AF10" s="11"/>
      <c r="AG10" s="11"/>
      <c r="AH10" s="13"/>
      <c r="AI10" s="11"/>
      <c r="AJ10" s="12"/>
      <c r="AK10" s="12"/>
      <c r="AL10" s="11">
        <v>148</v>
      </c>
      <c r="AM10" s="13">
        <v>6242.88</v>
      </c>
      <c r="AN10" s="11">
        <v>119</v>
      </c>
      <c r="AO10" s="11">
        <v>141</v>
      </c>
      <c r="AP10" s="13">
        <v>4448.07</v>
      </c>
      <c r="AQ10" s="11">
        <v>115</v>
      </c>
      <c r="AR10" s="12">
        <v>0.0496</v>
      </c>
      <c r="AS10" s="12">
        <v>0.4035</v>
      </c>
      <c r="AT10" s="11">
        <v>21</v>
      </c>
      <c r="AU10" s="13">
        <v>353.67</v>
      </c>
      <c r="AV10" s="11">
        <v>10</v>
      </c>
      <c r="AW10" s="11">
        <v>12</v>
      </c>
      <c r="AX10" s="13">
        <v>359.35</v>
      </c>
      <c r="AY10" s="11">
        <v>13</v>
      </c>
      <c r="AZ10" s="12">
        <v>0.75</v>
      </c>
      <c r="BA10" s="12">
        <v>-0.0158</v>
      </c>
      <c r="BB10" s="11"/>
      <c r="BC10" s="13"/>
      <c r="BD10" s="11"/>
      <c r="BE10" s="11"/>
      <c r="BF10" s="13"/>
      <c r="BG10" s="11"/>
      <c r="BH10" s="12"/>
      <c r="BI10" s="12"/>
      <c r="BJ10" s="11">
        <v>8</v>
      </c>
      <c r="BK10" s="13">
        <v>234.39</v>
      </c>
      <c r="BL10" s="11">
        <v>781</v>
      </c>
      <c r="BM10" s="11">
        <v>6</v>
      </c>
      <c r="BN10" s="13">
        <v>226.5</v>
      </c>
      <c r="BO10" s="11">
        <v>655</v>
      </c>
      <c r="BP10" s="12">
        <v>0.3333</v>
      </c>
      <c r="BQ10" s="12">
        <v>0.0348</v>
      </c>
    </row>
    <row r="11">
      <c r="A11" s="10" t="s">
        <v>43</v>
      </c>
      <c r="B11" s="11">
        <v>2960</v>
      </c>
      <c r="C11" s="11">
        <f>=ROUNDDOWN(88.8888888888889,0)</f>
      </c>
      <c r="D11" s="11">
        <v>680</v>
      </c>
      <c r="E11" s="12">
        <v>0.602</v>
      </c>
      <c r="F11" s="11"/>
      <c r="G11" s="11">
        <f>=ROUNDDOWN({0},0)</f>
      </c>
      <c r="H11" s="11"/>
      <c r="I11" s="12"/>
      <c r="J11" s="11"/>
      <c r="K11" s="13"/>
      <c r="L11" s="11">
        <v>60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>
        <v>35</v>
      </c>
      <c r="BM11" s="11"/>
      <c r="BN11" s="13"/>
      <c r="BO11" s="11"/>
      <c r="BP11" s="12"/>
      <c r="BQ11" s="12"/>
    </row>
    <row r="12">
      <c r="A12" s="10" t="s">
        <v>44</v>
      </c>
      <c r="B12" s="11">
        <v>115780</v>
      </c>
      <c r="C12" s="11">
        <f>=ROUNDDOWN(25.0318898233628,0)</f>
      </c>
      <c r="D12" s="11">
        <v>76236</v>
      </c>
      <c r="E12" s="12">
        <v>0.8423</v>
      </c>
      <c r="F12" s="11"/>
      <c r="G12" s="11">
        <f>=ROUNDDOWN({0},0)</f>
      </c>
      <c r="H12" s="11">
        <v>1221</v>
      </c>
      <c r="I12" s="12"/>
      <c r="J12" s="11">
        <v>1169</v>
      </c>
      <c r="K12" s="13">
        <v>199961.12</v>
      </c>
      <c r="L12" s="11">
        <v>659</v>
      </c>
      <c r="M12" s="14">
        <v>303.43</v>
      </c>
      <c r="N12" s="11">
        <v>1086</v>
      </c>
      <c r="O12" s="13">
        <v>220640.02</v>
      </c>
      <c r="P12" s="11">
        <v>750</v>
      </c>
      <c r="Q12" s="14">
        <v>294.19</v>
      </c>
      <c r="R12" s="12">
        <v>0.0764</v>
      </c>
      <c r="S12" s="12">
        <v>-0.0937</v>
      </c>
      <c r="T12" s="12">
        <v>-0.1213</v>
      </c>
      <c r="U12" s="12">
        <v>0.0314</v>
      </c>
      <c r="V12" s="11">
        <v>461</v>
      </c>
      <c r="W12" s="13">
        <v>84868.27</v>
      </c>
      <c r="X12" s="11">
        <v>226</v>
      </c>
      <c r="Y12" s="11">
        <v>485</v>
      </c>
      <c r="Z12" s="13">
        <v>111652.13</v>
      </c>
      <c r="AA12" s="11">
        <v>401</v>
      </c>
      <c r="AB12" s="12">
        <v>-0.0495</v>
      </c>
      <c r="AC12" s="12">
        <v>-0.2399</v>
      </c>
      <c r="AD12" s="11">
        <v>288</v>
      </c>
      <c r="AE12" s="13">
        <v>50969.74</v>
      </c>
      <c r="AF12" s="11">
        <v>496</v>
      </c>
      <c r="AG12" s="11">
        <v>72</v>
      </c>
      <c r="AH12" s="13">
        <v>15605.02</v>
      </c>
      <c r="AI12" s="11">
        <v>399</v>
      </c>
      <c r="AJ12" s="12">
        <v>3</v>
      </c>
      <c r="AK12" s="12">
        <v>2.2662</v>
      </c>
      <c r="AL12" s="11">
        <v>69</v>
      </c>
      <c r="AM12" s="13">
        <v>9037.15</v>
      </c>
      <c r="AN12" s="11">
        <v>222</v>
      </c>
      <c r="AO12" s="11">
        <v>39</v>
      </c>
      <c r="AP12" s="13">
        <v>6275.89</v>
      </c>
      <c r="AQ12" s="11">
        <v>225</v>
      </c>
      <c r="AR12" s="12">
        <v>0.7692</v>
      </c>
      <c r="AS12" s="12">
        <v>0.44</v>
      </c>
      <c r="AT12" s="11">
        <v>132</v>
      </c>
      <c r="AU12" s="13">
        <v>20133.37</v>
      </c>
      <c r="AV12" s="11">
        <v>372</v>
      </c>
      <c r="AW12" s="11">
        <v>88</v>
      </c>
      <c r="AX12" s="13">
        <v>16808.35</v>
      </c>
      <c r="AY12" s="11">
        <v>373</v>
      </c>
      <c r="AZ12" s="12">
        <v>0.5</v>
      </c>
      <c r="BA12" s="12">
        <v>0.1978</v>
      </c>
      <c r="BB12" s="11">
        <v>111</v>
      </c>
      <c r="BC12" s="13">
        <v>17153.09</v>
      </c>
      <c r="BD12" s="11">
        <v>304</v>
      </c>
      <c r="BE12" s="11">
        <v>285</v>
      </c>
      <c r="BF12" s="13">
        <v>47827.35</v>
      </c>
      <c r="BG12" s="11">
        <v>371</v>
      </c>
      <c r="BH12" s="12">
        <v>-0.6105</v>
      </c>
      <c r="BI12" s="12">
        <v>-0.6414</v>
      </c>
      <c r="BJ12" s="11">
        <v>108</v>
      </c>
      <c r="BK12" s="13">
        <v>17799.5</v>
      </c>
      <c r="BL12" s="11">
        <v>593</v>
      </c>
      <c r="BM12" s="11">
        <v>117</v>
      </c>
      <c r="BN12" s="13">
        <v>22471.28</v>
      </c>
      <c r="BO12" s="11">
        <v>668</v>
      </c>
      <c r="BP12" s="12">
        <v>-0.0769</v>
      </c>
      <c r="BQ12" s="12">
        <v>-0.2079</v>
      </c>
    </row>
    <row r="13">
      <c r="A13" s="10" t="s">
        <v>45</v>
      </c>
      <c r="B13" s="11">
        <v>18070</v>
      </c>
      <c r="C13" s="11">
        <f>=ROUNDDOWN(31.2683855338294,0)</f>
      </c>
      <c r="D13" s="11">
        <v>8390</v>
      </c>
      <c r="E13" s="12">
        <v>0.8873</v>
      </c>
      <c r="F13" s="11"/>
      <c r="G13" s="11">
        <f>=ROUNDDOWN({0},0)</f>
      </c>
      <c r="H13" s="11"/>
      <c r="I13" s="12"/>
      <c r="J13" s="11">
        <v>147</v>
      </c>
      <c r="K13" s="13">
        <v>10992.22</v>
      </c>
      <c r="L13" s="11">
        <v>150</v>
      </c>
      <c r="M13" s="14">
        <v>73.28</v>
      </c>
      <c r="N13" s="11">
        <v>149</v>
      </c>
      <c r="O13" s="13">
        <v>12851.16</v>
      </c>
      <c r="P13" s="11">
        <v>120</v>
      </c>
      <c r="Q13" s="14">
        <v>107.09</v>
      </c>
      <c r="R13" s="12">
        <v>-0.0134</v>
      </c>
      <c r="S13" s="12">
        <v>-0.1447</v>
      </c>
      <c r="T13" s="12">
        <v>0.25</v>
      </c>
      <c r="U13" s="12">
        <v>-0.3157</v>
      </c>
      <c r="V13" s="11">
        <v>1</v>
      </c>
      <c r="W13" s="13">
        <v>90.72</v>
      </c>
      <c r="X13" s="11">
        <v>19</v>
      </c>
      <c r="Y13" s="11">
        <v>2</v>
      </c>
      <c r="Z13" s="13">
        <v>151.44</v>
      </c>
      <c r="AA13" s="11">
        <v>17</v>
      </c>
      <c r="AB13" s="12">
        <v>-0.5</v>
      </c>
      <c r="AC13" s="12">
        <v>-0.401</v>
      </c>
      <c r="AD13" s="11">
        <v>28</v>
      </c>
      <c r="AE13" s="13">
        <v>3334.93</v>
      </c>
      <c r="AF13" s="11">
        <v>26</v>
      </c>
      <c r="AG13" s="11">
        <v>52</v>
      </c>
      <c r="AH13" s="13">
        <v>4930.49</v>
      </c>
      <c r="AI13" s="11">
        <v>12</v>
      </c>
      <c r="AJ13" s="12">
        <v>-0.4615</v>
      </c>
      <c r="AK13" s="12">
        <v>-0.3236</v>
      </c>
      <c r="AL13" s="11">
        <v>31</v>
      </c>
      <c r="AM13" s="13">
        <v>2096.47</v>
      </c>
      <c r="AN13" s="11">
        <v>51</v>
      </c>
      <c r="AO13" s="11">
        <v>22</v>
      </c>
      <c r="AP13" s="13">
        <v>1978.96</v>
      </c>
      <c r="AQ13" s="11">
        <v>46</v>
      </c>
      <c r="AR13" s="12">
        <v>0.4091</v>
      </c>
      <c r="AS13" s="12">
        <v>0.0594</v>
      </c>
      <c r="AT13" s="11">
        <v>40</v>
      </c>
      <c r="AU13" s="13">
        <v>2514.13</v>
      </c>
      <c r="AV13" s="11">
        <v>81</v>
      </c>
      <c r="AW13" s="11">
        <v>13</v>
      </c>
      <c r="AX13" s="13">
        <v>1010.89</v>
      </c>
      <c r="AY13" s="11">
        <v>50</v>
      </c>
      <c r="AZ13" s="12">
        <v>2.0769</v>
      </c>
      <c r="BA13" s="12">
        <v>1.487</v>
      </c>
      <c r="BB13" s="11">
        <v>26</v>
      </c>
      <c r="BC13" s="13">
        <v>1701.97</v>
      </c>
      <c r="BD13" s="11">
        <v>101</v>
      </c>
      <c r="BE13" s="11">
        <v>31</v>
      </c>
      <c r="BF13" s="13">
        <v>2155.17</v>
      </c>
      <c r="BG13" s="11">
        <v>42</v>
      </c>
      <c r="BH13" s="12">
        <v>-0.1613</v>
      </c>
      <c r="BI13" s="12">
        <v>-0.2103</v>
      </c>
      <c r="BJ13" s="11">
        <v>21</v>
      </c>
      <c r="BK13" s="13">
        <v>1254</v>
      </c>
      <c r="BL13" s="11">
        <v>118</v>
      </c>
      <c r="BM13" s="11">
        <v>29</v>
      </c>
      <c r="BN13" s="13">
        <v>2624.21</v>
      </c>
      <c r="BO13" s="11">
        <v>103</v>
      </c>
      <c r="BP13" s="12">
        <v>-0.2759</v>
      </c>
      <c r="BQ13" s="12">
        <v>-0.5221</v>
      </c>
    </row>
    <row r="14">
      <c r="A14" s="10" t="s">
        <v>46</v>
      </c>
      <c r="B14" s="11">
        <v>4552</v>
      </c>
      <c r="C14" s="11">
        <f>=ROUNDDOWN(64.75106685633,0)</f>
      </c>
      <c r="D14" s="11">
        <v>1788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15</v>
      </c>
      <c r="Q14" s="14"/>
      <c r="R14" s="12"/>
      <c r="S14" s="12"/>
      <c r="T14" s="12">
        <v>0.4667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</row>
    <row r="15">
      <c r="A15" s="10" t="s">
        <v>47</v>
      </c>
      <c r="B15" s="11">
        <v>35110</v>
      </c>
      <c r="C15" s="11">
        <f>=ROUNDDOWN(59.427894380501,0)</f>
      </c>
      <c r="D15" s="11">
        <v>3948</v>
      </c>
      <c r="E15" s="12">
        <v>0.99</v>
      </c>
      <c r="F15" s="11"/>
      <c r="G15" s="11">
        <f>=ROUNDDOWN({0},0)</f>
      </c>
      <c r="H15" s="11"/>
      <c r="I15" s="12"/>
      <c r="J15" s="11"/>
      <c r="K15" s="13"/>
      <c r="L15" s="11">
        <v>110</v>
      </c>
      <c r="M15" s="14"/>
      <c r="N15" s="11"/>
      <c r="O15" s="13"/>
      <c r="P15" s="11">
        <v>101</v>
      </c>
      <c r="Q15" s="14"/>
      <c r="R15" s="12"/>
      <c r="S15" s="12"/>
      <c r="T15" s="12">
        <v>0.0891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7</v>
      </c>
      <c r="BM15" s="11"/>
      <c r="BN15" s="13"/>
      <c r="BO15" s="11"/>
      <c r="BP15" s="12"/>
      <c r="BQ15" s="12"/>
    </row>
    <row r="16">
      <c r="A16" s="10" t="s">
        <v>48</v>
      </c>
      <c r="B16" s="11">
        <v>8663</v>
      </c>
      <c r="C16" s="11">
        <f>=ROUNDDOWN(101.440281030445,0)</f>
      </c>
      <c r="D16" s="11"/>
      <c r="E16" s="12"/>
      <c r="F16" s="11"/>
      <c r="G16" s="11">
        <f>=ROUNDDOWN({0},0)</f>
      </c>
      <c r="H16" s="11"/>
      <c r="I16" s="12"/>
      <c r="J16" s="11">
        <v>2</v>
      </c>
      <c r="K16" s="13">
        <v>146.08</v>
      </c>
      <c r="L16" s="11">
        <v>75</v>
      </c>
      <c r="M16" s="14">
        <v>1.95</v>
      </c>
      <c r="N16" s="11"/>
      <c r="O16" s="13"/>
      <c r="P16" s="11">
        <v>114</v>
      </c>
      <c r="Q16" s="14"/>
      <c r="R16" s="12"/>
      <c r="S16" s="12"/>
      <c r="T16" s="12">
        <v>-0.3421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</v>
      </c>
      <c r="BK16" s="13">
        <v>146.08</v>
      </c>
      <c r="BL16" s="11">
        <v>75</v>
      </c>
      <c r="BM16" s="11"/>
      <c r="BN16" s="13"/>
      <c r="BO16" s="11">
        <v>84</v>
      </c>
      <c r="BP16" s="12"/>
      <c r="BQ16" s="12"/>
    </row>
    <row r="17">
      <c r="A17" s="10" t="s">
        <v>49</v>
      </c>
      <c r="B17" s="11">
        <v>242081</v>
      </c>
      <c r="C17" s="11">
        <f>=ROUNDDOWN(12.759236810204,0)</f>
      </c>
      <c r="D17" s="11">
        <v>732529</v>
      </c>
      <c r="E17" s="12">
        <v>0.572</v>
      </c>
      <c r="F17" s="11"/>
      <c r="G17" s="11">
        <f>=ROUNDDOWN({0},0)</f>
      </c>
      <c r="H17" s="11"/>
      <c r="I17" s="12"/>
      <c r="J17" s="11">
        <v>131</v>
      </c>
      <c r="K17" s="13">
        <v>3941.53</v>
      </c>
      <c r="L17" s="11">
        <v>1030</v>
      </c>
      <c r="M17" s="14">
        <v>3.83</v>
      </c>
      <c r="N17" s="11">
        <v>103</v>
      </c>
      <c r="O17" s="13">
        <v>2740.59</v>
      </c>
      <c r="P17" s="11">
        <v>964</v>
      </c>
      <c r="Q17" s="14">
        <v>2.84</v>
      </c>
      <c r="R17" s="12">
        <v>0.2718</v>
      </c>
      <c r="S17" s="12">
        <v>0.4382</v>
      </c>
      <c r="T17" s="12">
        <v>0.0685</v>
      </c>
      <c r="U17" s="12">
        <v>0.3486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128</v>
      </c>
      <c r="AM17" s="13">
        <v>3873.4</v>
      </c>
      <c r="AN17" s="11">
        <v>30</v>
      </c>
      <c r="AO17" s="11">
        <v>99</v>
      </c>
      <c r="AP17" s="13">
        <v>2642.27</v>
      </c>
      <c r="AQ17" s="11">
        <v>31</v>
      </c>
      <c r="AR17" s="12">
        <v>0.2929</v>
      </c>
      <c r="AS17" s="12">
        <v>0.4659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3</v>
      </c>
      <c r="BK17" s="13">
        <v>68.13</v>
      </c>
      <c r="BL17" s="11">
        <v>841</v>
      </c>
      <c r="BM17" s="11">
        <v>4</v>
      </c>
      <c r="BN17" s="13">
        <v>98.32</v>
      </c>
      <c r="BO17" s="11">
        <v>764</v>
      </c>
      <c r="BP17" s="12">
        <v>-0.25</v>
      </c>
      <c r="BQ17" s="12">
        <v>-0.3071</v>
      </c>
    </row>
    <row r="18">
      <c r="A18" s="10" t="s">
        <v>50</v>
      </c>
      <c r="B18" s="11">
        <v>67809</v>
      </c>
      <c r="C18" s="11">
        <f>=ROUNDDOWN(17.3238465075878,0)</f>
      </c>
      <c r="D18" s="11">
        <v>120902</v>
      </c>
      <c r="E18" s="12">
        <v>0.9715</v>
      </c>
      <c r="F18" s="11"/>
      <c r="G18" s="11">
        <f>=ROUNDDOWN({0},0)</f>
      </c>
      <c r="H18" s="11"/>
      <c r="I18" s="12"/>
      <c r="J18" s="11">
        <v>366</v>
      </c>
      <c r="K18" s="13">
        <v>12235.62</v>
      </c>
      <c r="L18" s="11">
        <v>128</v>
      </c>
      <c r="M18" s="14">
        <v>95.59</v>
      </c>
      <c r="N18" s="11">
        <v>327</v>
      </c>
      <c r="O18" s="13">
        <v>11173.04</v>
      </c>
      <c r="P18" s="11"/>
      <c r="Q18" s="14"/>
      <c r="R18" s="12">
        <v>0.1193</v>
      </c>
      <c r="S18" s="12">
        <v>0.0951</v>
      </c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361</v>
      </c>
      <c r="AM18" s="13">
        <v>12018.06</v>
      </c>
      <c r="AN18" s="11">
        <v>92</v>
      </c>
      <c r="AO18" s="11">
        <v>326</v>
      </c>
      <c r="AP18" s="13">
        <v>11135.73</v>
      </c>
      <c r="AQ18" s="11"/>
      <c r="AR18" s="12">
        <v>0.1074</v>
      </c>
      <c r="AS18" s="12">
        <v>0.0792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5</v>
      </c>
      <c r="BK18" s="13">
        <v>217.56</v>
      </c>
      <c r="BL18" s="11">
        <v>108</v>
      </c>
      <c r="BM18" s="11">
        <v>1</v>
      </c>
      <c r="BN18" s="13">
        <v>37.31</v>
      </c>
      <c r="BO18" s="11"/>
      <c r="BP18" s="12">
        <v>4</v>
      </c>
      <c r="BQ18" s="12">
        <v>4.8311</v>
      </c>
    </row>
    <row r="19">
      <c r="A19" s="10" t="s">
        <v>51</v>
      </c>
      <c r="B19" s="11">
        <v>244900</v>
      </c>
      <c r="C19" s="11">
        <f>=ROUNDDOWN(20.4615333199652,0)</f>
      </c>
      <c r="D19" s="11">
        <v>207371</v>
      </c>
      <c r="E19" s="12">
        <v>0.9455</v>
      </c>
      <c r="F19" s="11"/>
      <c r="G19" s="11">
        <f>=ROUNDDOWN({0},0)</f>
      </c>
      <c r="H19" s="11"/>
      <c r="I19" s="12"/>
      <c r="J19" s="11">
        <v>293</v>
      </c>
      <c r="K19" s="13">
        <v>5969.26</v>
      </c>
      <c r="L19" s="11">
        <v>606</v>
      </c>
      <c r="M19" s="14">
        <v>9.85</v>
      </c>
      <c r="N19" s="11">
        <v>238</v>
      </c>
      <c r="O19" s="13">
        <v>5592.89</v>
      </c>
      <c r="P19" s="11">
        <v>704</v>
      </c>
      <c r="Q19" s="14">
        <v>7.94</v>
      </c>
      <c r="R19" s="12">
        <v>0.2311</v>
      </c>
      <c r="S19" s="12">
        <v>0.0673</v>
      </c>
      <c r="T19" s="12">
        <v>-0.1392</v>
      </c>
      <c r="U19" s="12">
        <v>0.2406</v>
      </c>
      <c r="V19" s="11">
        <v>246</v>
      </c>
      <c r="W19" s="13">
        <v>4936.44</v>
      </c>
      <c r="X19" s="11">
        <v>229</v>
      </c>
      <c r="Y19" s="11">
        <v>221</v>
      </c>
      <c r="Z19" s="13">
        <v>5224.74</v>
      </c>
      <c r="AA19" s="11">
        <v>482</v>
      </c>
      <c r="AB19" s="12">
        <v>0.1131</v>
      </c>
      <c r="AC19" s="12">
        <v>-0.0552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31</v>
      </c>
      <c r="AU19" s="13">
        <v>609.76</v>
      </c>
      <c r="AV19" s="11">
        <v>110</v>
      </c>
      <c r="AW19" s="11">
        <v>17</v>
      </c>
      <c r="AX19" s="13">
        <v>368.15</v>
      </c>
      <c r="AY19" s="11">
        <v>133</v>
      </c>
      <c r="AZ19" s="12">
        <v>0.8235</v>
      </c>
      <c r="BA19" s="12">
        <v>0.6563</v>
      </c>
      <c r="BB19" s="11"/>
      <c r="BC19" s="13"/>
      <c r="BD19" s="11"/>
      <c r="BE19" s="11"/>
      <c r="BF19" s="13"/>
      <c r="BG19" s="11"/>
      <c r="BH19" s="12"/>
      <c r="BI19" s="12"/>
      <c r="BJ19" s="11">
        <v>16</v>
      </c>
      <c r="BK19" s="13">
        <v>423.06</v>
      </c>
      <c r="BL19" s="11">
        <v>342</v>
      </c>
      <c r="BM19" s="11"/>
      <c r="BN19" s="13"/>
      <c r="BO19" s="11">
        <v>28</v>
      </c>
      <c r="BP19" s="12"/>
      <c r="BQ19" s="12"/>
    </row>
    <row r="20">
      <c r="A20" s="10" t="s">
        <v>52</v>
      </c>
      <c r="B20" s="11">
        <v>178029</v>
      </c>
      <c r="C20" s="11">
        <f>=ROUNDDOWN(27.0993226272928,0)</f>
      </c>
      <c r="D20" s="11">
        <v>162622</v>
      </c>
      <c r="E20" s="12">
        <v>0.9084</v>
      </c>
      <c r="F20" s="11"/>
      <c r="G20" s="11">
        <f>=ROUNDDOWN({0},0)</f>
      </c>
      <c r="H20" s="11"/>
      <c r="I20" s="12"/>
      <c r="J20" s="11">
        <v>40</v>
      </c>
      <c r="K20" s="13">
        <v>1983.02</v>
      </c>
      <c r="L20" s="11">
        <v>577</v>
      </c>
      <c r="M20" s="14">
        <v>3.44</v>
      </c>
      <c r="N20" s="11">
        <v>80</v>
      </c>
      <c r="O20" s="13">
        <v>3826.98</v>
      </c>
      <c r="P20" s="11">
        <v>489</v>
      </c>
      <c r="Q20" s="14">
        <v>7.83</v>
      </c>
      <c r="R20" s="12">
        <v>-0.5</v>
      </c>
      <c r="S20" s="12">
        <v>-0.4818</v>
      </c>
      <c r="T20" s="12">
        <v>0.18</v>
      </c>
      <c r="U20" s="12">
        <v>-0.5607</v>
      </c>
      <c r="V20" s="11">
        <v>8</v>
      </c>
      <c r="W20" s="13">
        <v>423.05</v>
      </c>
      <c r="X20" s="11">
        <v>298</v>
      </c>
      <c r="Y20" s="11">
        <v>15</v>
      </c>
      <c r="Z20" s="13">
        <v>603.52</v>
      </c>
      <c r="AA20" s="11">
        <v>320</v>
      </c>
      <c r="AB20" s="12">
        <v>-0.4667</v>
      </c>
      <c r="AC20" s="12">
        <v>-0.299</v>
      </c>
      <c r="AD20" s="11"/>
      <c r="AE20" s="13"/>
      <c r="AF20" s="11"/>
      <c r="AG20" s="11"/>
      <c r="AH20" s="13"/>
      <c r="AI20" s="11"/>
      <c r="AJ20" s="12"/>
      <c r="AK20" s="12"/>
      <c r="AL20" s="11">
        <v>2</v>
      </c>
      <c r="AM20" s="13">
        <v>165.1</v>
      </c>
      <c r="AN20" s="11">
        <v>21</v>
      </c>
      <c r="AO20" s="11">
        <v>7</v>
      </c>
      <c r="AP20" s="13">
        <v>419.14</v>
      </c>
      <c r="AQ20" s="11">
        <v>8</v>
      </c>
      <c r="AR20" s="12">
        <v>-0.7143</v>
      </c>
      <c r="AS20" s="12">
        <v>-0.6061</v>
      </c>
      <c r="AT20" s="11">
        <v>21</v>
      </c>
      <c r="AU20" s="13">
        <v>918.69</v>
      </c>
      <c r="AV20" s="11">
        <v>148</v>
      </c>
      <c r="AW20" s="11">
        <v>17</v>
      </c>
      <c r="AX20" s="13">
        <v>842.47</v>
      </c>
      <c r="AY20" s="11">
        <v>113</v>
      </c>
      <c r="AZ20" s="12">
        <v>0.2353</v>
      </c>
      <c r="BA20" s="12">
        <v>0.0905</v>
      </c>
      <c r="BB20" s="11">
        <v>9</v>
      </c>
      <c r="BC20" s="13">
        <v>476.18</v>
      </c>
      <c r="BD20" s="11">
        <v>244</v>
      </c>
      <c r="BE20" s="11">
        <v>38</v>
      </c>
      <c r="BF20" s="13">
        <v>1818.14</v>
      </c>
      <c r="BG20" s="11">
        <v>58</v>
      </c>
      <c r="BH20" s="12">
        <v>-0.7632</v>
      </c>
      <c r="BI20" s="12">
        <v>-0.7381</v>
      </c>
      <c r="BJ20" s="11"/>
      <c r="BK20" s="13"/>
      <c r="BL20" s="11">
        <v>315</v>
      </c>
      <c r="BM20" s="11">
        <v>3</v>
      </c>
      <c r="BN20" s="13">
        <v>143.71</v>
      </c>
      <c r="BO20" s="11">
        <v>279</v>
      </c>
      <c r="BP20" s="12"/>
      <c r="BQ20" s="12"/>
    </row>
    <row r="21">
      <c r="A21" s="19" t="s">
        <v>53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3323</v>
      </c>
      <c r="K21" s="17">
        <v>292714.92</v>
      </c>
      <c r="L21" s="15">
        <v>7378</v>
      </c>
      <c r="M21" s="18">
        <v>39.67</v>
      </c>
      <c r="N21" s="15">
        <v>3161</v>
      </c>
      <c r="O21" s="17">
        <v>319291.29</v>
      </c>
      <c r="P21" s="15">
        <v>7279</v>
      </c>
      <c r="Q21" s="18">
        <v>43.86</v>
      </c>
      <c r="R21" s="16">
        <v>0.0512</v>
      </c>
      <c r="S21" s="16">
        <v>-0.0832</v>
      </c>
      <c r="T21" s="16">
        <v>0.0136</v>
      </c>
      <c r="U21" s="16">
        <v>-0.0955</v>
      </c>
      <c r="V21" s="15">
        <v>1085</v>
      </c>
      <c r="W21" s="17">
        <v>107561.23</v>
      </c>
      <c r="X21" s="15">
        <v>2539</v>
      </c>
      <c r="Y21" s="15">
        <v>1085</v>
      </c>
      <c r="Z21" s="17">
        <v>135762.22</v>
      </c>
      <c r="AA21" s="15">
        <v>2703</v>
      </c>
      <c r="AB21" s="16"/>
      <c r="AC21" s="16">
        <v>-0.2077</v>
      </c>
      <c r="AD21" s="15">
        <v>355</v>
      </c>
      <c r="AE21" s="17">
        <v>56805.75</v>
      </c>
      <c r="AF21" s="15">
        <v>873</v>
      </c>
      <c r="AG21" s="15">
        <v>142</v>
      </c>
      <c r="AH21" s="17">
        <v>21832.93</v>
      </c>
      <c r="AI21" s="15">
        <v>742</v>
      </c>
      <c r="AJ21" s="16">
        <v>1.5</v>
      </c>
      <c r="AK21" s="16">
        <v>1.6018</v>
      </c>
      <c r="AL21" s="15">
        <v>1020</v>
      </c>
      <c r="AM21" s="17">
        <v>44574.35</v>
      </c>
      <c r="AN21" s="15">
        <v>1036</v>
      </c>
      <c r="AO21" s="15">
        <v>938</v>
      </c>
      <c r="AP21" s="17">
        <v>41856.36</v>
      </c>
      <c r="AQ21" s="15">
        <v>946</v>
      </c>
      <c r="AR21" s="16">
        <v>0.0874</v>
      </c>
      <c r="AS21" s="16">
        <v>0.0649</v>
      </c>
      <c r="AT21" s="15">
        <v>366</v>
      </c>
      <c r="AU21" s="17">
        <v>32699.22</v>
      </c>
      <c r="AV21" s="15">
        <v>1163</v>
      </c>
      <c r="AW21" s="15">
        <v>211</v>
      </c>
      <c r="AX21" s="17">
        <v>24398.89</v>
      </c>
      <c r="AY21" s="15">
        <v>973</v>
      </c>
      <c r="AZ21" s="16">
        <v>0.7346</v>
      </c>
      <c r="BA21" s="16">
        <v>0.3402</v>
      </c>
      <c r="BB21" s="15">
        <v>280</v>
      </c>
      <c r="BC21" s="17">
        <v>27716.62</v>
      </c>
      <c r="BD21" s="15">
        <v>1264</v>
      </c>
      <c r="BE21" s="15">
        <v>552</v>
      </c>
      <c r="BF21" s="17">
        <v>65292.7</v>
      </c>
      <c r="BG21" s="15">
        <v>1006</v>
      </c>
      <c r="BH21" s="16">
        <v>-0.4928</v>
      </c>
      <c r="BI21" s="16">
        <v>-0.5755</v>
      </c>
      <c r="BJ21" s="15">
        <v>217</v>
      </c>
      <c r="BK21" s="17">
        <v>23357.75</v>
      </c>
      <c r="BL21" s="15">
        <v>5200</v>
      </c>
      <c r="BM21" s="15">
        <v>233</v>
      </c>
      <c r="BN21" s="17">
        <v>30148.19</v>
      </c>
      <c r="BO21" s="15">
        <v>4540</v>
      </c>
      <c r="BP21" s="16">
        <v>-0.0687</v>
      </c>
      <c r="BQ21" s="16">
        <v>-0.2252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</mergeCells>
  <headerFooter/>
</worksheet>
</file>