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<sst xmlns="http://schemas.openxmlformats.org/spreadsheetml/2006/main" count="48" uniqueCount="48">
  <si>
    <t>Date Type:</t>
  </si>
  <si>
    <t>Order Date</t>
  </si>
  <si>
    <t>Start Date:</t>
  </si>
  <si>
    <t>01/01/2022</t>
  </si>
  <si>
    <t>End Date:</t>
  </si>
  <si>
    <t>12/31/2022</t>
  </si>
  <si>
    <t>Report Run Date:</t>
  </si>
  <si>
    <t>06/24/2024</t>
  </si>
  <si>
    <t>Division</t>
  </si>
  <si>
    <t>Current And Future Inventory</t>
  </si>
  <si>
    <t>Current And History Sales Comparison</t>
  </si>
  <si>
    <t>KOHLDSN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</si>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</sst>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684476</v>
      </c>
      <c r="C5" s="11">
        <f>=ROUNDDOWN(22.5079578039092,0)</f>
      </c>
      <c r="D5" s="11">
        <v>835930</v>
      </c>
      <c r="E5" s="12">
        <v>0.3695</v>
      </c>
      <c r="F5" s="11"/>
      <c r="G5" s="11">
        <f>=ROUNDDOWN({0},0)</f>
      </c>
      <c r="H5" s="11">
        <v>590</v>
      </c>
      <c r="I5" s="12">
        <v>0.0486</v>
      </c>
      <c r="J5" s="11">
        <v>197049</v>
      </c>
      <c r="K5" s="13">
        <v>12093103.76</v>
      </c>
      <c r="L5" s="11">
        <v>2180</v>
      </c>
      <c r="M5" s="14">
        <v>5547.3</v>
      </c>
      <c r="N5" s="11"/>
      <c r="O5" s="13"/>
      <c r="P5" s="11"/>
      <c r="Q5" s="14"/>
      <c r="R5" s="12"/>
      <c r="S5" s="12"/>
      <c r="T5" s="12"/>
      <c r="U5" s="12"/>
      <c r="V5" s="11">
        <v>197049</v>
      </c>
      <c r="W5" s="13">
        <v>12093103.76</v>
      </c>
      <c r="X5" s="11">
        <v>1914</v>
      </c>
      <c r="Y5" s="11"/>
      <c r="Z5" s="13"/>
      <c r="AA5" s="11"/>
      <c r="AB5" s="12"/>
      <c r="AC5" s="12"/>
    </row>
    <row r="6">
      <c r="A6" s="10" t="s">
        <v>33</v>
      </c>
      <c r="B6" s="11">
        <v>10154</v>
      </c>
      <c r="C6" s="11">
        <f>=ROUNDDOWN(61.4277071990321,0)</f>
      </c>
      <c r="D6" s="11">
        <v>170</v>
      </c>
      <c r="E6" s="12">
        <v>0.6497</v>
      </c>
      <c r="F6" s="11"/>
      <c r="G6" s="11">
        <f>=ROUNDDOWN({0},0)</f>
      </c>
      <c r="H6" s="11"/>
      <c r="I6" s="12"/>
      <c r="J6" s="11"/>
      <c r="K6" s="13"/>
      <c r="L6" s="11">
        <v>127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</row>
    <row r="7">
      <c r="A7" s="10" t="s">
        <v>34</v>
      </c>
      <c r="B7" s="11">
        <v>26514</v>
      </c>
      <c r="C7" s="11">
        <f>=ROUNDDOWN(18.7869340324524,0)</f>
      </c>
      <c r="D7" s="11">
        <v>21755</v>
      </c>
      <c r="E7" s="12">
        <v>0.3196</v>
      </c>
      <c r="F7" s="11"/>
      <c r="G7" s="11">
        <f>=ROUNDDOWN({0},0)</f>
      </c>
      <c r="H7" s="11"/>
      <c r="I7" s="12">
        <v>0.0087</v>
      </c>
      <c r="J7" s="11">
        <v>16521</v>
      </c>
      <c r="K7" s="13">
        <v>718187.35</v>
      </c>
      <c r="L7" s="11">
        <v>167</v>
      </c>
      <c r="M7" s="14">
        <v>4300.52</v>
      </c>
      <c r="N7" s="11"/>
      <c r="O7" s="13"/>
      <c r="P7" s="11"/>
      <c r="Q7" s="14"/>
      <c r="R7" s="12"/>
      <c r="S7" s="12"/>
      <c r="T7" s="12"/>
      <c r="U7" s="12"/>
      <c r="V7" s="11">
        <v>16521</v>
      </c>
      <c r="W7" s="13">
        <v>718187.35</v>
      </c>
      <c r="X7" s="11">
        <v>139</v>
      </c>
      <c r="Y7" s="11"/>
      <c r="Z7" s="13"/>
      <c r="AA7" s="11"/>
      <c r="AB7" s="12"/>
      <c r="AC7" s="12"/>
    </row>
    <row r="8">
      <c r="A8" s="10" t="s">
        <v>35</v>
      </c>
      <c r="B8" s="11">
        <v>98103</v>
      </c>
      <c r="C8" s="11">
        <f>=ROUNDDOWN(16.694972941697,0)</f>
      </c>
      <c r="D8" s="11">
        <v>155031</v>
      </c>
      <c r="E8" s="12">
        <v>0.3228</v>
      </c>
      <c r="F8" s="11"/>
      <c r="G8" s="11">
        <f>=ROUNDDOWN({0},0)</f>
      </c>
      <c r="H8" s="11"/>
      <c r="I8" s="12">
        <v>0.0121</v>
      </c>
      <c r="J8" s="11">
        <v>42195</v>
      </c>
      <c r="K8" s="13">
        <v>1258577.99</v>
      </c>
      <c r="L8" s="11">
        <v>239</v>
      </c>
      <c r="M8" s="14">
        <v>5266.02</v>
      </c>
      <c r="N8" s="11"/>
      <c r="O8" s="13"/>
      <c r="P8" s="11"/>
      <c r="Q8" s="14"/>
      <c r="R8" s="12"/>
      <c r="S8" s="12"/>
      <c r="T8" s="12"/>
      <c r="U8" s="12"/>
      <c r="V8" s="11">
        <v>42195</v>
      </c>
      <c r="W8" s="13">
        <v>1258577.99</v>
      </c>
      <c r="X8" s="11">
        <v>216</v>
      </c>
      <c r="Y8" s="11"/>
      <c r="Z8" s="13"/>
      <c r="AA8" s="11"/>
      <c r="AB8" s="12"/>
      <c r="AC8" s="12"/>
    </row>
    <row r="9">
      <c r="A9" s="10" t="s">
        <v>36</v>
      </c>
      <c r="B9" s="11">
        <v>130109</v>
      </c>
      <c r="C9" s="11">
        <f>=ROUNDDOWN(13.6026136957658,0)</f>
      </c>
      <c r="D9" s="11">
        <v>235252</v>
      </c>
      <c r="E9" s="12">
        <v>0.4531</v>
      </c>
      <c r="F9" s="11"/>
      <c r="G9" s="11">
        <f>=ROUNDDOWN({0},0)</f>
      </c>
      <c r="H9" s="11"/>
      <c r="I9" s="12">
        <v>0.0181</v>
      </c>
      <c r="J9" s="11">
        <v>46469</v>
      </c>
      <c r="K9" s="13">
        <v>813586.56</v>
      </c>
      <c r="L9" s="11">
        <v>297</v>
      </c>
      <c r="M9" s="14">
        <v>2739.35</v>
      </c>
      <c r="N9" s="11"/>
      <c r="O9" s="13"/>
      <c r="P9" s="11"/>
      <c r="Q9" s="14"/>
      <c r="R9" s="12"/>
      <c r="S9" s="12"/>
      <c r="T9" s="12"/>
      <c r="U9" s="12"/>
      <c r="V9" s="11">
        <v>46469</v>
      </c>
      <c r="W9" s="13">
        <v>813586.56</v>
      </c>
      <c r="X9" s="11">
        <v>274</v>
      </c>
      <c r="Y9" s="11"/>
      <c r="Z9" s="13"/>
      <c r="AA9" s="11"/>
      <c r="AB9" s="12"/>
      <c r="AC9" s="12"/>
    </row>
    <row r="10">
      <c r="A10" s="10" t="s">
        <v>37</v>
      </c>
      <c r="B10" s="11">
        <v>385799</v>
      </c>
      <c r="C10" s="11">
        <f>=ROUNDDOWN(17.9481465629536,0)</f>
      </c>
      <c r="D10" s="11">
        <v>631202</v>
      </c>
      <c r="E10" s="12">
        <v>0.3378</v>
      </c>
      <c r="F10" s="11"/>
      <c r="G10" s="11">
        <f>=ROUNDDOWN({0},0)</f>
      </c>
      <c r="H10" s="11"/>
      <c r="I10" s="12">
        <v>0.0097</v>
      </c>
      <c r="J10" s="11">
        <v>241529</v>
      </c>
      <c r="K10" s="13">
        <v>8451829.46</v>
      </c>
      <c r="L10" s="11">
        <v>1164</v>
      </c>
      <c r="M10" s="14">
        <v>7261.02</v>
      </c>
      <c r="N10" s="11"/>
      <c r="O10" s="13"/>
      <c r="P10" s="11"/>
      <c r="Q10" s="14"/>
      <c r="R10" s="12"/>
      <c r="S10" s="12"/>
      <c r="T10" s="12"/>
      <c r="U10" s="12"/>
      <c r="V10" s="11">
        <v>241529</v>
      </c>
      <c r="W10" s="13">
        <v>8451829.46</v>
      </c>
      <c r="X10" s="11">
        <v>964</v>
      </c>
      <c r="Y10" s="11"/>
      <c r="Z10" s="13"/>
      <c r="AA10" s="11"/>
      <c r="AB10" s="12"/>
      <c r="AC10" s="12"/>
    </row>
    <row r="11">
      <c r="A11" s="10" t="s">
        <v>38</v>
      </c>
      <c r="B11" s="11">
        <v>113003</v>
      </c>
      <c r="C11" s="11">
        <f>=ROUNDDOWN(24.5407952743936,0)</f>
      </c>
      <c r="D11" s="11">
        <v>74419</v>
      </c>
      <c r="E11" s="12">
        <v>0.3613</v>
      </c>
      <c r="F11" s="11"/>
      <c r="G11" s="11">
        <f>=ROUNDDOWN({0},0)</f>
      </c>
      <c r="H11" s="11">
        <v>1071</v>
      </c>
      <c r="I11" s="12">
        <v>0.1664</v>
      </c>
      <c r="J11" s="11">
        <v>12744</v>
      </c>
      <c r="K11" s="13">
        <v>2535182.03</v>
      </c>
      <c r="L11" s="11">
        <v>758</v>
      </c>
      <c r="M11" s="14">
        <v>3344.57</v>
      </c>
      <c r="N11" s="11"/>
      <c r="O11" s="13"/>
      <c r="P11" s="11"/>
      <c r="Q11" s="14"/>
      <c r="R11" s="12"/>
      <c r="S11" s="12"/>
      <c r="T11" s="12"/>
      <c r="U11" s="12"/>
      <c r="V11" s="11">
        <v>12744</v>
      </c>
      <c r="W11" s="13">
        <v>2535182.03</v>
      </c>
      <c r="X11" s="11">
        <v>660</v>
      </c>
      <c r="Y11" s="11"/>
      <c r="Z11" s="13"/>
      <c r="AA11" s="11"/>
      <c r="AB11" s="12"/>
      <c r="AC11" s="12"/>
    </row>
    <row r="12">
      <c r="A12" s="10" t="s">
        <v>39</v>
      </c>
      <c r="B12" s="11">
        <v>18219</v>
      </c>
      <c r="C12" s="11">
        <f>=ROUNDDOWN(30.6665544521124,0)</f>
      </c>
      <c r="D12" s="11">
        <v>8390</v>
      </c>
      <c r="E12" s="12">
        <v>0.2883</v>
      </c>
      <c r="F12" s="11"/>
      <c r="G12" s="11">
        <f>=ROUNDDOWN({0},0)</f>
      </c>
      <c r="H12" s="11"/>
      <c r="I12" s="12">
        <v>0.0457</v>
      </c>
      <c r="J12" s="11">
        <v>1402</v>
      </c>
      <c r="K12" s="13">
        <v>102417.47</v>
      </c>
      <c r="L12" s="11">
        <v>123</v>
      </c>
      <c r="M12" s="14">
        <v>832.66</v>
      </c>
      <c r="N12" s="11"/>
      <c r="O12" s="13"/>
      <c r="P12" s="11"/>
      <c r="Q12" s="14"/>
      <c r="R12" s="12"/>
      <c r="S12" s="12"/>
      <c r="T12" s="12"/>
      <c r="U12" s="12"/>
      <c r="V12" s="11">
        <v>1402</v>
      </c>
      <c r="W12" s="13">
        <v>102417.47</v>
      </c>
      <c r="X12" s="11">
        <v>111</v>
      </c>
      <c r="Y12" s="11"/>
      <c r="Z12" s="13"/>
      <c r="AA12" s="11"/>
      <c r="AB12" s="12"/>
      <c r="AC12" s="12"/>
    </row>
    <row r="13">
      <c r="A13" s="10" t="s">
        <v>40</v>
      </c>
      <c r="B13" s="11">
        <v>4562</v>
      </c>
      <c r="C13" s="11">
        <f>=ROUNDDOWN(64.8933143669986,0)</f>
      </c>
      <c r="D13" s="11">
        <v>1788</v>
      </c>
      <c r="E13" s="12"/>
      <c r="F13" s="11"/>
      <c r="G13" s="11">
        <f>=ROUNDDOWN({0},0)</f>
      </c>
      <c r="H13" s="11"/>
      <c r="I13" s="12"/>
      <c r="J13" s="11"/>
      <c r="K13" s="13"/>
      <c r="L13" s="11">
        <v>14</v>
      </c>
      <c r="M13" s="14"/>
      <c r="N13" s="11"/>
      <c r="O13" s="13"/>
      <c r="P13" s="11"/>
      <c r="Q13" s="14"/>
      <c r="R13" s="12"/>
      <c r="S13" s="12"/>
      <c r="T13" s="12"/>
      <c r="U13" s="12"/>
      <c r="V13" s="11"/>
      <c r="W13" s="13"/>
      <c r="X13" s="11"/>
      <c r="Y13" s="11"/>
      <c r="Z13" s="13"/>
      <c r="AA13" s="11"/>
      <c r="AB13" s="12"/>
      <c r="AC13" s="12"/>
    </row>
    <row r="14">
      <c r="A14" s="10" t="s">
        <v>41</v>
      </c>
      <c r="B14" s="11">
        <v>35040</v>
      </c>
      <c r="C14" s="11">
        <f>=ROUNDDOWN(66.1007357102433,0)</f>
      </c>
      <c r="D14" s="11">
        <v>3308</v>
      </c>
      <c r="E14" s="12">
        <v>0.287</v>
      </c>
      <c r="F14" s="11"/>
      <c r="G14" s="11">
        <f>=ROUNDDOWN({0},0)</f>
      </c>
      <c r="H14" s="11"/>
      <c r="I14" s="12"/>
      <c r="J14" s="11">
        <v>2094</v>
      </c>
      <c r="K14" s="13">
        <v>65738.9</v>
      </c>
      <c r="L14" s="11">
        <v>83</v>
      </c>
      <c r="M14" s="14">
        <v>792.03</v>
      </c>
      <c r="N14" s="11"/>
      <c r="O14" s="13"/>
      <c r="P14" s="11"/>
      <c r="Q14" s="14"/>
      <c r="R14" s="12"/>
      <c r="S14" s="12"/>
      <c r="T14" s="12"/>
      <c r="U14" s="12"/>
      <c r="V14" s="11">
        <v>2094</v>
      </c>
      <c r="W14" s="13">
        <v>65738.9</v>
      </c>
      <c r="X14" s="11">
        <v>42</v>
      </c>
      <c r="Y14" s="11"/>
      <c r="Z14" s="13"/>
      <c r="AA14" s="11"/>
      <c r="AB14" s="12"/>
      <c r="AC14" s="12"/>
    </row>
    <row r="15">
      <c r="A15" s="10" t="s">
        <v>42</v>
      </c>
      <c r="B15" s="11">
        <v>8710</v>
      </c>
      <c r="C15" s="11">
        <f>=ROUNDDOWN(81.3258636788049,0)</f>
      </c>
      <c r="D15" s="11"/>
      <c r="E15" s="12"/>
      <c r="F15" s="11"/>
      <c r="G15" s="11">
        <f>=ROUNDDOWN({0},0)</f>
      </c>
      <c r="H15" s="11"/>
      <c r="I15" s="12"/>
      <c r="J15" s="11">
        <v>446</v>
      </c>
      <c r="K15" s="13">
        <v>35044.07</v>
      </c>
      <c r="L15" s="11">
        <v>118</v>
      </c>
      <c r="M15" s="14">
        <v>296.98</v>
      </c>
      <c r="N15" s="11"/>
      <c r="O15" s="13"/>
      <c r="P15" s="11"/>
      <c r="Q15" s="14"/>
      <c r="R15" s="12"/>
      <c r="S15" s="12"/>
      <c r="T15" s="12"/>
      <c r="U15" s="12"/>
      <c r="V15" s="11">
        <v>446</v>
      </c>
      <c r="W15" s="13">
        <v>35044.07</v>
      </c>
      <c r="X15" s="11">
        <v>118</v>
      </c>
      <c r="Y15" s="11"/>
      <c r="Z15" s="13"/>
      <c r="AA15" s="11"/>
      <c r="AB15" s="12"/>
      <c r="AC15" s="12"/>
    </row>
    <row r="16">
      <c r="A16" s="10" t="s">
        <v>43</v>
      </c>
      <c r="B16" s="11">
        <v>240084</v>
      </c>
      <c r="C16" s="11">
        <f>=ROUNDDOWN(11.6026328761562,0)</f>
      </c>
      <c r="D16" s="11">
        <v>690074</v>
      </c>
      <c r="E16" s="12">
        <v>0.3532</v>
      </c>
      <c r="F16" s="11"/>
      <c r="G16" s="11">
        <f>=ROUNDDOWN({0},0)</f>
      </c>
      <c r="H16" s="11"/>
      <c r="I16" s="12">
        <v>0.0005</v>
      </c>
      <c r="J16" s="11">
        <v>175917</v>
      </c>
      <c r="K16" s="13">
        <v>4341937.94</v>
      </c>
      <c r="L16" s="11">
        <v>1092</v>
      </c>
      <c r="M16" s="14">
        <v>3976.13</v>
      </c>
      <c r="N16" s="11"/>
      <c r="O16" s="13"/>
      <c r="P16" s="11"/>
      <c r="Q16" s="14"/>
      <c r="R16" s="12"/>
      <c r="S16" s="12"/>
      <c r="T16" s="12"/>
      <c r="U16" s="12"/>
      <c r="V16" s="11">
        <v>175917</v>
      </c>
      <c r="W16" s="13">
        <v>4341937.94</v>
      </c>
      <c r="X16" s="11">
        <v>1065</v>
      </c>
      <c r="Y16" s="11"/>
      <c r="Z16" s="13"/>
      <c r="AA16" s="11"/>
      <c r="AB16" s="12"/>
      <c r="AC16" s="12"/>
    </row>
    <row r="17">
      <c r="A17" s="10" t="s">
        <v>44</v>
      </c>
      <c r="B17" s="11">
        <v>66911</v>
      </c>
      <c r="C17" s="11">
        <f>=ROUNDDOWN(16.6760542318812,0)</f>
      </c>
      <c r="D17" s="11">
        <v>120902</v>
      </c>
      <c r="E17" s="12">
        <v>0.4004</v>
      </c>
      <c r="F17" s="11"/>
      <c r="G17" s="11">
        <f>=ROUNDDOWN({0},0)</f>
      </c>
      <c r="H17" s="11"/>
      <c r="I17" s="12">
        <v>0.0353</v>
      </c>
      <c r="J17" s="11">
        <v>17739</v>
      </c>
      <c r="K17" s="13">
        <v>547400.31</v>
      </c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>
        <v>17739</v>
      </c>
      <c r="W17" s="13">
        <v>547400.31</v>
      </c>
      <c r="X17" s="11"/>
      <c r="Y17" s="11"/>
      <c r="Z17" s="13"/>
      <c r="AA17" s="11"/>
      <c r="AB17" s="12"/>
      <c r="AC17" s="12"/>
    </row>
    <row r="18">
      <c r="A18" s="10" t="s">
        <v>45</v>
      </c>
      <c r="B18" s="11">
        <v>251594</v>
      </c>
      <c r="C18" s="11">
        <f>=ROUNDDOWN(20.1879222634121,0)</f>
      </c>
      <c r="D18" s="11">
        <v>204853</v>
      </c>
      <c r="E18" s="12">
        <v>0.4874</v>
      </c>
      <c r="F18" s="11"/>
      <c r="G18" s="11">
        <f>=ROUNDDOWN({0},0)</f>
      </c>
      <c r="H18" s="11"/>
      <c r="I18" s="12">
        <v>0.0776</v>
      </c>
      <c r="J18" s="11">
        <v>84790</v>
      </c>
      <c r="K18" s="13">
        <v>1405546.17</v>
      </c>
      <c r="L18" s="11">
        <v>787</v>
      </c>
      <c r="M18" s="14">
        <v>1785.95</v>
      </c>
      <c r="N18" s="11"/>
      <c r="O18" s="13"/>
      <c r="P18" s="11"/>
      <c r="Q18" s="14"/>
      <c r="R18" s="12"/>
      <c r="S18" s="12"/>
      <c r="T18" s="12"/>
      <c r="U18" s="12"/>
      <c r="V18" s="11">
        <v>84790</v>
      </c>
      <c r="W18" s="13">
        <v>1405546.17</v>
      </c>
      <c r="X18" s="11">
        <v>761</v>
      </c>
      <c r="Y18" s="11"/>
      <c r="Z18" s="13"/>
      <c r="AA18" s="11"/>
      <c r="AB18" s="12"/>
      <c r="AC18" s="12"/>
    </row>
    <row r="19">
      <c r="A19" s="10" t="s">
        <v>46</v>
      </c>
      <c r="B19" s="11">
        <v>180823</v>
      </c>
      <c r="C19" s="11">
        <f>=ROUNDDOWN(26.4655172413793,0)</f>
      </c>
      <c r="D19" s="11">
        <v>157010</v>
      </c>
      <c r="E19" s="12">
        <v>0.3086</v>
      </c>
      <c r="F19" s="11"/>
      <c r="G19" s="11">
        <f>=ROUNDDOWN({0},0)</f>
      </c>
      <c r="H19" s="11"/>
      <c r="I19" s="12">
        <v>0.049</v>
      </c>
      <c r="J19" s="11">
        <v>42805</v>
      </c>
      <c r="K19" s="13">
        <v>1817795.44</v>
      </c>
      <c r="L19" s="11">
        <v>575</v>
      </c>
      <c r="M19" s="14">
        <v>3161.38</v>
      </c>
      <c r="N19" s="11"/>
      <c r="O19" s="13"/>
      <c r="P19" s="11"/>
      <c r="Q19" s="14"/>
      <c r="R19" s="12"/>
      <c r="S19" s="12"/>
      <c r="T19" s="12"/>
      <c r="U19" s="12"/>
      <c r="V19" s="11">
        <v>42805</v>
      </c>
      <c r="W19" s="13">
        <v>1817795.44</v>
      </c>
      <c r="X19" s="11">
        <v>526</v>
      </c>
      <c r="Y19" s="11"/>
      <c r="Z19" s="13"/>
      <c r="AA19" s="11"/>
      <c r="AB19" s="12"/>
      <c r="AC19" s="12"/>
    </row>
    <row r="20">
      <c r="A20" s="19" t="s">
        <v>47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881700</v>
      </c>
      <c r="K20" s="17">
        <v>34186347.45</v>
      </c>
      <c r="L20" s="15">
        <v>7724</v>
      </c>
      <c r="M20" s="18">
        <v>4425.99</v>
      </c>
      <c r="N20" s="15"/>
      <c r="O20" s="17"/>
      <c r="P20" s="15"/>
      <c r="Q20" s="18"/>
      <c r="R20" s="16"/>
      <c r="S20" s="16"/>
      <c r="T20" s="16"/>
      <c r="U20" s="16"/>
      <c r="V20" s="15">
        <v>881700</v>
      </c>
      <c r="W20" s="17">
        <v>34186347.45</v>
      </c>
      <c r="X20" s="15">
        <v>6790</v>
      </c>
      <c r="Y20" s="15"/>
      <c r="Z20" s="17"/>
      <c r="AA20" s="15"/>
      <c r="AB20" s="16"/>
      <c r="AC20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