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<sst xmlns="http://schemas.openxmlformats.org/spreadsheetml/2006/main" count="57" uniqueCount="57">
  <si>
    <t>Date Type:</t>
  </si>
  <si>
    <t>Shipped Date</t>
  </si>
  <si>
    <t>Start Date:</t>
  </si>
  <si>
    <t>01/01/2021</t>
  </si>
  <si>
    <t>End Date:</t>
  </si>
  <si>
    <t>12/31/2021</t>
  </si>
  <si>
    <t>Report Run Date:</t>
  </si>
  <si>
    <t>06/21/2024</t>
  </si>
  <si>
    <t>Division</t>
  </si>
  <si>
    <t>Current And Future Inventory</t>
  </si>
  <si>
    <t>Current And History Sales Comparison</t>
  </si>
  <si>
    <t>HOUZZ</t>
  </si>
  <si>
    <t>ROOMECOM</t>
  </si>
  <si>
    <t>ZOLA</t>
  </si>
  <si>
    <t>ASHFURNDS</t>
  </si>
  <si>
    <t>AMERSIGNDS</t>
  </si>
  <si>
    <t>NEBFUR01</t>
  </si>
  <si>
    <t>LAMPDS</t>
  </si>
  <si>
    <t>NORDSTRACKDS</t>
  </si>
  <si>
    <t>BRANDX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</si>
  <si>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</si>
  <si>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</si>
  <si>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</si>
  <si>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</si>
  <si>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</si>
  <si>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</si>
  <si>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</si>
  <si>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</si>
  <si>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</si>
  <si>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</si>
  <si>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</si>
  <si>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</si>
  <si>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</si>
  <si>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</si>
  <si>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</si>
  <si>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</si>
  <si>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</si>
  <si>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</si>
  <si>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</si>
  <si>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</si>
  <si>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</si>
  <si>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APL</t>
  </si>
  <si>
    <t>ART</t>
  </si>
  <si>
    <t>BASI</t>
  </si>
  <si>
    <t>BATH</t>
  </si>
  <si>
    <t>BLK</t>
  </si>
  <si>
    <t>FUO</t>
  </si>
  <si>
    <t>FUR</t>
  </si>
  <si>
    <t>LGT</t>
  </si>
  <si>
    <t>PET</t>
  </si>
  <si>
    <t>PETB</t>
  </si>
  <si>
    <t>RUG</t>
  </si>
  <si>
    <t>SHET</t>
  </si>
  <si>
    <t>TOWL</t>
  </si>
  <si>
    <t>WIN</t>
  </si>
  <si>
    <t>YOUT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</si>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</sst>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O21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</row>
    <row r="2">
      <c r="A2" s="2" t="s">
        <v>8</v>
      </c>
      <c r="B2" s="3" t="s">
        <v>9</v>
      </c>
      <c r="C2" s="5" t="s">
        <v>9</v>
      </c>
      <c r="D2" s="5" t="s">
        <v>9</v>
      </c>
      <c r="E2" s="5" t="s">
        <v>9</v>
      </c>
      <c r="F2" s="5" t="s">
        <v>9</v>
      </c>
      <c r="G2" s="5" t="s">
        <v>9</v>
      </c>
      <c r="H2" s="5" t="s">
        <v>9</v>
      </c>
      <c r="I2" s="6" t="s">
        <v>9</v>
      </c>
      <c r="J2" s="7" t="s">
        <v>10</v>
      </c>
      <c r="K2" s="8" t="s">
        <v>10</v>
      </c>
      <c r="L2" s="8" t="s">
        <v>10</v>
      </c>
      <c r="M2" s="8" t="s">
        <v>10</v>
      </c>
      <c r="N2" s="8" t="s">
        <v>10</v>
      </c>
      <c r="O2" s="8" t="s">
        <v>10</v>
      </c>
      <c r="P2" s="8" t="s">
        <v>10</v>
      </c>
      <c r="Q2" s="8" t="s">
        <v>10</v>
      </c>
      <c r="R2" s="8" t="s">
        <v>10</v>
      </c>
      <c r="S2" s="8" t="s">
        <v>10</v>
      </c>
      <c r="T2" s="8" t="s">
        <v>10</v>
      </c>
      <c r="U2" s="9" t="s">
        <v>10</v>
      </c>
      <c r="V2" s="7" t="s">
        <v>11</v>
      </c>
      <c r="W2" s="8" t="s">
        <v>11</v>
      </c>
      <c r="X2" s="8" t="s">
        <v>11</v>
      </c>
      <c r="Y2" s="8" t="s">
        <v>11</v>
      </c>
      <c r="Z2" s="8" t="s">
        <v>11</v>
      </c>
      <c r="AA2" s="8" t="s">
        <v>11</v>
      </c>
      <c r="AB2" s="8" t="s">
        <v>11</v>
      </c>
      <c r="AC2" s="9" t="s">
        <v>11</v>
      </c>
      <c r="AD2" s="7" t="s">
        <v>12</v>
      </c>
      <c r="AE2" s="8" t="s">
        <v>12</v>
      </c>
      <c r="AF2" s="8" t="s">
        <v>12</v>
      </c>
      <c r="AG2" s="8" t="s">
        <v>12</v>
      </c>
      <c r="AH2" s="8" t="s">
        <v>12</v>
      </c>
      <c r="AI2" s="8" t="s">
        <v>12</v>
      </c>
      <c r="AJ2" s="8" t="s">
        <v>12</v>
      </c>
      <c r="AK2" s="9" t="s">
        <v>12</v>
      </c>
      <c r="AL2" s="7" t="s">
        <v>13</v>
      </c>
      <c r="AM2" s="8" t="s">
        <v>13</v>
      </c>
      <c r="AN2" s="8" t="s">
        <v>13</v>
      </c>
      <c r="AO2" s="8" t="s">
        <v>13</v>
      </c>
      <c r="AP2" s="8" t="s">
        <v>13</v>
      </c>
      <c r="AQ2" s="8" t="s">
        <v>13</v>
      </c>
      <c r="AR2" s="8" t="s">
        <v>13</v>
      </c>
      <c r="AS2" s="9" t="s">
        <v>13</v>
      </c>
      <c r="AT2" s="7" t="s">
        <v>14</v>
      </c>
      <c r="AU2" s="8" t="s">
        <v>14</v>
      </c>
      <c r="AV2" s="8" t="s">
        <v>14</v>
      </c>
      <c r="AW2" s="8" t="s">
        <v>14</v>
      </c>
      <c r="AX2" s="8" t="s">
        <v>14</v>
      </c>
      <c r="AY2" s="8" t="s">
        <v>14</v>
      </c>
      <c r="AZ2" s="8" t="s">
        <v>14</v>
      </c>
      <c r="BA2" s="9" t="s">
        <v>14</v>
      </c>
      <c r="BB2" s="7" t="s">
        <v>15</v>
      </c>
      <c r="BC2" s="8" t="s">
        <v>15</v>
      </c>
      <c r="BD2" s="8" t="s">
        <v>15</v>
      </c>
      <c r="BE2" s="8" t="s">
        <v>15</v>
      </c>
      <c r="BF2" s="8" t="s">
        <v>15</v>
      </c>
      <c r="BG2" s="8" t="s">
        <v>15</v>
      </c>
      <c r="BH2" s="8" t="s">
        <v>15</v>
      </c>
      <c r="BI2" s="9" t="s">
        <v>15</v>
      </c>
      <c r="BJ2" s="7" t="s">
        <v>16</v>
      </c>
      <c r="BK2" s="8" t="s">
        <v>16</v>
      </c>
      <c r="BL2" s="8" t="s">
        <v>16</v>
      </c>
      <c r="BM2" s="8" t="s">
        <v>16</v>
      </c>
      <c r="BN2" s="8" t="s">
        <v>16</v>
      </c>
      <c r="BO2" s="8" t="s">
        <v>16</v>
      </c>
      <c r="BP2" s="8" t="s">
        <v>16</v>
      </c>
      <c r="BQ2" s="9" t="s">
        <v>16</v>
      </c>
      <c r="BR2" s="7" t="s">
        <v>17</v>
      </c>
      <c r="BS2" s="8" t="s">
        <v>17</v>
      </c>
      <c r="BT2" s="8" t="s">
        <v>17</v>
      </c>
      <c r="BU2" s="8" t="s">
        <v>17</v>
      </c>
      <c r="BV2" s="8" t="s">
        <v>17</v>
      </c>
      <c r="BW2" s="8" t="s">
        <v>17</v>
      </c>
      <c r="BX2" s="8" t="s">
        <v>17</v>
      </c>
      <c r="BY2" s="9" t="s">
        <v>17</v>
      </c>
      <c r="BZ2" s="7" t="s">
        <v>18</v>
      </c>
      <c r="CA2" s="8" t="s">
        <v>18</v>
      </c>
      <c r="CB2" s="8" t="s">
        <v>18</v>
      </c>
      <c r="CC2" s="8" t="s">
        <v>18</v>
      </c>
      <c r="CD2" s="8" t="s">
        <v>18</v>
      </c>
      <c r="CE2" s="8" t="s">
        <v>18</v>
      </c>
      <c r="CF2" s="8" t="s">
        <v>18</v>
      </c>
      <c r="CG2" s="9" t="s">
        <v>18</v>
      </c>
      <c r="CH2" s="7" t="s">
        <v>19</v>
      </c>
      <c r="CI2" s="8" t="s">
        <v>19</v>
      </c>
      <c r="CJ2" s="8" t="s">
        <v>19</v>
      </c>
      <c r="CK2" s="8" t="s">
        <v>19</v>
      </c>
      <c r="CL2" s="8" t="s">
        <v>19</v>
      </c>
      <c r="CM2" s="8" t="s">
        <v>19</v>
      </c>
      <c r="CN2" s="8" t="s">
        <v>19</v>
      </c>
      <c r="CO2" s="9" t="s">
        <v>19</v>
      </c>
    </row>
    <row r="3">
      <c r="A3" s="4" t="s">
        <v>8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9</v>
      </c>
      <c r="I3" s="4" t="s">
        <v>9</v>
      </c>
      <c r="J3" s="4" t="s">
        <v>20</v>
      </c>
      <c r="K3" s="4" t="s">
        <v>20</v>
      </c>
      <c r="L3" s="4" t="s">
        <v>20</v>
      </c>
      <c r="M3" s="4" t="s">
        <v>20</v>
      </c>
      <c r="N3" s="4" t="s">
        <v>21</v>
      </c>
      <c r="O3" s="4" t="s">
        <v>21</v>
      </c>
      <c r="P3" s="4" t="s">
        <v>21</v>
      </c>
      <c r="Q3" s="4" t="s">
        <v>21</v>
      </c>
      <c r="R3" s="4" t="s">
        <v>22</v>
      </c>
      <c r="S3" s="4" t="s">
        <v>23</v>
      </c>
      <c r="T3" s="4" t="s">
        <v>24</v>
      </c>
      <c r="U3" s="4" t="s">
        <v>25</v>
      </c>
      <c r="V3" s="4" t="s">
        <v>20</v>
      </c>
      <c r="W3" s="4" t="s">
        <v>20</v>
      </c>
      <c r="X3" s="4" t="s">
        <v>20</v>
      </c>
      <c r="Y3" s="4" t="s">
        <v>21</v>
      </c>
      <c r="Z3" s="4" t="s">
        <v>21</v>
      </c>
      <c r="AA3" s="4" t="s">
        <v>21</v>
      </c>
      <c r="AB3" s="4" t="s">
        <v>22</v>
      </c>
      <c r="AC3" s="4" t="s">
        <v>23</v>
      </c>
      <c r="AD3" s="4" t="s">
        <v>20</v>
      </c>
      <c r="AE3" s="4" t="s">
        <v>20</v>
      </c>
      <c r="AF3" s="4" t="s">
        <v>20</v>
      </c>
      <c r="AG3" s="4" t="s">
        <v>21</v>
      </c>
      <c r="AH3" s="4" t="s">
        <v>21</v>
      </c>
      <c r="AI3" s="4" t="s">
        <v>21</v>
      </c>
      <c r="AJ3" s="4" t="s">
        <v>22</v>
      </c>
      <c r="AK3" s="4" t="s">
        <v>23</v>
      </c>
      <c r="AL3" s="4" t="s">
        <v>20</v>
      </c>
      <c r="AM3" s="4" t="s">
        <v>20</v>
      </c>
      <c r="AN3" s="4" t="s">
        <v>20</v>
      </c>
      <c r="AO3" s="4" t="s">
        <v>21</v>
      </c>
      <c r="AP3" s="4" t="s">
        <v>21</v>
      </c>
      <c r="AQ3" s="4" t="s">
        <v>21</v>
      </c>
      <c r="AR3" s="4" t="s">
        <v>22</v>
      </c>
      <c r="AS3" s="4" t="s">
        <v>23</v>
      </c>
      <c r="AT3" s="4" t="s">
        <v>20</v>
      </c>
      <c r="AU3" s="4" t="s">
        <v>20</v>
      </c>
      <c r="AV3" s="4" t="s">
        <v>20</v>
      </c>
      <c r="AW3" s="4" t="s">
        <v>21</v>
      </c>
      <c r="AX3" s="4" t="s">
        <v>21</v>
      </c>
      <c r="AY3" s="4" t="s">
        <v>21</v>
      </c>
      <c r="AZ3" s="4" t="s">
        <v>22</v>
      </c>
      <c r="BA3" s="4" t="s">
        <v>23</v>
      </c>
      <c r="BB3" s="4" t="s">
        <v>20</v>
      </c>
      <c r="BC3" s="4" t="s">
        <v>20</v>
      </c>
      <c r="BD3" s="4" t="s">
        <v>20</v>
      </c>
      <c r="BE3" s="4" t="s">
        <v>21</v>
      </c>
      <c r="BF3" s="4" t="s">
        <v>21</v>
      </c>
      <c r="BG3" s="4" t="s">
        <v>21</v>
      </c>
      <c r="BH3" s="4" t="s">
        <v>22</v>
      </c>
      <c r="BI3" s="4" t="s">
        <v>23</v>
      </c>
      <c r="BJ3" s="4" t="s">
        <v>20</v>
      </c>
      <c r="BK3" s="4" t="s">
        <v>20</v>
      </c>
      <c r="BL3" s="4" t="s">
        <v>20</v>
      </c>
      <c r="BM3" s="4" t="s">
        <v>21</v>
      </c>
      <c r="BN3" s="4" t="s">
        <v>21</v>
      </c>
      <c r="BO3" s="4" t="s">
        <v>21</v>
      </c>
      <c r="BP3" s="4" t="s">
        <v>22</v>
      </c>
      <c r="BQ3" s="4" t="s">
        <v>23</v>
      </c>
      <c r="BR3" s="4" t="s">
        <v>20</v>
      </c>
      <c r="BS3" s="4" t="s">
        <v>20</v>
      </c>
      <c r="BT3" s="4" t="s">
        <v>20</v>
      </c>
      <c r="BU3" s="4" t="s">
        <v>21</v>
      </c>
      <c r="BV3" s="4" t="s">
        <v>21</v>
      </c>
      <c r="BW3" s="4" t="s">
        <v>21</v>
      </c>
      <c r="BX3" s="4" t="s">
        <v>22</v>
      </c>
      <c r="BY3" s="4" t="s">
        <v>23</v>
      </c>
      <c r="BZ3" s="4" t="s">
        <v>20</v>
      </c>
      <c r="CA3" s="4" t="s">
        <v>20</v>
      </c>
      <c r="CB3" s="4" t="s">
        <v>20</v>
      </c>
      <c r="CC3" s="4" t="s">
        <v>21</v>
      </c>
      <c r="CD3" s="4" t="s">
        <v>21</v>
      </c>
      <c r="CE3" s="4" t="s">
        <v>21</v>
      </c>
      <c r="CF3" s="4" t="s">
        <v>22</v>
      </c>
      <c r="CG3" s="4" t="s">
        <v>23</v>
      </c>
      <c r="CH3" s="4" t="s">
        <v>20</v>
      </c>
      <c r="CI3" s="4" t="s">
        <v>20</v>
      </c>
      <c r="CJ3" s="4" t="s">
        <v>20</v>
      </c>
      <c r="CK3" s="4" t="s">
        <v>21</v>
      </c>
      <c r="CL3" s="4" t="s">
        <v>21</v>
      </c>
      <c r="CM3" s="4" t="s">
        <v>21</v>
      </c>
      <c r="CN3" s="4" t="s">
        <v>22</v>
      </c>
      <c r="CO3" s="4" t="s">
        <v>23</v>
      </c>
    </row>
    <row r="4">
      <c r="A4" s="4" t="s">
        <v>8</v>
      </c>
      <c r="B4" s="4" t="s">
        <v>26</v>
      </c>
      <c r="C4" s="4" t="s">
        <v>27</v>
      </c>
      <c r="D4" s="4" t="s">
        <v>28</v>
      </c>
      <c r="E4" s="4" t="s">
        <v>29</v>
      </c>
      <c r="F4" s="4" t="s">
        <v>30</v>
      </c>
      <c r="G4" s="4" t="s">
        <v>31</v>
      </c>
      <c r="H4" s="4" t="s">
        <v>32</v>
      </c>
      <c r="I4" s="4" t="s">
        <v>33</v>
      </c>
      <c r="J4" s="4" t="s">
        <v>34</v>
      </c>
      <c r="K4" s="4" t="s">
        <v>35</v>
      </c>
      <c r="L4" s="4" t="s">
        <v>36</v>
      </c>
      <c r="M4" s="4" t="s">
        <v>37</v>
      </c>
      <c r="N4" s="4" t="s">
        <v>34</v>
      </c>
      <c r="O4" s="4" t="s">
        <v>35</v>
      </c>
      <c r="P4" s="4" t="s">
        <v>36</v>
      </c>
      <c r="Q4" s="4" t="s">
        <v>37</v>
      </c>
      <c r="R4" s="4" t="s">
        <v>22</v>
      </c>
      <c r="S4" s="4" t="s">
        <v>23</v>
      </c>
      <c r="T4" s="4" t="s">
        <v>24</v>
      </c>
      <c r="U4" s="4" t="s">
        <v>25</v>
      </c>
      <c r="V4" s="4" t="s">
        <v>38</v>
      </c>
      <c r="W4" s="4" t="s">
        <v>39</v>
      </c>
      <c r="X4" s="4" t="s">
        <v>36</v>
      </c>
      <c r="Y4" s="4" t="s">
        <v>38</v>
      </c>
      <c r="Z4" s="4" t="s">
        <v>39</v>
      </c>
      <c r="AA4" s="4" t="s">
        <v>36</v>
      </c>
      <c r="AB4" s="4" t="s">
        <v>22</v>
      </c>
      <c r="AC4" s="4" t="s">
        <v>23</v>
      </c>
      <c r="AD4" s="4" t="s">
        <v>38</v>
      </c>
      <c r="AE4" s="4" t="s">
        <v>39</v>
      </c>
      <c r="AF4" s="4" t="s">
        <v>36</v>
      </c>
      <c r="AG4" s="4" t="s">
        <v>38</v>
      </c>
      <c r="AH4" s="4" t="s">
        <v>39</v>
      </c>
      <c r="AI4" s="4" t="s">
        <v>36</v>
      </c>
      <c r="AJ4" s="4" t="s">
        <v>22</v>
      </c>
      <c r="AK4" s="4" t="s">
        <v>23</v>
      </c>
      <c r="AL4" s="4" t="s">
        <v>38</v>
      </c>
      <c r="AM4" s="4" t="s">
        <v>39</v>
      </c>
      <c r="AN4" s="4" t="s">
        <v>36</v>
      </c>
      <c r="AO4" s="4" t="s">
        <v>38</v>
      </c>
      <c r="AP4" s="4" t="s">
        <v>39</v>
      </c>
      <c r="AQ4" s="4" t="s">
        <v>36</v>
      </c>
      <c r="AR4" s="4" t="s">
        <v>22</v>
      </c>
      <c r="AS4" s="4" t="s">
        <v>23</v>
      </c>
      <c r="AT4" s="4" t="s">
        <v>38</v>
      </c>
      <c r="AU4" s="4" t="s">
        <v>39</v>
      </c>
      <c r="AV4" s="4" t="s">
        <v>36</v>
      </c>
      <c r="AW4" s="4" t="s">
        <v>38</v>
      </c>
      <c r="AX4" s="4" t="s">
        <v>39</v>
      </c>
      <c r="AY4" s="4" t="s">
        <v>36</v>
      </c>
      <c r="AZ4" s="4" t="s">
        <v>22</v>
      </c>
      <c r="BA4" s="4" t="s">
        <v>23</v>
      </c>
      <c r="BB4" s="4" t="s">
        <v>38</v>
      </c>
      <c r="BC4" s="4" t="s">
        <v>39</v>
      </c>
      <c r="BD4" s="4" t="s">
        <v>36</v>
      </c>
      <c r="BE4" s="4" t="s">
        <v>38</v>
      </c>
      <c r="BF4" s="4" t="s">
        <v>39</v>
      </c>
      <c r="BG4" s="4" t="s">
        <v>36</v>
      </c>
      <c r="BH4" s="4" t="s">
        <v>22</v>
      </c>
      <c r="BI4" s="4" t="s">
        <v>23</v>
      </c>
      <c r="BJ4" s="4" t="s">
        <v>38</v>
      </c>
      <c r="BK4" s="4" t="s">
        <v>39</v>
      </c>
      <c r="BL4" s="4" t="s">
        <v>36</v>
      </c>
      <c r="BM4" s="4" t="s">
        <v>38</v>
      </c>
      <c r="BN4" s="4" t="s">
        <v>39</v>
      </c>
      <c r="BO4" s="4" t="s">
        <v>36</v>
      </c>
      <c r="BP4" s="4" t="s">
        <v>22</v>
      </c>
      <c r="BQ4" s="4" t="s">
        <v>23</v>
      </c>
      <c r="BR4" s="4" t="s">
        <v>38</v>
      </c>
      <c r="BS4" s="4" t="s">
        <v>39</v>
      </c>
      <c r="BT4" s="4" t="s">
        <v>36</v>
      </c>
      <c r="BU4" s="4" t="s">
        <v>38</v>
      </c>
      <c r="BV4" s="4" t="s">
        <v>39</v>
      </c>
      <c r="BW4" s="4" t="s">
        <v>36</v>
      </c>
      <c r="BX4" s="4" t="s">
        <v>22</v>
      </c>
      <c r="BY4" s="4" t="s">
        <v>23</v>
      </c>
      <c r="BZ4" s="4" t="s">
        <v>38</v>
      </c>
      <c r="CA4" s="4" t="s">
        <v>39</v>
      </c>
      <c r="CB4" s="4" t="s">
        <v>36</v>
      </c>
      <c r="CC4" s="4" t="s">
        <v>38</v>
      </c>
      <c r="CD4" s="4" t="s">
        <v>39</v>
      </c>
      <c r="CE4" s="4" t="s">
        <v>36</v>
      </c>
      <c r="CF4" s="4" t="s">
        <v>22</v>
      </c>
      <c r="CG4" s="4" t="s">
        <v>23</v>
      </c>
      <c r="CH4" s="4" t="s">
        <v>38</v>
      </c>
      <c r="CI4" s="4" t="s">
        <v>39</v>
      </c>
      <c r="CJ4" s="4" t="s">
        <v>36</v>
      </c>
      <c r="CK4" s="4" t="s">
        <v>38</v>
      </c>
      <c r="CL4" s="4" t="s">
        <v>39</v>
      </c>
      <c r="CM4" s="4" t="s">
        <v>36</v>
      </c>
      <c r="CN4" s="4" t="s">
        <v>22</v>
      </c>
      <c r="CO4" s="4" t="s">
        <v>23</v>
      </c>
    </row>
    <row r="5">
      <c r="A5" s="10" t="s">
        <v>40</v>
      </c>
      <c r="B5" s="11">
        <v>555568</v>
      </c>
      <c r="C5" s="11">
        <f>=ROUNDDOWN(22.3826214476218,0)</f>
      </c>
      <c r="D5" s="11">
        <v>517197</v>
      </c>
      <c r="E5" s="12"/>
      <c r="F5" s="11"/>
      <c r="G5" s="11">
        <f>=ROUNDDOWN({0},0)</f>
      </c>
      <c r="H5" s="11">
        <v>590</v>
      </c>
      <c r="I5" s="12"/>
      <c r="J5" s="11">
        <v>4230</v>
      </c>
      <c r="K5" s="13">
        <v>303581.66</v>
      </c>
      <c r="L5" s="11">
        <v>2206</v>
      </c>
      <c r="M5" s="14">
        <v>137.62</v>
      </c>
      <c r="N5" s="11">
        <v>5337</v>
      </c>
      <c r="O5" s="13">
        <v>392819.46</v>
      </c>
      <c r="P5" s="11">
        <v>2176</v>
      </c>
      <c r="Q5" s="14">
        <v>180.52</v>
      </c>
      <c r="R5" s="12">
        <v>-0.2074</v>
      </c>
      <c r="S5" s="12">
        <v>-0.2272</v>
      </c>
      <c r="T5" s="12">
        <v>0.0138</v>
      </c>
      <c r="U5" s="12">
        <v>-0.2376</v>
      </c>
      <c r="V5" s="11">
        <v>605</v>
      </c>
      <c r="W5" s="13">
        <v>47204.44</v>
      </c>
      <c r="X5" s="11">
        <v>665</v>
      </c>
      <c r="Y5" s="11">
        <v>373</v>
      </c>
      <c r="Z5" s="13">
        <v>33264.31</v>
      </c>
      <c r="AA5" s="11">
        <v>1003</v>
      </c>
      <c r="AB5" s="12">
        <v>0.622</v>
      </c>
      <c r="AC5" s="12">
        <v>0.4191</v>
      </c>
      <c r="AD5" s="11">
        <v>791</v>
      </c>
      <c r="AE5" s="13">
        <v>56772.18</v>
      </c>
      <c r="AF5" s="11">
        <v>220</v>
      </c>
      <c r="AG5" s="11">
        <v>1828</v>
      </c>
      <c r="AH5" s="13">
        <v>126646.99</v>
      </c>
      <c r="AI5" s="11">
        <v>471</v>
      </c>
      <c r="AJ5" s="12">
        <v>-0.5673</v>
      </c>
      <c r="AK5" s="12">
        <v>-0.5517</v>
      </c>
      <c r="AL5" s="11">
        <v>1416</v>
      </c>
      <c r="AM5" s="13">
        <v>98279.38</v>
      </c>
      <c r="AN5" s="11">
        <v>332</v>
      </c>
      <c r="AO5" s="11">
        <v>1527</v>
      </c>
      <c r="AP5" s="13">
        <v>106246.52</v>
      </c>
      <c r="AQ5" s="11">
        <v>289</v>
      </c>
      <c r="AR5" s="12">
        <v>-0.0727</v>
      </c>
      <c r="AS5" s="12">
        <v>-0.075</v>
      </c>
      <c r="AT5" s="11">
        <v>438</v>
      </c>
      <c r="AU5" s="13">
        <v>30687.72</v>
      </c>
      <c r="AV5" s="11">
        <v>597</v>
      </c>
      <c r="AW5" s="11">
        <v>275</v>
      </c>
      <c r="AX5" s="13">
        <v>13152.6</v>
      </c>
      <c r="AY5" s="11">
        <v>578</v>
      </c>
      <c r="AZ5" s="12">
        <v>0.5927</v>
      </c>
      <c r="BA5" s="12">
        <v>1.3332</v>
      </c>
      <c r="BB5" s="11">
        <v>512</v>
      </c>
      <c r="BC5" s="13">
        <v>36155.24</v>
      </c>
      <c r="BD5" s="11">
        <v>219</v>
      </c>
      <c r="BE5" s="11">
        <v>864</v>
      </c>
      <c r="BF5" s="13">
        <v>75708.52</v>
      </c>
      <c r="BG5" s="11">
        <v>211</v>
      </c>
      <c r="BH5" s="12">
        <v>-0.4074</v>
      </c>
      <c r="BI5" s="12">
        <v>-0.5224</v>
      </c>
      <c r="BJ5" s="11">
        <v>383</v>
      </c>
      <c r="BK5" s="13">
        <v>27307.18</v>
      </c>
      <c r="BL5" s="11">
        <v>350</v>
      </c>
      <c r="BM5" s="11">
        <v>413</v>
      </c>
      <c r="BN5" s="13">
        <v>32755.99</v>
      </c>
      <c r="BO5" s="11">
        <v>330</v>
      </c>
      <c r="BP5" s="12">
        <v>-0.0726</v>
      </c>
      <c r="BQ5" s="12">
        <v>-0.1663</v>
      </c>
      <c r="BR5" s="11">
        <v>85</v>
      </c>
      <c r="BS5" s="13">
        <v>7175.52</v>
      </c>
      <c r="BT5" s="11">
        <v>156</v>
      </c>
      <c r="BU5" s="11">
        <v>57</v>
      </c>
      <c r="BV5" s="13">
        <v>5044.53</v>
      </c>
      <c r="BW5" s="11">
        <v>205</v>
      </c>
      <c r="BX5" s="12">
        <v>0.4912</v>
      </c>
      <c r="BY5" s="12">
        <v>0.4224</v>
      </c>
      <c r="BZ5" s="11"/>
      <c r="CA5" s="13"/>
      <c r="CB5" s="11"/>
      <c r="CC5" s="11"/>
      <c r="CD5" s="13"/>
      <c r="CE5" s="11"/>
      <c r="CF5" s="12"/>
      <c r="CG5" s="12"/>
      <c r="CH5" s="11"/>
      <c r="CI5" s="13"/>
      <c r="CJ5" s="11"/>
      <c r="CK5" s="11"/>
      <c r="CL5" s="13"/>
      <c r="CM5" s="11"/>
      <c r="CN5" s="12"/>
      <c r="CO5" s="12"/>
    </row>
    <row r="6">
      <c r="A6" s="10" t="s">
        <v>41</v>
      </c>
      <c r="B6" s="11">
        <v>20355</v>
      </c>
      <c r="C6" s="11">
        <f>=ROUNDDOWN(282.316227461859,0)</f>
      </c>
      <c r="D6" s="11">
        <v>170</v>
      </c>
      <c r="E6" s="12"/>
      <c r="F6" s="11"/>
      <c r="G6" s="11">
        <f>=ROUNDDOWN({0},0)</f>
      </c>
      <c r="H6" s="11"/>
      <c r="I6" s="12"/>
      <c r="J6" s="11"/>
      <c r="K6" s="13"/>
      <c r="L6" s="11">
        <v>298</v>
      </c>
      <c r="M6" s="14"/>
      <c r="N6" s="11"/>
      <c r="O6" s="13"/>
      <c r="P6" s="11">
        <v>316</v>
      </c>
      <c r="Q6" s="14"/>
      <c r="R6" s="12"/>
      <c r="S6" s="12"/>
      <c r="T6" s="12">
        <v>-0.057</v>
      </c>
      <c r="U6" s="12"/>
      <c r="V6" s="11"/>
      <c r="W6" s="13"/>
      <c r="X6" s="11"/>
      <c r="Y6" s="11"/>
      <c r="Z6" s="13"/>
      <c r="AA6" s="11"/>
      <c r="AB6" s="12"/>
      <c r="AC6" s="12"/>
      <c r="AD6" s="11"/>
      <c r="AE6" s="13"/>
      <c r="AF6" s="11"/>
      <c r="AG6" s="11"/>
      <c r="AH6" s="13"/>
      <c r="AI6" s="11"/>
      <c r="AJ6" s="12"/>
      <c r="AK6" s="12"/>
      <c r="AL6" s="11"/>
      <c r="AM6" s="13"/>
      <c r="AN6" s="11"/>
      <c r="AO6" s="11"/>
      <c r="AP6" s="13"/>
      <c r="AQ6" s="11"/>
      <c r="AR6" s="12"/>
      <c r="AS6" s="12"/>
      <c r="AT6" s="11"/>
      <c r="AU6" s="13"/>
      <c r="AV6" s="11"/>
      <c r="AW6" s="11"/>
      <c r="AX6" s="13"/>
      <c r="AY6" s="11"/>
      <c r="AZ6" s="12"/>
      <c r="BA6" s="12"/>
      <c r="BB6" s="11"/>
      <c r="BC6" s="13"/>
      <c r="BD6" s="11"/>
      <c r="BE6" s="11"/>
      <c r="BF6" s="13"/>
      <c r="BG6" s="11"/>
      <c r="BH6" s="12"/>
      <c r="BI6" s="12"/>
      <c r="BJ6" s="11"/>
      <c r="BK6" s="13"/>
      <c r="BL6" s="11"/>
      <c r="BM6" s="11"/>
      <c r="BN6" s="13"/>
      <c r="BO6" s="11"/>
      <c r="BP6" s="12"/>
      <c r="BQ6" s="12"/>
      <c r="BR6" s="11"/>
      <c r="BS6" s="13"/>
      <c r="BT6" s="11"/>
      <c r="BU6" s="11"/>
      <c r="BV6" s="13"/>
      <c r="BW6" s="11"/>
      <c r="BX6" s="12"/>
      <c r="BY6" s="12"/>
      <c r="BZ6" s="11"/>
      <c r="CA6" s="13"/>
      <c r="CB6" s="11"/>
      <c r="CC6" s="11"/>
      <c r="CD6" s="13"/>
      <c r="CE6" s="11"/>
      <c r="CF6" s="12"/>
      <c r="CG6" s="12"/>
      <c r="CH6" s="11"/>
      <c r="CI6" s="13"/>
      <c r="CJ6" s="11"/>
      <c r="CK6" s="11"/>
      <c r="CL6" s="13"/>
      <c r="CM6" s="11"/>
      <c r="CN6" s="12"/>
      <c r="CO6" s="12"/>
    </row>
    <row r="7">
      <c r="A7" s="10" t="s">
        <v>42</v>
      </c>
      <c r="B7" s="11">
        <v>26272</v>
      </c>
      <c r="C7" s="11">
        <f>=ROUNDDOWN(18.9607390300231,0)</f>
      </c>
      <c r="D7" s="11">
        <v>21755</v>
      </c>
      <c r="E7" s="12"/>
      <c r="F7" s="11"/>
      <c r="G7" s="11">
        <f>=ROUNDDOWN({0},0)</f>
      </c>
      <c r="H7" s="11"/>
      <c r="I7" s="12"/>
      <c r="J7" s="11">
        <v>2020</v>
      </c>
      <c r="K7" s="13">
        <v>109872.17</v>
      </c>
      <c r="L7" s="11">
        <v>202</v>
      </c>
      <c r="M7" s="14">
        <v>543.92</v>
      </c>
      <c r="N7" s="11">
        <v>3060</v>
      </c>
      <c r="O7" s="13">
        <v>168041.99</v>
      </c>
      <c r="P7" s="11">
        <v>167</v>
      </c>
      <c r="Q7" s="14">
        <v>1006.24</v>
      </c>
      <c r="R7" s="12">
        <v>-0.3399</v>
      </c>
      <c r="S7" s="12">
        <v>-0.3462</v>
      </c>
      <c r="T7" s="12">
        <v>0.2096</v>
      </c>
      <c r="U7" s="12">
        <v>-0.4595</v>
      </c>
      <c r="V7" s="11">
        <v>265</v>
      </c>
      <c r="W7" s="13">
        <v>14291.12</v>
      </c>
      <c r="X7" s="11">
        <v>154</v>
      </c>
      <c r="Y7" s="11">
        <v>206</v>
      </c>
      <c r="Z7" s="13">
        <v>11579.69</v>
      </c>
      <c r="AA7" s="11">
        <v>125</v>
      </c>
      <c r="AB7" s="12">
        <v>0.2864</v>
      </c>
      <c r="AC7" s="12">
        <v>0.2342</v>
      </c>
      <c r="AD7" s="11"/>
      <c r="AE7" s="13"/>
      <c r="AF7" s="11">
        <v>76</v>
      </c>
      <c r="AG7" s="11">
        <v>325</v>
      </c>
      <c r="AH7" s="13">
        <v>16572.26</v>
      </c>
      <c r="AI7" s="11">
        <v>105</v>
      </c>
      <c r="AJ7" s="12"/>
      <c r="AK7" s="12"/>
      <c r="AL7" s="11">
        <v>847</v>
      </c>
      <c r="AM7" s="13">
        <v>39966.86</v>
      </c>
      <c r="AN7" s="11">
        <v>53</v>
      </c>
      <c r="AO7" s="11">
        <v>633</v>
      </c>
      <c r="AP7" s="13">
        <v>30006.73</v>
      </c>
      <c r="AQ7" s="11">
        <v>61</v>
      </c>
      <c r="AR7" s="12">
        <v>0.3381</v>
      </c>
      <c r="AS7" s="12">
        <v>0.3319</v>
      </c>
      <c r="AT7" s="11">
        <v>38</v>
      </c>
      <c r="AU7" s="13">
        <v>2218.19</v>
      </c>
      <c r="AV7" s="11">
        <v>120</v>
      </c>
      <c r="AW7" s="11">
        <v>522</v>
      </c>
      <c r="AX7" s="13">
        <v>27847.59</v>
      </c>
      <c r="AY7" s="11">
        <v>73</v>
      </c>
      <c r="AZ7" s="12">
        <v>-0.9272</v>
      </c>
      <c r="BA7" s="12">
        <v>-0.9203</v>
      </c>
      <c r="BB7" s="11">
        <v>281</v>
      </c>
      <c r="BC7" s="13">
        <v>22885.33</v>
      </c>
      <c r="BD7" s="11">
        <v>23</v>
      </c>
      <c r="BE7" s="11">
        <v>682</v>
      </c>
      <c r="BF7" s="13">
        <v>40708.12</v>
      </c>
      <c r="BG7" s="11">
        <v>29</v>
      </c>
      <c r="BH7" s="12">
        <v>-0.588</v>
      </c>
      <c r="BI7" s="12">
        <v>-0.4378</v>
      </c>
      <c r="BJ7" s="11">
        <v>109</v>
      </c>
      <c r="BK7" s="13">
        <v>7121.69</v>
      </c>
      <c r="BL7" s="11">
        <v>127</v>
      </c>
      <c r="BM7" s="11">
        <v>211</v>
      </c>
      <c r="BN7" s="13">
        <v>12795.91</v>
      </c>
      <c r="BO7" s="11">
        <v>99</v>
      </c>
      <c r="BP7" s="12">
        <v>-0.4834</v>
      </c>
      <c r="BQ7" s="12">
        <v>-0.4434</v>
      </c>
      <c r="BR7" s="11">
        <v>480</v>
      </c>
      <c r="BS7" s="13">
        <v>23388.98</v>
      </c>
      <c r="BT7" s="11">
        <v>112</v>
      </c>
      <c r="BU7" s="11">
        <v>481</v>
      </c>
      <c r="BV7" s="13">
        <v>28531.69</v>
      </c>
      <c r="BW7" s="11">
        <v>128</v>
      </c>
      <c r="BX7" s="12">
        <v>-0.0021</v>
      </c>
      <c r="BY7" s="12">
        <v>-0.1802</v>
      </c>
      <c r="BZ7" s="11"/>
      <c r="CA7" s="13"/>
      <c r="CB7" s="11"/>
      <c r="CC7" s="11"/>
      <c r="CD7" s="13"/>
      <c r="CE7" s="11"/>
      <c r="CF7" s="12"/>
      <c r="CG7" s="12"/>
      <c r="CH7" s="11"/>
      <c r="CI7" s="13"/>
      <c r="CJ7" s="11"/>
      <c r="CK7" s="11"/>
      <c r="CL7" s="13"/>
      <c r="CM7" s="11"/>
      <c r="CN7" s="12"/>
      <c r="CO7" s="12"/>
    </row>
    <row r="8">
      <c r="A8" s="10" t="s">
        <v>43</v>
      </c>
      <c r="B8" s="11">
        <v>99164</v>
      </c>
      <c r="C8" s="11">
        <f>=ROUNDDOWN(16.9143909802651,0)</f>
      </c>
      <c r="D8" s="11">
        <v>154591</v>
      </c>
      <c r="E8" s="12"/>
      <c r="F8" s="11"/>
      <c r="G8" s="11">
        <f>=ROUNDDOWN({0},0)</f>
      </c>
      <c r="H8" s="11"/>
      <c r="I8" s="12"/>
      <c r="J8" s="11">
        <v>1087</v>
      </c>
      <c r="K8" s="13">
        <v>53765.59</v>
      </c>
      <c r="L8" s="11">
        <v>246</v>
      </c>
      <c r="M8" s="14">
        <v>218.56</v>
      </c>
      <c r="N8" s="11">
        <v>1403</v>
      </c>
      <c r="O8" s="13">
        <v>73058.61</v>
      </c>
      <c r="P8" s="11">
        <v>239</v>
      </c>
      <c r="Q8" s="14">
        <v>305.68</v>
      </c>
      <c r="R8" s="12">
        <v>-0.2252</v>
      </c>
      <c r="S8" s="12">
        <v>-0.2641</v>
      </c>
      <c r="T8" s="12">
        <v>0.0293</v>
      </c>
      <c r="U8" s="12">
        <v>-0.285</v>
      </c>
      <c r="V8" s="11">
        <v>51</v>
      </c>
      <c r="W8" s="13">
        <v>2094.05</v>
      </c>
      <c r="X8" s="11">
        <v>112</v>
      </c>
      <c r="Y8" s="11">
        <v>27</v>
      </c>
      <c r="Z8" s="13">
        <v>2251.02</v>
      </c>
      <c r="AA8" s="11">
        <v>97</v>
      </c>
      <c r="AB8" s="12">
        <v>0.8889</v>
      </c>
      <c r="AC8" s="12">
        <v>-0.0697</v>
      </c>
      <c r="AD8" s="11"/>
      <c r="AE8" s="13"/>
      <c r="AF8" s="11"/>
      <c r="AG8" s="11"/>
      <c r="AH8" s="13"/>
      <c r="AI8" s="11"/>
      <c r="AJ8" s="12"/>
      <c r="AK8" s="12"/>
      <c r="AL8" s="11">
        <v>829</v>
      </c>
      <c r="AM8" s="13">
        <v>38988.82</v>
      </c>
      <c r="AN8" s="11">
        <v>103</v>
      </c>
      <c r="AO8" s="11">
        <v>1100</v>
      </c>
      <c r="AP8" s="13">
        <v>53524.3</v>
      </c>
      <c r="AQ8" s="11">
        <v>85</v>
      </c>
      <c r="AR8" s="12">
        <v>-0.2464</v>
      </c>
      <c r="AS8" s="12">
        <v>-0.2716</v>
      </c>
      <c r="AT8" s="11"/>
      <c r="AU8" s="13"/>
      <c r="AV8" s="11"/>
      <c r="AW8" s="11">
        <v>8</v>
      </c>
      <c r="AX8" s="13">
        <v>1187.56</v>
      </c>
      <c r="AY8" s="11">
        <v>2</v>
      </c>
      <c r="AZ8" s="12"/>
      <c r="BA8" s="12"/>
      <c r="BB8" s="11">
        <v>44</v>
      </c>
      <c r="BC8" s="13">
        <v>3978.4</v>
      </c>
      <c r="BD8" s="11">
        <v>2</v>
      </c>
      <c r="BE8" s="11">
        <v>170</v>
      </c>
      <c r="BF8" s="13">
        <v>10421.36</v>
      </c>
      <c r="BG8" s="11">
        <v>2</v>
      </c>
      <c r="BH8" s="12">
        <v>-0.7412</v>
      </c>
      <c r="BI8" s="12">
        <v>-0.6182</v>
      </c>
      <c r="BJ8" s="11">
        <v>163</v>
      </c>
      <c r="BK8" s="13">
        <v>8704.32</v>
      </c>
      <c r="BL8" s="11">
        <v>67</v>
      </c>
      <c r="BM8" s="11">
        <v>98</v>
      </c>
      <c r="BN8" s="13">
        <v>5674.37</v>
      </c>
      <c r="BO8" s="11">
        <v>75</v>
      </c>
      <c r="BP8" s="12">
        <v>0.6633</v>
      </c>
      <c r="BQ8" s="12">
        <v>0.534</v>
      </c>
      <c r="BR8" s="11"/>
      <c r="BS8" s="13"/>
      <c r="BT8" s="11"/>
      <c r="BU8" s="11"/>
      <c r="BV8" s="13"/>
      <c r="BW8" s="11"/>
      <c r="BX8" s="12"/>
      <c r="BY8" s="12"/>
      <c r="BZ8" s="11"/>
      <c r="CA8" s="13"/>
      <c r="CB8" s="11"/>
      <c r="CC8" s="11"/>
      <c r="CD8" s="13"/>
      <c r="CE8" s="11"/>
      <c r="CF8" s="12"/>
      <c r="CG8" s="12"/>
      <c r="CH8" s="11"/>
      <c r="CI8" s="13"/>
      <c r="CJ8" s="11"/>
      <c r="CK8" s="11"/>
      <c r="CL8" s="13"/>
      <c r="CM8" s="11"/>
      <c r="CN8" s="12"/>
      <c r="CO8" s="12"/>
    </row>
    <row r="9">
      <c r="A9" s="10" t="s">
        <v>44</v>
      </c>
      <c r="B9" s="11">
        <v>131146</v>
      </c>
      <c r="C9" s="11">
        <f>=ROUNDDOWN(13.8640928600123,0)</f>
      </c>
      <c r="D9" s="11">
        <v>233020</v>
      </c>
      <c r="E9" s="12"/>
      <c r="F9" s="11"/>
      <c r="G9" s="11">
        <f>=ROUNDDOWN({0},0)</f>
      </c>
      <c r="H9" s="11"/>
      <c r="I9" s="12"/>
      <c r="J9" s="11">
        <v>521</v>
      </c>
      <c r="K9" s="13">
        <v>9715.37</v>
      </c>
      <c r="L9" s="11">
        <v>357</v>
      </c>
      <c r="M9" s="14">
        <v>27.21</v>
      </c>
      <c r="N9" s="11">
        <v>1845</v>
      </c>
      <c r="O9" s="13">
        <v>34726.97</v>
      </c>
      <c r="P9" s="11">
        <v>335</v>
      </c>
      <c r="Q9" s="14">
        <v>103.66</v>
      </c>
      <c r="R9" s="12">
        <v>-0.7176</v>
      </c>
      <c r="S9" s="12">
        <v>-0.7202</v>
      </c>
      <c r="T9" s="12">
        <v>0.0657</v>
      </c>
      <c r="U9" s="12">
        <v>-0.7375</v>
      </c>
      <c r="V9" s="11">
        <v>4</v>
      </c>
      <c r="W9" s="13">
        <v>65.62</v>
      </c>
      <c r="X9" s="11">
        <v>30</v>
      </c>
      <c r="Y9" s="11">
        <v>53</v>
      </c>
      <c r="Z9" s="13">
        <v>1103.39</v>
      </c>
      <c r="AA9" s="11">
        <v>44</v>
      </c>
      <c r="AB9" s="12">
        <v>-0.9245</v>
      </c>
      <c r="AC9" s="12">
        <v>-0.9405</v>
      </c>
      <c r="AD9" s="11"/>
      <c r="AE9" s="13"/>
      <c r="AF9" s="11"/>
      <c r="AG9" s="11"/>
      <c r="AH9" s="13"/>
      <c r="AI9" s="11"/>
      <c r="AJ9" s="12"/>
      <c r="AK9" s="12"/>
      <c r="AL9" s="11">
        <v>493</v>
      </c>
      <c r="AM9" s="13">
        <v>9172.25</v>
      </c>
      <c r="AN9" s="11">
        <v>46</v>
      </c>
      <c r="AO9" s="11">
        <v>606</v>
      </c>
      <c r="AP9" s="13">
        <v>11145.12</v>
      </c>
      <c r="AQ9" s="11">
        <v>47</v>
      </c>
      <c r="AR9" s="12">
        <v>-0.1865</v>
      </c>
      <c r="AS9" s="12">
        <v>-0.177</v>
      </c>
      <c r="AT9" s="11"/>
      <c r="AU9" s="13"/>
      <c r="AV9" s="11">
        <v>328</v>
      </c>
      <c r="AW9" s="11">
        <v>1157</v>
      </c>
      <c r="AX9" s="13">
        <v>21911.19</v>
      </c>
      <c r="AY9" s="11">
        <v>262</v>
      </c>
      <c r="AZ9" s="12"/>
      <c r="BA9" s="12"/>
      <c r="BB9" s="11"/>
      <c r="BC9" s="13"/>
      <c r="BD9" s="11"/>
      <c r="BE9" s="11"/>
      <c r="BF9" s="13"/>
      <c r="BG9" s="11"/>
      <c r="BH9" s="12"/>
      <c r="BI9" s="12"/>
      <c r="BJ9" s="11">
        <v>24</v>
      </c>
      <c r="BK9" s="13">
        <v>477.5</v>
      </c>
      <c r="BL9" s="11">
        <v>19</v>
      </c>
      <c r="BM9" s="11">
        <v>29</v>
      </c>
      <c r="BN9" s="13">
        <v>567.27</v>
      </c>
      <c r="BO9" s="11">
        <v>39</v>
      </c>
      <c r="BP9" s="12">
        <v>-0.1724</v>
      </c>
      <c r="BQ9" s="12">
        <v>-0.1582</v>
      </c>
      <c r="BR9" s="11"/>
      <c r="BS9" s="13"/>
      <c r="BT9" s="11"/>
      <c r="BU9" s="11"/>
      <c r="BV9" s="13"/>
      <c r="BW9" s="11"/>
      <c r="BX9" s="12"/>
      <c r="BY9" s="12"/>
      <c r="BZ9" s="11"/>
      <c r="CA9" s="13"/>
      <c r="CB9" s="11"/>
      <c r="CC9" s="11"/>
      <c r="CD9" s="13"/>
      <c r="CE9" s="11"/>
      <c r="CF9" s="12"/>
      <c r="CG9" s="12"/>
      <c r="CH9" s="11"/>
      <c r="CI9" s="13"/>
      <c r="CJ9" s="11"/>
      <c r="CK9" s="11"/>
      <c r="CL9" s="13"/>
      <c r="CM9" s="11"/>
      <c r="CN9" s="12"/>
      <c r="CO9" s="12"/>
    </row>
    <row r="10">
      <c r="A10" s="10" t="s">
        <v>45</v>
      </c>
      <c r="B10" s="11">
        <v>389995</v>
      </c>
      <c r="C10" s="11">
        <f>=ROUNDDOWN(18.6704103713066,0)</f>
      </c>
      <c r="D10" s="11">
        <v>541996</v>
      </c>
      <c r="E10" s="12"/>
      <c r="F10" s="11"/>
      <c r="G10" s="11">
        <f>=ROUNDDOWN({0},0)</f>
      </c>
      <c r="H10" s="11"/>
      <c r="I10" s="12"/>
      <c r="J10" s="11">
        <v>3354</v>
      </c>
      <c r="K10" s="13">
        <v>125831.18</v>
      </c>
      <c r="L10" s="11">
        <v>1244</v>
      </c>
      <c r="M10" s="14">
        <v>101.15</v>
      </c>
      <c r="N10" s="11">
        <v>7052</v>
      </c>
      <c r="O10" s="13">
        <v>286988.36</v>
      </c>
      <c r="P10" s="11">
        <v>1166</v>
      </c>
      <c r="Q10" s="14">
        <v>246.13</v>
      </c>
      <c r="R10" s="12">
        <v>-0.5244</v>
      </c>
      <c r="S10" s="12">
        <v>-0.5615</v>
      </c>
      <c r="T10" s="12">
        <v>0.0669</v>
      </c>
      <c r="U10" s="12">
        <v>-0.589</v>
      </c>
      <c r="V10" s="11">
        <v>100</v>
      </c>
      <c r="W10" s="13">
        <v>3432.25</v>
      </c>
      <c r="X10" s="11">
        <v>262</v>
      </c>
      <c r="Y10" s="11">
        <v>60</v>
      </c>
      <c r="Z10" s="13">
        <v>2369.1</v>
      </c>
      <c r="AA10" s="11">
        <v>367</v>
      </c>
      <c r="AB10" s="12">
        <v>0.6667</v>
      </c>
      <c r="AC10" s="12">
        <v>0.4488</v>
      </c>
      <c r="AD10" s="11"/>
      <c r="AE10" s="13"/>
      <c r="AF10" s="11"/>
      <c r="AG10" s="11"/>
      <c r="AH10" s="13"/>
      <c r="AI10" s="11"/>
      <c r="AJ10" s="12"/>
      <c r="AK10" s="12"/>
      <c r="AL10" s="11">
        <v>1110</v>
      </c>
      <c r="AM10" s="13">
        <v>34207.37</v>
      </c>
      <c r="AN10" s="11">
        <v>78</v>
      </c>
      <c r="AO10" s="11">
        <v>1780</v>
      </c>
      <c r="AP10" s="13">
        <v>58450.82</v>
      </c>
      <c r="AQ10" s="11">
        <v>96</v>
      </c>
      <c r="AR10" s="12">
        <v>-0.3764</v>
      </c>
      <c r="AS10" s="12">
        <v>-0.4148</v>
      </c>
      <c r="AT10" s="11">
        <v>1247</v>
      </c>
      <c r="AU10" s="13">
        <v>60076.39</v>
      </c>
      <c r="AV10" s="11">
        <v>831</v>
      </c>
      <c r="AW10" s="11">
        <v>3480</v>
      </c>
      <c r="AX10" s="13">
        <v>147774.65</v>
      </c>
      <c r="AY10" s="11">
        <v>669</v>
      </c>
      <c r="AZ10" s="12">
        <v>-0.6417</v>
      </c>
      <c r="BA10" s="12">
        <v>-0.5935</v>
      </c>
      <c r="BB10" s="11">
        <v>418</v>
      </c>
      <c r="BC10" s="13">
        <v>9402.7</v>
      </c>
      <c r="BD10" s="11">
        <v>12</v>
      </c>
      <c r="BE10" s="11">
        <v>359</v>
      </c>
      <c r="BF10" s="13">
        <v>8972.73</v>
      </c>
      <c r="BG10" s="11">
        <v>13</v>
      </c>
      <c r="BH10" s="12">
        <v>0.1643</v>
      </c>
      <c r="BI10" s="12">
        <v>0.0479</v>
      </c>
      <c r="BJ10" s="11">
        <v>231</v>
      </c>
      <c r="BK10" s="13">
        <v>8578.49</v>
      </c>
      <c r="BL10" s="11">
        <v>47</v>
      </c>
      <c r="BM10" s="11">
        <v>483</v>
      </c>
      <c r="BN10" s="13">
        <v>22964.69</v>
      </c>
      <c r="BO10" s="11">
        <v>171</v>
      </c>
      <c r="BP10" s="12">
        <v>-0.5217</v>
      </c>
      <c r="BQ10" s="12">
        <v>-0.6264</v>
      </c>
      <c r="BR10" s="11"/>
      <c r="BS10" s="13"/>
      <c r="BT10" s="11"/>
      <c r="BU10" s="11"/>
      <c r="BV10" s="13"/>
      <c r="BW10" s="11"/>
      <c r="BX10" s="12"/>
      <c r="BY10" s="12"/>
      <c r="BZ10" s="11">
        <v>248</v>
      </c>
      <c r="CA10" s="13">
        <v>10133.98</v>
      </c>
      <c r="CB10" s="11">
        <v>17</v>
      </c>
      <c r="CC10" s="11">
        <v>890</v>
      </c>
      <c r="CD10" s="13">
        <v>46456.37</v>
      </c>
      <c r="CE10" s="11">
        <v>153</v>
      </c>
      <c r="CF10" s="12">
        <v>-0.7213</v>
      </c>
      <c r="CG10" s="12">
        <v>-0.7819</v>
      </c>
      <c r="CH10" s="11"/>
      <c r="CI10" s="13"/>
      <c r="CJ10" s="11"/>
      <c r="CK10" s="11"/>
      <c r="CL10" s="13"/>
      <c r="CM10" s="11"/>
      <c r="CN10" s="12"/>
      <c r="CO10" s="12"/>
    </row>
    <row r="11">
      <c r="A11" s="10" t="s">
        <v>46</v>
      </c>
      <c r="B11" s="11">
        <v>2986</v>
      </c>
      <c r="C11" s="11">
        <f>=ROUNDDOWN(76.9587628865979,0)</f>
      </c>
      <c r="D11" s="11">
        <v>604</v>
      </c>
      <c r="E11" s="12"/>
      <c r="F11" s="11"/>
      <c r="G11" s="11">
        <f>=ROUNDDOWN({0},0)</f>
      </c>
      <c r="H11" s="11"/>
      <c r="I11" s="12"/>
      <c r="J11" s="11"/>
      <c r="K11" s="13"/>
      <c r="L11" s="11"/>
      <c r="M11" s="14"/>
      <c r="N11" s="11"/>
      <c r="O11" s="13"/>
      <c r="P11" s="11"/>
      <c r="Q11" s="14"/>
      <c r="R11" s="12"/>
      <c r="S11" s="12"/>
      <c r="T11" s="12"/>
      <c r="U11" s="12"/>
      <c r="V11" s="11"/>
      <c r="W11" s="13"/>
      <c r="X11" s="11"/>
      <c r="Y11" s="11"/>
      <c r="Z11" s="13"/>
      <c r="AA11" s="11"/>
      <c r="AB11" s="12"/>
      <c r="AC11" s="12"/>
      <c r="AD11" s="11"/>
      <c r="AE11" s="13"/>
      <c r="AF11" s="11"/>
      <c r="AG11" s="11"/>
      <c r="AH11" s="13"/>
      <c r="AI11" s="11"/>
      <c r="AJ11" s="12"/>
      <c r="AK11" s="12"/>
      <c r="AL11" s="11"/>
      <c r="AM11" s="13"/>
      <c r="AN11" s="11"/>
      <c r="AO11" s="11"/>
      <c r="AP11" s="13"/>
      <c r="AQ11" s="11"/>
      <c r="AR11" s="12"/>
      <c r="AS11" s="12"/>
      <c r="AT11" s="11"/>
      <c r="AU11" s="13"/>
      <c r="AV11" s="11"/>
      <c r="AW11" s="11"/>
      <c r="AX11" s="13"/>
      <c r="AY11" s="11"/>
      <c r="AZ11" s="12"/>
      <c r="BA11" s="12"/>
      <c r="BB11" s="11"/>
      <c r="BC11" s="13"/>
      <c r="BD11" s="11"/>
      <c r="BE11" s="11"/>
      <c r="BF11" s="13"/>
      <c r="BG11" s="11"/>
      <c r="BH11" s="12"/>
      <c r="BI11" s="12"/>
      <c r="BJ11" s="11"/>
      <c r="BK11" s="13"/>
      <c r="BL11" s="11"/>
      <c r="BM11" s="11"/>
      <c r="BN11" s="13"/>
      <c r="BO11" s="11"/>
      <c r="BP11" s="12"/>
      <c r="BQ11" s="12"/>
      <c r="BR11" s="11"/>
      <c r="BS11" s="13"/>
      <c r="BT11" s="11"/>
      <c r="BU11" s="11"/>
      <c r="BV11" s="13"/>
      <c r="BW11" s="11"/>
      <c r="BX11" s="12"/>
      <c r="BY11" s="12"/>
      <c r="BZ11" s="11"/>
      <c r="CA11" s="13"/>
      <c r="CB11" s="11"/>
      <c r="CC11" s="11"/>
      <c r="CD11" s="13"/>
      <c r="CE11" s="11"/>
      <c r="CF11" s="12"/>
      <c r="CG11" s="12"/>
      <c r="CH11" s="11"/>
      <c r="CI11" s="13"/>
      <c r="CJ11" s="11"/>
      <c r="CK11" s="11"/>
      <c r="CL11" s="13"/>
      <c r="CM11" s="11"/>
      <c r="CN11" s="12"/>
      <c r="CO11" s="12"/>
    </row>
    <row r="12">
      <c r="A12" s="10" t="s">
        <v>47</v>
      </c>
      <c r="B12" s="11">
        <v>117677</v>
      </c>
      <c r="C12" s="11">
        <f>=ROUNDDOWN(24.9691272889304,0)</f>
      </c>
      <c r="D12" s="11">
        <v>75974</v>
      </c>
      <c r="E12" s="12"/>
      <c r="F12" s="11"/>
      <c r="G12" s="11">
        <f>=ROUNDDOWN({0},0)</f>
      </c>
      <c r="H12" s="11">
        <v>1221</v>
      </c>
      <c r="I12" s="12"/>
      <c r="J12" s="11">
        <v>9550</v>
      </c>
      <c r="K12" s="13">
        <v>1675220.72</v>
      </c>
      <c r="L12" s="11">
        <v>804</v>
      </c>
      <c r="M12" s="14">
        <v>2083.61</v>
      </c>
      <c r="N12" s="11">
        <v>14332</v>
      </c>
      <c r="O12" s="13">
        <v>3054225.26</v>
      </c>
      <c r="P12" s="11">
        <v>755</v>
      </c>
      <c r="Q12" s="14">
        <v>4045.33</v>
      </c>
      <c r="R12" s="12">
        <v>-0.3337</v>
      </c>
      <c r="S12" s="12">
        <v>-0.4515</v>
      </c>
      <c r="T12" s="12">
        <v>0.0649</v>
      </c>
      <c r="U12" s="12">
        <v>-0.4849</v>
      </c>
      <c r="V12" s="11">
        <v>3063</v>
      </c>
      <c r="W12" s="13">
        <v>539344.32</v>
      </c>
      <c r="X12" s="11">
        <v>487</v>
      </c>
      <c r="Y12" s="11">
        <v>1951</v>
      </c>
      <c r="Z12" s="13">
        <v>408005.85</v>
      </c>
      <c r="AA12" s="11">
        <v>684</v>
      </c>
      <c r="AB12" s="12">
        <v>0.57</v>
      </c>
      <c r="AC12" s="12">
        <v>0.3219</v>
      </c>
      <c r="AD12" s="11">
        <v>1886</v>
      </c>
      <c r="AE12" s="13">
        <v>358669.49</v>
      </c>
      <c r="AF12" s="11">
        <v>164</v>
      </c>
      <c r="AG12" s="11">
        <v>2776</v>
      </c>
      <c r="AH12" s="13">
        <v>562511.71</v>
      </c>
      <c r="AI12" s="11">
        <v>345</v>
      </c>
      <c r="AJ12" s="12">
        <v>-0.3206</v>
      </c>
      <c r="AK12" s="12">
        <v>-0.3624</v>
      </c>
      <c r="AL12" s="11">
        <v>709</v>
      </c>
      <c r="AM12" s="13">
        <v>108701.29</v>
      </c>
      <c r="AN12" s="11">
        <v>172</v>
      </c>
      <c r="AO12" s="11">
        <v>666</v>
      </c>
      <c r="AP12" s="13">
        <v>100576.32</v>
      </c>
      <c r="AQ12" s="11">
        <v>225</v>
      </c>
      <c r="AR12" s="12">
        <v>0.0646</v>
      </c>
      <c r="AS12" s="12">
        <v>0.0808</v>
      </c>
      <c r="AT12" s="11">
        <v>963</v>
      </c>
      <c r="AU12" s="13">
        <v>222794.96</v>
      </c>
      <c r="AV12" s="11">
        <v>441</v>
      </c>
      <c r="AW12" s="11">
        <v>5127</v>
      </c>
      <c r="AX12" s="13">
        <v>1213162.02</v>
      </c>
      <c r="AY12" s="11">
        <v>356</v>
      </c>
      <c r="AZ12" s="12">
        <v>-0.8122</v>
      </c>
      <c r="BA12" s="12">
        <v>-0.8164</v>
      </c>
      <c r="BB12" s="11">
        <v>1314</v>
      </c>
      <c r="BC12" s="13">
        <v>184211.61</v>
      </c>
      <c r="BD12" s="11">
        <v>118</v>
      </c>
      <c r="BE12" s="11">
        <v>1739</v>
      </c>
      <c r="BF12" s="13">
        <v>318725.41</v>
      </c>
      <c r="BG12" s="11">
        <v>298</v>
      </c>
      <c r="BH12" s="12">
        <v>-0.2444</v>
      </c>
      <c r="BI12" s="12">
        <v>-0.422</v>
      </c>
      <c r="BJ12" s="11">
        <v>734</v>
      </c>
      <c r="BK12" s="13">
        <v>112306.51</v>
      </c>
      <c r="BL12" s="11">
        <v>395</v>
      </c>
      <c r="BM12" s="11">
        <v>694</v>
      </c>
      <c r="BN12" s="13">
        <v>148699.64</v>
      </c>
      <c r="BO12" s="11">
        <v>374</v>
      </c>
      <c r="BP12" s="12">
        <v>0.0576</v>
      </c>
      <c r="BQ12" s="12">
        <v>-0.2447</v>
      </c>
      <c r="BR12" s="11">
        <v>881</v>
      </c>
      <c r="BS12" s="13">
        <v>149192.54</v>
      </c>
      <c r="BT12" s="11">
        <v>172</v>
      </c>
      <c r="BU12" s="11">
        <v>1379</v>
      </c>
      <c r="BV12" s="13">
        <v>302544.31</v>
      </c>
      <c r="BW12" s="11">
        <v>452</v>
      </c>
      <c r="BX12" s="12">
        <v>-0.3611</v>
      </c>
      <c r="BY12" s="12">
        <v>-0.5069</v>
      </c>
      <c r="BZ12" s="11"/>
      <c r="CA12" s="13"/>
      <c r="CB12" s="11"/>
      <c r="CC12" s="11"/>
      <c r="CD12" s="13"/>
      <c r="CE12" s="11"/>
      <c r="CF12" s="12"/>
      <c r="CG12" s="12"/>
      <c r="CH12" s="11"/>
      <c r="CI12" s="13"/>
      <c r="CJ12" s="11"/>
      <c r="CK12" s="11"/>
      <c r="CL12" s="13"/>
      <c r="CM12" s="11"/>
      <c r="CN12" s="12"/>
      <c r="CO12" s="12"/>
    </row>
    <row r="13">
      <c r="A13" s="10" t="s">
        <v>48</v>
      </c>
      <c r="B13" s="11">
        <v>18346</v>
      </c>
      <c r="C13" s="11">
        <f>=ROUNDDOWN(31.2166071124723,0)</f>
      </c>
      <c r="D13" s="11">
        <v>9640</v>
      </c>
      <c r="E13" s="12"/>
      <c r="F13" s="11"/>
      <c r="G13" s="11">
        <f>=ROUNDDOWN({0},0)</f>
      </c>
      <c r="H13" s="11"/>
      <c r="I13" s="12"/>
      <c r="J13" s="11">
        <v>1041</v>
      </c>
      <c r="K13" s="13">
        <v>104738.61</v>
      </c>
      <c r="L13" s="11">
        <v>79</v>
      </c>
      <c r="M13" s="14">
        <v>1325.81</v>
      </c>
      <c r="N13" s="11">
        <v>1689</v>
      </c>
      <c r="O13" s="13">
        <v>163555.45</v>
      </c>
      <c r="P13" s="11">
        <v>122</v>
      </c>
      <c r="Q13" s="14">
        <v>1340.62</v>
      </c>
      <c r="R13" s="12">
        <v>-0.3837</v>
      </c>
      <c r="S13" s="12">
        <v>-0.3596</v>
      </c>
      <c r="T13" s="12">
        <v>-0.3525</v>
      </c>
      <c r="U13" s="12">
        <v>-0.011</v>
      </c>
      <c r="V13" s="11">
        <v>408</v>
      </c>
      <c r="W13" s="13">
        <v>42301.84</v>
      </c>
      <c r="X13" s="11">
        <v>55</v>
      </c>
      <c r="Y13" s="11">
        <v>495</v>
      </c>
      <c r="Z13" s="13">
        <v>42966.73</v>
      </c>
      <c r="AA13" s="11">
        <v>92</v>
      </c>
      <c r="AB13" s="12">
        <v>-0.1758</v>
      </c>
      <c r="AC13" s="12">
        <v>-0.0155</v>
      </c>
      <c r="AD13" s="11">
        <v>75</v>
      </c>
      <c r="AE13" s="13">
        <v>5200.24</v>
      </c>
      <c r="AF13" s="11">
        <v>5</v>
      </c>
      <c r="AG13" s="11">
        <v>266</v>
      </c>
      <c r="AH13" s="13">
        <v>20962.33</v>
      </c>
      <c r="AI13" s="11">
        <v>46</v>
      </c>
      <c r="AJ13" s="12">
        <v>-0.718</v>
      </c>
      <c r="AK13" s="12">
        <v>-0.7519</v>
      </c>
      <c r="AL13" s="11">
        <v>182</v>
      </c>
      <c r="AM13" s="13">
        <v>20629.73</v>
      </c>
      <c r="AN13" s="11">
        <v>21</v>
      </c>
      <c r="AO13" s="11">
        <v>178</v>
      </c>
      <c r="AP13" s="13">
        <v>20053.87</v>
      </c>
      <c r="AQ13" s="11">
        <v>42</v>
      </c>
      <c r="AR13" s="12">
        <v>0.0225</v>
      </c>
      <c r="AS13" s="12">
        <v>0.0287</v>
      </c>
      <c r="AT13" s="11"/>
      <c r="AU13" s="13"/>
      <c r="AV13" s="11">
        <v>22</v>
      </c>
      <c r="AW13" s="11">
        <v>63</v>
      </c>
      <c r="AX13" s="13">
        <v>7647.57</v>
      </c>
      <c r="AY13" s="11">
        <v>17</v>
      </c>
      <c r="AZ13" s="12"/>
      <c r="BA13" s="12"/>
      <c r="BB13" s="11">
        <v>352</v>
      </c>
      <c r="BC13" s="13">
        <v>33164.14</v>
      </c>
      <c r="BD13" s="11">
        <v>23</v>
      </c>
      <c r="BE13" s="11">
        <v>261</v>
      </c>
      <c r="BF13" s="13">
        <v>26858.42</v>
      </c>
      <c r="BG13" s="11">
        <v>24</v>
      </c>
      <c r="BH13" s="12">
        <v>0.3487</v>
      </c>
      <c r="BI13" s="12">
        <v>0.2348</v>
      </c>
      <c r="BJ13" s="11">
        <v>24</v>
      </c>
      <c r="BK13" s="13">
        <v>3442.66</v>
      </c>
      <c r="BL13" s="11">
        <v>21</v>
      </c>
      <c r="BM13" s="11">
        <v>52</v>
      </c>
      <c r="BN13" s="13">
        <v>5818.04</v>
      </c>
      <c r="BO13" s="11">
        <v>46</v>
      </c>
      <c r="BP13" s="12">
        <v>-0.5385</v>
      </c>
      <c r="BQ13" s="12">
        <v>-0.4083</v>
      </c>
      <c r="BR13" s="11"/>
      <c r="BS13" s="13"/>
      <c r="BT13" s="11"/>
      <c r="BU13" s="11">
        <v>374</v>
      </c>
      <c r="BV13" s="13">
        <v>39248.49</v>
      </c>
      <c r="BW13" s="11">
        <v>13</v>
      </c>
      <c r="BX13" s="12"/>
      <c r="BY13" s="12"/>
      <c r="BZ13" s="11"/>
      <c r="CA13" s="13"/>
      <c r="CB13" s="11"/>
      <c r="CC13" s="11"/>
      <c r="CD13" s="13"/>
      <c r="CE13" s="11"/>
      <c r="CF13" s="12"/>
      <c r="CG13" s="12"/>
      <c r="CH13" s="11"/>
      <c r="CI13" s="13"/>
      <c r="CJ13" s="11"/>
      <c r="CK13" s="11"/>
      <c r="CL13" s="13"/>
      <c r="CM13" s="11"/>
      <c r="CN13" s="12"/>
      <c r="CO13" s="12"/>
    </row>
    <row r="14">
      <c r="A14" s="10" t="s">
        <v>49</v>
      </c>
      <c r="B14" s="11">
        <v>4629</v>
      </c>
      <c r="C14" s="11">
        <f>=ROUNDDOWN(60.9881422924901,0)</f>
      </c>
      <c r="D14" s="11">
        <v>1788</v>
      </c>
      <c r="E14" s="12"/>
      <c r="F14" s="11"/>
      <c r="G14" s="11">
        <f>=ROUNDDOWN({0},0)</f>
      </c>
      <c r="H14" s="11"/>
      <c r="I14" s="12"/>
      <c r="J14" s="11"/>
      <c r="K14" s="13"/>
      <c r="L14" s="11">
        <v>17</v>
      </c>
      <c r="M14" s="14"/>
      <c r="N14" s="11"/>
      <c r="O14" s="13"/>
      <c r="P14" s="11">
        <v>14</v>
      </c>
      <c r="Q14" s="14"/>
      <c r="R14" s="12"/>
      <c r="S14" s="12"/>
      <c r="T14" s="12">
        <v>0.2143</v>
      </c>
      <c r="U14" s="12"/>
      <c r="V14" s="11"/>
      <c r="W14" s="13"/>
      <c r="X14" s="11"/>
      <c r="Y14" s="11"/>
      <c r="Z14" s="13"/>
      <c r="AA14" s="11"/>
      <c r="AB14" s="12"/>
      <c r="AC14" s="12"/>
      <c r="AD14" s="11"/>
      <c r="AE14" s="13"/>
      <c r="AF14" s="11"/>
      <c r="AG14" s="11"/>
      <c r="AH14" s="13"/>
      <c r="AI14" s="11"/>
      <c r="AJ14" s="12"/>
      <c r="AK14" s="12"/>
      <c r="AL14" s="11"/>
      <c r="AM14" s="13"/>
      <c r="AN14" s="11"/>
      <c r="AO14" s="11"/>
      <c r="AP14" s="13"/>
      <c r="AQ14" s="11"/>
      <c r="AR14" s="12"/>
      <c r="AS14" s="12"/>
      <c r="AT14" s="11"/>
      <c r="AU14" s="13"/>
      <c r="AV14" s="11"/>
      <c r="AW14" s="11"/>
      <c r="AX14" s="13"/>
      <c r="AY14" s="11"/>
      <c r="AZ14" s="12"/>
      <c r="BA14" s="12"/>
      <c r="BB14" s="11"/>
      <c r="BC14" s="13"/>
      <c r="BD14" s="11"/>
      <c r="BE14" s="11"/>
      <c r="BF14" s="13"/>
      <c r="BG14" s="11"/>
      <c r="BH14" s="12"/>
      <c r="BI14" s="12"/>
      <c r="BJ14" s="11"/>
      <c r="BK14" s="13"/>
      <c r="BL14" s="11"/>
      <c r="BM14" s="11"/>
      <c r="BN14" s="13"/>
      <c r="BO14" s="11"/>
      <c r="BP14" s="12"/>
      <c r="BQ14" s="12"/>
      <c r="BR14" s="11"/>
      <c r="BS14" s="13"/>
      <c r="BT14" s="11"/>
      <c r="BU14" s="11"/>
      <c r="BV14" s="13"/>
      <c r="BW14" s="11"/>
      <c r="BX14" s="12"/>
      <c r="BY14" s="12"/>
      <c r="BZ14" s="11"/>
      <c r="CA14" s="13"/>
      <c r="CB14" s="11"/>
      <c r="CC14" s="11"/>
      <c r="CD14" s="13"/>
      <c r="CE14" s="11"/>
      <c r="CF14" s="12"/>
      <c r="CG14" s="12"/>
      <c r="CH14" s="11"/>
      <c r="CI14" s="13"/>
      <c r="CJ14" s="11"/>
      <c r="CK14" s="11"/>
      <c r="CL14" s="13"/>
      <c r="CM14" s="11"/>
      <c r="CN14" s="12"/>
      <c r="CO14" s="12"/>
    </row>
    <row r="15">
      <c r="A15" s="10" t="s">
        <v>50</v>
      </c>
      <c r="B15" s="11">
        <v>36025</v>
      </c>
      <c r="C15" s="11">
        <f>=ROUNDDOWN(61.633875106929,0)</f>
      </c>
      <c r="D15" s="11">
        <v>3948</v>
      </c>
      <c r="E15" s="12"/>
      <c r="F15" s="11"/>
      <c r="G15" s="11">
        <f>=ROUNDDOWN({0},0)</f>
      </c>
      <c r="H15" s="11"/>
      <c r="I15" s="12"/>
      <c r="J15" s="11"/>
      <c r="K15" s="13"/>
      <c r="L15" s="11">
        <v>87</v>
      </c>
      <c r="M15" s="14"/>
      <c r="N15" s="11"/>
      <c r="O15" s="13"/>
      <c r="P15" s="11">
        <v>83</v>
      </c>
      <c r="Q15" s="14"/>
      <c r="R15" s="12"/>
      <c r="S15" s="12"/>
      <c r="T15" s="12">
        <v>0.0482</v>
      </c>
      <c r="U15" s="12"/>
      <c r="V15" s="11"/>
      <c r="W15" s="13"/>
      <c r="X15" s="11"/>
      <c r="Y15" s="11"/>
      <c r="Z15" s="13"/>
      <c r="AA15" s="11"/>
      <c r="AB15" s="12"/>
      <c r="AC15" s="12"/>
      <c r="AD15" s="11"/>
      <c r="AE15" s="13"/>
      <c r="AF15" s="11"/>
      <c r="AG15" s="11"/>
      <c r="AH15" s="13"/>
      <c r="AI15" s="11"/>
      <c r="AJ15" s="12"/>
      <c r="AK15" s="12"/>
      <c r="AL15" s="11"/>
      <c r="AM15" s="13"/>
      <c r="AN15" s="11"/>
      <c r="AO15" s="11"/>
      <c r="AP15" s="13"/>
      <c r="AQ15" s="11"/>
      <c r="AR15" s="12"/>
      <c r="AS15" s="12"/>
      <c r="AT15" s="11"/>
      <c r="AU15" s="13"/>
      <c r="AV15" s="11"/>
      <c r="AW15" s="11"/>
      <c r="AX15" s="13"/>
      <c r="AY15" s="11"/>
      <c r="AZ15" s="12"/>
      <c r="BA15" s="12"/>
      <c r="BB15" s="11"/>
      <c r="BC15" s="13"/>
      <c r="BD15" s="11"/>
      <c r="BE15" s="11"/>
      <c r="BF15" s="13"/>
      <c r="BG15" s="11"/>
      <c r="BH15" s="12"/>
      <c r="BI15" s="12"/>
      <c r="BJ15" s="11"/>
      <c r="BK15" s="13"/>
      <c r="BL15" s="11"/>
      <c r="BM15" s="11"/>
      <c r="BN15" s="13"/>
      <c r="BO15" s="11"/>
      <c r="BP15" s="12"/>
      <c r="BQ15" s="12"/>
      <c r="BR15" s="11"/>
      <c r="BS15" s="13"/>
      <c r="BT15" s="11"/>
      <c r="BU15" s="11"/>
      <c r="BV15" s="13"/>
      <c r="BW15" s="11"/>
      <c r="BX15" s="12"/>
      <c r="BY15" s="12"/>
      <c r="BZ15" s="11"/>
      <c r="CA15" s="13"/>
      <c r="CB15" s="11"/>
      <c r="CC15" s="11"/>
      <c r="CD15" s="13"/>
      <c r="CE15" s="11"/>
      <c r="CF15" s="12"/>
      <c r="CG15" s="12"/>
      <c r="CH15" s="11"/>
      <c r="CI15" s="13"/>
      <c r="CJ15" s="11"/>
      <c r="CK15" s="11"/>
      <c r="CL15" s="13"/>
      <c r="CM15" s="11"/>
      <c r="CN15" s="12"/>
      <c r="CO15" s="12"/>
    </row>
    <row r="16">
      <c r="A16" s="10" t="s">
        <v>51</v>
      </c>
      <c r="B16" s="11">
        <v>8722</v>
      </c>
      <c r="C16" s="11">
        <f>=ROUNDDOWN(105.211097708082,0)</f>
      </c>
      <c r="D16" s="11"/>
      <c r="E16" s="12"/>
      <c r="F16" s="11"/>
      <c r="G16" s="11">
        <f>=ROUNDDOWN({0},0)</f>
      </c>
      <c r="H16" s="11"/>
      <c r="I16" s="12"/>
      <c r="J16" s="11">
        <v>14</v>
      </c>
      <c r="K16" s="13">
        <v>1281.38</v>
      </c>
      <c r="L16" s="11">
        <v>69</v>
      </c>
      <c r="M16" s="14">
        <v>18.57</v>
      </c>
      <c r="N16" s="11">
        <v>12</v>
      </c>
      <c r="O16" s="13">
        <v>1908.6</v>
      </c>
      <c r="P16" s="11">
        <v>118</v>
      </c>
      <c r="Q16" s="14">
        <v>16.17</v>
      </c>
      <c r="R16" s="12">
        <v>0.1667</v>
      </c>
      <c r="S16" s="12">
        <v>-0.3286</v>
      </c>
      <c r="T16" s="12">
        <v>-0.4153</v>
      </c>
      <c r="U16" s="12">
        <v>0.1484</v>
      </c>
      <c r="V16" s="11">
        <v>14</v>
      </c>
      <c r="W16" s="13">
        <v>1281.38</v>
      </c>
      <c r="X16" s="11">
        <v>50</v>
      </c>
      <c r="Y16" s="11">
        <v>12</v>
      </c>
      <c r="Z16" s="13">
        <v>1908.6</v>
      </c>
      <c r="AA16" s="11">
        <v>58</v>
      </c>
      <c r="AB16" s="12">
        <v>0.1667</v>
      </c>
      <c r="AC16" s="12">
        <v>-0.3286</v>
      </c>
      <c r="AD16" s="11"/>
      <c r="AE16" s="13"/>
      <c r="AF16" s="11"/>
      <c r="AG16" s="11"/>
      <c r="AH16" s="13"/>
      <c r="AI16" s="11"/>
      <c r="AJ16" s="12"/>
      <c r="AK16" s="12"/>
      <c r="AL16" s="11"/>
      <c r="AM16" s="13"/>
      <c r="AN16" s="11"/>
      <c r="AO16" s="11"/>
      <c r="AP16" s="13"/>
      <c r="AQ16" s="11"/>
      <c r="AR16" s="12"/>
      <c r="AS16" s="12"/>
      <c r="AT16" s="11"/>
      <c r="AU16" s="13"/>
      <c r="AV16" s="11"/>
      <c r="AW16" s="11"/>
      <c r="AX16" s="13"/>
      <c r="AY16" s="11"/>
      <c r="AZ16" s="12"/>
      <c r="BA16" s="12"/>
      <c r="BB16" s="11"/>
      <c r="BC16" s="13"/>
      <c r="BD16" s="11"/>
      <c r="BE16" s="11"/>
      <c r="BF16" s="13"/>
      <c r="BG16" s="11"/>
      <c r="BH16" s="12"/>
      <c r="BI16" s="12"/>
      <c r="BJ16" s="11"/>
      <c r="BK16" s="13"/>
      <c r="BL16" s="11"/>
      <c r="BM16" s="11"/>
      <c r="BN16" s="13"/>
      <c r="BO16" s="11"/>
      <c r="BP16" s="12"/>
      <c r="BQ16" s="12"/>
      <c r="BR16" s="11"/>
      <c r="BS16" s="13"/>
      <c r="BT16" s="11"/>
      <c r="BU16" s="11"/>
      <c r="BV16" s="13"/>
      <c r="BW16" s="11"/>
      <c r="BX16" s="12"/>
      <c r="BY16" s="12"/>
      <c r="BZ16" s="11"/>
      <c r="CA16" s="13"/>
      <c r="CB16" s="11"/>
      <c r="CC16" s="11"/>
      <c r="CD16" s="13"/>
      <c r="CE16" s="11"/>
      <c r="CF16" s="12"/>
      <c r="CG16" s="12"/>
      <c r="CH16" s="11"/>
      <c r="CI16" s="13"/>
      <c r="CJ16" s="11"/>
      <c r="CK16" s="11"/>
      <c r="CL16" s="13"/>
      <c r="CM16" s="11"/>
      <c r="CN16" s="12"/>
      <c r="CO16" s="12"/>
    </row>
    <row r="17">
      <c r="A17" s="10" t="s">
        <v>52</v>
      </c>
      <c r="B17" s="11">
        <v>232412</v>
      </c>
      <c r="C17" s="11">
        <f>=ROUNDDOWN(11.6721324648322,0)</f>
      </c>
      <c r="D17" s="11">
        <v>685788</v>
      </c>
      <c r="E17" s="12"/>
      <c r="F17" s="11"/>
      <c r="G17" s="11">
        <f>=ROUNDDOWN({0},0)</f>
      </c>
      <c r="H17" s="11"/>
      <c r="I17" s="12"/>
      <c r="J17" s="11">
        <v>2569</v>
      </c>
      <c r="K17" s="13">
        <v>70525.74</v>
      </c>
      <c r="L17" s="11">
        <v>1300</v>
      </c>
      <c r="M17" s="14">
        <v>54.25</v>
      </c>
      <c r="N17" s="11">
        <v>4219</v>
      </c>
      <c r="O17" s="13">
        <v>122934.78</v>
      </c>
      <c r="P17" s="11">
        <v>1091</v>
      </c>
      <c r="Q17" s="14">
        <v>112.68</v>
      </c>
      <c r="R17" s="12">
        <v>-0.3911</v>
      </c>
      <c r="S17" s="12">
        <v>-0.4263</v>
      </c>
      <c r="T17" s="12">
        <v>0.1916</v>
      </c>
      <c r="U17" s="12">
        <v>-0.5185</v>
      </c>
      <c r="V17" s="11">
        <v>15</v>
      </c>
      <c r="W17" s="13">
        <v>462.8</v>
      </c>
      <c r="X17" s="11">
        <v>147</v>
      </c>
      <c r="Y17" s="11">
        <v>25</v>
      </c>
      <c r="Z17" s="13">
        <v>807.14</v>
      </c>
      <c r="AA17" s="11">
        <v>132</v>
      </c>
      <c r="AB17" s="12">
        <v>-0.4</v>
      </c>
      <c r="AC17" s="12">
        <v>-0.4266</v>
      </c>
      <c r="AD17" s="11"/>
      <c r="AE17" s="13"/>
      <c r="AF17" s="11"/>
      <c r="AG17" s="11"/>
      <c r="AH17" s="13"/>
      <c r="AI17" s="11"/>
      <c r="AJ17" s="12"/>
      <c r="AK17" s="12"/>
      <c r="AL17" s="11">
        <v>1383</v>
      </c>
      <c r="AM17" s="13">
        <v>32387.54</v>
      </c>
      <c r="AN17" s="11">
        <v>43</v>
      </c>
      <c r="AO17" s="11">
        <v>1737</v>
      </c>
      <c r="AP17" s="13">
        <v>40693.11</v>
      </c>
      <c r="AQ17" s="11">
        <v>22</v>
      </c>
      <c r="AR17" s="12">
        <v>-0.2038</v>
      </c>
      <c r="AS17" s="12">
        <v>-0.2041</v>
      </c>
      <c r="AT17" s="11"/>
      <c r="AU17" s="13"/>
      <c r="AV17" s="11"/>
      <c r="AW17" s="11"/>
      <c r="AX17" s="13"/>
      <c r="AY17" s="11"/>
      <c r="AZ17" s="12"/>
      <c r="BA17" s="12"/>
      <c r="BB17" s="11">
        <v>1</v>
      </c>
      <c r="BC17" s="13">
        <v>18.19</v>
      </c>
      <c r="BD17" s="11"/>
      <c r="BE17" s="11"/>
      <c r="BF17" s="13"/>
      <c r="BG17" s="11"/>
      <c r="BH17" s="12"/>
      <c r="BI17" s="12"/>
      <c r="BJ17" s="11">
        <v>149</v>
      </c>
      <c r="BK17" s="13">
        <v>4357.5</v>
      </c>
      <c r="BL17" s="11">
        <v>107</v>
      </c>
      <c r="BM17" s="11">
        <v>287</v>
      </c>
      <c r="BN17" s="13">
        <v>9044.21</v>
      </c>
      <c r="BO17" s="11">
        <v>102</v>
      </c>
      <c r="BP17" s="12">
        <v>-0.4808</v>
      </c>
      <c r="BQ17" s="12">
        <v>-0.5182</v>
      </c>
      <c r="BR17" s="11"/>
      <c r="BS17" s="13"/>
      <c r="BT17" s="11"/>
      <c r="BU17" s="11"/>
      <c r="BV17" s="13"/>
      <c r="BW17" s="11"/>
      <c r="BX17" s="12"/>
      <c r="BY17" s="12"/>
      <c r="BZ17" s="11">
        <v>1021</v>
      </c>
      <c r="CA17" s="13">
        <v>33299.71</v>
      </c>
      <c r="CB17" s="11">
        <v>116</v>
      </c>
      <c r="CC17" s="11">
        <v>2170</v>
      </c>
      <c r="CD17" s="13">
        <v>72390.32</v>
      </c>
      <c r="CE17" s="11">
        <v>115</v>
      </c>
      <c r="CF17" s="12">
        <v>-0.5295</v>
      </c>
      <c r="CG17" s="12">
        <v>-0.54</v>
      </c>
      <c r="CH17" s="11"/>
      <c r="CI17" s="13"/>
      <c r="CJ17" s="11"/>
      <c r="CK17" s="11"/>
      <c r="CL17" s="13"/>
      <c r="CM17" s="11"/>
      <c r="CN17" s="12"/>
      <c r="CO17" s="12"/>
    </row>
    <row r="18">
      <c r="A18" s="10" t="s">
        <v>53</v>
      </c>
      <c r="B18" s="11">
        <v>68569</v>
      </c>
      <c r="C18" s="11">
        <f>=ROUNDDOWN(17.2496289401524,0)</f>
      </c>
      <c r="D18" s="11">
        <v>120902</v>
      </c>
      <c r="E18" s="12"/>
      <c r="F18" s="11"/>
      <c r="G18" s="11">
        <f>=ROUNDDOWN({0},0)</f>
      </c>
      <c r="H18" s="11"/>
      <c r="I18" s="12"/>
      <c r="J18" s="11">
        <v>52</v>
      </c>
      <c r="K18" s="13">
        <v>1872.4</v>
      </c>
      <c r="L18" s="11"/>
      <c r="M18" s="14"/>
      <c r="N18" s="11">
        <v>1251</v>
      </c>
      <c r="O18" s="13">
        <v>42172.76</v>
      </c>
      <c r="P18" s="11"/>
      <c r="Q18" s="14"/>
      <c r="R18" s="12">
        <v>-0.9584</v>
      </c>
      <c r="S18" s="12">
        <v>-0.9556</v>
      </c>
      <c r="T18" s="12"/>
      <c r="U18" s="12"/>
      <c r="V18" s="11"/>
      <c r="W18" s="13"/>
      <c r="X18" s="11"/>
      <c r="Y18" s="11">
        <v>2</v>
      </c>
      <c r="Z18" s="13">
        <v>86.18</v>
      </c>
      <c r="AA18" s="11"/>
      <c r="AB18" s="12"/>
      <c r="AC18" s="12"/>
      <c r="AD18" s="11"/>
      <c r="AE18" s="13"/>
      <c r="AF18" s="11"/>
      <c r="AG18" s="11"/>
      <c r="AH18" s="13"/>
      <c r="AI18" s="11"/>
      <c r="AJ18" s="12"/>
      <c r="AK18" s="12"/>
      <c r="AL18" s="11"/>
      <c r="AM18" s="13"/>
      <c r="AN18" s="11"/>
      <c r="AO18" s="11">
        <v>698</v>
      </c>
      <c r="AP18" s="13">
        <v>23826.43</v>
      </c>
      <c r="AQ18" s="11"/>
      <c r="AR18" s="12"/>
      <c r="AS18" s="12"/>
      <c r="AT18" s="11"/>
      <c r="AU18" s="13"/>
      <c r="AV18" s="11"/>
      <c r="AW18" s="11">
        <v>428</v>
      </c>
      <c r="AX18" s="13">
        <v>13475.9</v>
      </c>
      <c r="AY18" s="11"/>
      <c r="AZ18" s="12"/>
      <c r="BA18" s="12"/>
      <c r="BB18" s="11"/>
      <c r="BC18" s="13"/>
      <c r="BD18" s="11"/>
      <c r="BE18" s="11"/>
      <c r="BF18" s="13"/>
      <c r="BG18" s="11"/>
      <c r="BH18" s="12"/>
      <c r="BI18" s="12"/>
      <c r="BJ18" s="11">
        <v>52</v>
      </c>
      <c r="BK18" s="13">
        <v>1872.4</v>
      </c>
      <c r="BL18" s="11"/>
      <c r="BM18" s="11">
        <v>109</v>
      </c>
      <c r="BN18" s="13">
        <v>4225.65</v>
      </c>
      <c r="BO18" s="11"/>
      <c r="BP18" s="12">
        <v>-0.5229</v>
      </c>
      <c r="BQ18" s="12">
        <v>-0.5569</v>
      </c>
      <c r="BR18" s="11"/>
      <c r="BS18" s="13"/>
      <c r="BT18" s="11"/>
      <c r="BU18" s="11"/>
      <c r="BV18" s="13"/>
      <c r="BW18" s="11"/>
      <c r="BX18" s="12"/>
      <c r="BY18" s="12"/>
      <c r="BZ18" s="11"/>
      <c r="CA18" s="13"/>
      <c r="CB18" s="11"/>
      <c r="CC18" s="11">
        <v>14</v>
      </c>
      <c r="CD18" s="13">
        <v>558.6</v>
      </c>
      <c r="CE18" s="11"/>
      <c r="CF18" s="12"/>
      <c r="CG18" s="12"/>
      <c r="CH18" s="11"/>
      <c r="CI18" s="13"/>
      <c r="CJ18" s="11"/>
      <c r="CK18" s="11"/>
      <c r="CL18" s="13"/>
      <c r="CM18" s="11"/>
      <c r="CN18" s="12"/>
      <c r="CO18" s="12"/>
    </row>
    <row r="19">
      <c r="A19" s="10" t="s">
        <v>54</v>
      </c>
      <c r="B19" s="11">
        <v>254935</v>
      </c>
      <c r="C19" s="11">
        <f>=ROUNDDOWN(20.9966479158602,0)</f>
      </c>
      <c r="D19" s="11">
        <v>207430</v>
      </c>
      <c r="E19" s="12"/>
      <c r="F19" s="11"/>
      <c r="G19" s="11">
        <f>=ROUNDDOWN({0},0)</f>
      </c>
      <c r="H19" s="11"/>
      <c r="I19" s="12"/>
      <c r="J19" s="11">
        <v>1339</v>
      </c>
      <c r="K19" s="13">
        <v>32717.34</v>
      </c>
      <c r="L19" s="11">
        <v>141</v>
      </c>
      <c r="M19" s="14">
        <v>232.04</v>
      </c>
      <c r="N19" s="11">
        <v>5028</v>
      </c>
      <c r="O19" s="13">
        <v>112243.13</v>
      </c>
      <c r="P19" s="11">
        <v>786</v>
      </c>
      <c r="Q19" s="14">
        <v>142.8</v>
      </c>
      <c r="R19" s="12">
        <v>-0.7337</v>
      </c>
      <c r="S19" s="12">
        <v>-0.7085</v>
      </c>
      <c r="T19" s="12">
        <v>-0.8206</v>
      </c>
      <c r="U19" s="12">
        <v>0.6249</v>
      </c>
      <c r="V19" s="11">
        <v>2</v>
      </c>
      <c r="W19" s="13">
        <v>45.36</v>
      </c>
      <c r="X19" s="11">
        <v>6</v>
      </c>
      <c r="Y19" s="11">
        <v>16</v>
      </c>
      <c r="Z19" s="13">
        <v>326.34</v>
      </c>
      <c r="AA19" s="11">
        <v>53</v>
      </c>
      <c r="AB19" s="12">
        <v>-0.875</v>
      </c>
      <c r="AC19" s="12">
        <v>-0.861</v>
      </c>
      <c r="AD19" s="11"/>
      <c r="AE19" s="13"/>
      <c r="AF19" s="11"/>
      <c r="AG19" s="11"/>
      <c r="AH19" s="13"/>
      <c r="AI19" s="11"/>
      <c r="AJ19" s="12"/>
      <c r="AK19" s="12"/>
      <c r="AL19" s="11">
        <v>3</v>
      </c>
      <c r="AM19" s="13">
        <v>117.36</v>
      </c>
      <c r="AN19" s="11"/>
      <c r="AO19" s="11">
        <v>12</v>
      </c>
      <c r="AP19" s="13">
        <v>383.59</v>
      </c>
      <c r="AQ19" s="11">
        <v>9</v>
      </c>
      <c r="AR19" s="12">
        <v>-0.75</v>
      </c>
      <c r="AS19" s="12">
        <v>-0.694</v>
      </c>
      <c r="AT19" s="11">
        <v>949</v>
      </c>
      <c r="AU19" s="13">
        <v>23878.64</v>
      </c>
      <c r="AV19" s="11">
        <v>125</v>
      </c>
      <c r="AW19" s="11">
        <v>3955</v>
      </c>
      <c r="AX19" s="13">
        <v>86250.02</v>
      </c>
      <c r="AY19" s="11">
        <v>542</v>
      </c>
      <c r="AZ19" s="12">
        <v>-0.7601</v>
      </c>
      <c r="BA19" s="12">
        <v>-0.7231</v>
      </c>
      <c r="BB19" s="11">
        <v>284</v>
      </c>
      <c r="BC19" s="13">
        <v>6638.14</v>
      </c>
      <c r="BD19" s="11">
        <v>20</v>
      </c>
      <c r="BE19" s="11">
        <v>563</v>
      </c>
      <c r="BF19" s="13">
        <v>11958.45</v>
      </c>
      <c r="BG19" s="11">
        <v>143</v>
      </c>
      <c r="BH19" s="12">
        <v>-0.4956</v>
      </c>
      <c r="BI19" s="12">
        <v>-0.4449</v>
      </c>
      <c r="BJ19" s="11">
        <v>101</v>
      </c>
      <c r="BK19" s="13">
        <v>2037.84</v>
      </c>
      <c r="BL19" s="11"/>
      <c r="BM19" s="11">
        <v>130</v>
      </c>
      <c r="BN19" s="13">
        <v>2763.76</v>
      </c>
      <c r="BO19" s="11">
        <v>32</v>
      </c>
      <c r="BP19" s="12">
        <v>-0.2231</v>
      </c>
      <c r="BQ19" s="12">
        <v>-0.2627</v>
      </c>
      <c r="BR19" s="11"/>
      <c r="BS19" s="13"/>
      <c r="BT19" s="11"/>
      <c r="BU19" s="11"/>
      <c r="BV19" s="13"/>
      <c r="BW19" s="11"/>
      <c r="BX19" s="12"/>
      <c r="BY19" s="12"/>
      <c r="BZ19" s="11"/>
      <c r="CA19" s="13"/>
      <c r="CB19" s="11"/>
      <c r="CC19" s="11">
        <v>352</v>
      </c>
      <c r="CD19" s="13">
        <v>10560.97</v>
      </c>
      <c r="CE19" s="11">
        <v>8</v>
      </c>
      <c r="CF19" s="12"/>
      <c r="CG19" s="12"/>
      <c r="CH19" s="11"/>
      <c r="CI19" s="13"/>
      <c r="CJ19" s="11"/>
      <c r="CK19" s="11"/>
      <c r="CL19" s="13"/>
      <c r="CM19" s="11"/>
      <c r="CN19" s="12"/>
      <c r="CO19" s="12"/>
    </row>
    <row r="20">
      <c r="A20" s="10" t="s">
        <v>55</v>
      </c>
      <c r="B20" s="11">
        <v>181835</v>
      </c>
      <c r="C20" s="11">
        <f>=ROUNDDOWN(27.1854022455784,0)</f>
      </c>
      <c r="D20" s="11">
        <v>151039</v>
      </c>
      <c r="E20" s="12"/>
      <c r="F20" s="11"/>
      <c r="G20" s="11">
        <f>=ROUNDDOWN({0},0)</f>
      </c>
      <c r="H20" s="11"/>
      <c r="I20" s="12"/>
      <c r="J20" s="11">
        <v>1912</v>
      </c>
      <c r="K20" s="13">
        <v>97512.84</v>
      </c>
      <c r="L20" s="11">
        <v>721</v>
      </c>
      <c r="M20" s="14">
        <v>135.25</v>
      </c>
      <c r="N20" s="11">
        <v>2872</v>
      </c>
      <c r="O20" s="13">
        <v>142115.02</v>
      </c>
      <c r="P20" s="11">
        <v>575</v>
      </c>
      <c r="Q20" s="14">
        <v>247.16</v>
      </c>
      <c r="R20" s="12">
        <v>-0.3343</v>
      </c>
      <c r="S20" s="12">
        <v>-0.3138</v>
      </c>
      <c r="T20" s="12">
        <v>0.2539</v>
      </c>
      <c r="U20" s="12">
        <v>-0.4528</v>
      </c>
      <c r="V20" s="11">
        <v>106</v>
      </c>
      <c r="W20" s="13">
        <v>3969.5</v>
      </c>
      <c r="X20" s="11">
        <v>177</v>
      </c>
      <c r="Y20" s="11">
        <v>45</v>
      </c>
      <c r="Z20" s="13">
        <v>1885.32</v>
      </c>
      <c r="AA20" s="11">
        <v>168</v>
      </c>
      <c r="AB20" s="12">
        <v>1.3556</v>
      </c>
      <c r="AC20" s="12">
        <v>1.1055</v>
      </c>
      <c r="AD20" s="11">
        <v>996</v>
      </c>
      <c r="AE20" s="13">
        <v>44740.2</v>
      </c>
      <c r="AF20" s="11">
        <v>75</v>
      </c>
      <c r="AG20" s="11">
        <v>1158</v>
      </c>
      <c r="AH20" s="13">
        <v>55788.23</v>
      </c>
      <c r="AI20" s="11">
        <v>62</v>
      </c>
      <c r="AJ20" s="12">
        <v>-0.1399</v>
      </c>
      <c r="AK20" s="12">
        <v>-0.198</v>
      </c>
      <c r="AL20" s="11">
        <v>243</v>
      </c>
      <c r="AM20" s="13">
        <v>19214.11</v>
      </c>
      <c r="AN20" s="11"/>
      <c r="AO20" s="11">
        <v>218</v>
      </c>
      <c r="AP20" s="13">
        <v>16289.3</v>
      </c>
      <c r="AQ20" s="11">
        <v>8</v>
      </c>
      <c r="AR20" s="12">
        <v>0.1147</v>
      </c>
      <c r="AS20" s="12">
        <v>0.1796</v>
      </c>
      <c r="AT20" s="11">
        <v>49</v>
      </c>
      <c r="AU20" s="13">
        <v>3751.61</v>
      </c>
      <c r="AV20" s="11">
        <v>572</v>
      </c>
      <c r="AW20" s="11">
        <v>878</v>
      </c>
      <c r="AX20" s="13">
        <v>38336.69</v>
      </c>
      <c r="AY20" s="11">
        <v>383</v>
      </c>
      <c r="AZ20" s="12">
        <v>-0.9442</v>
      </c>
      <c r="BA20" s="12">
        <v>-0.9021</v>
      </c>
      <c r="BB20" s="11">
        <v>310</v>
      </c>
      <c r="BC20" s="13">
        <v>15405.02</v>
      </c>
      <c r="BD20" s="11">
        <v>132</v>
      </c>
      <c r="BE20" s="11">
        <v>399</v>
      </c>
      <c r="BF20" s="13">
        <v>20290.34</v>
      </c>
      <c r="BG20" s="11">
        <v>118</v>
      </c>
      <c r="BH20" s="12">
        <v>-0.2231</v>
      </c>
      <c r="BI20" s="12">
        <v>-0.2408</v>
      </c>
      <c r="BJ20" s="11">
        <v>208</v>
      </c>
      <c r="BK20" s="13">
        <v>10432.4</v>
      </c>
      <c r="BL20" s="11">
        <v>165</v>
      </c>
      <c r="BM20" s="11">
        <v>174</v>
      </c>
      <c r="BN20" s="13">
        <v>9525.14</v>
      </c>
      <c r="BO20" s="11">
        <v>151</v>
      </c>
      <c r="BP20" s="12">
        <v>0.1954</v>
      </c>
      <c r="BQ20" s="12">
        <v>0.0952</v>
      </c>
      <c r="BR20" s="11"/>
      <c r="BS20" s="13"/>
      <c r="BT20" s="11"/>
      <c r="BU20" s="11"/>
      <c r="BV20" s="13"/>
      <c r="BW20" s="11"/>
      <c r="BX20" s="12"/>
      <c r="BY20" s="12"/>
      <c r="BZ20" s="11"/>
      <c r="CA20" s="13"/>
      <c r="CB20" s="11"/>
      <c r="CC20" s="11"/>
      <c r="CD20" s="13"/>
      <c r="CE20" s="11"/>
      <c r="CF20" s="12"/>
      <c r="CG20" s="12"/>
      <c r="CH20" s="11"/>
      <c r="CI20" s="13"/>
      <c r="CJ20" s="11"/>
      <c r="CK20" s="11"/>
      <c r="CL20" s="13"/>
      <c r="CM20" s="11"/>
      <c r="CN20" s="12"/>
      <c r="CO20" s="12"/>
    </row>
    <row r="21">
      <c r="A21" s="19" t="s">
        <v>56</v>
      </c>
      <c r="B21" s="15"/>
      <c r="C21" s="15">
        <f>=ROUNDDOWN({0},0)</f>
      </c>
      <c r="D21" s="15"/>
      <c r="E21" s="16"/>
      <c r="F21" s="15"/>
      <c r="G21" s="15">
        <f>=ROUNDDOWN({0},0)</f>
      </c>
      <c r="H21" s="15"/>
      <c r="I21" s="16"/>
      <c r="J21" s="15">
        <v>27689</v>
      </c>
      <c r="K21" s="17">
        <v>2586635</v>
      </c>
      <c r="L21" s="15">
        <v>7771</v>
      </c>
      <c r="M21" s="18">
        <v>332.86</v>
      </c>
      <c r="N21" s="15">
        <v>48100</v>
      </c>
      <c r="O21" s="17">
        <v>4594790.39</v>
      </c>
      <c r="P21" s="15">
        <v>7943</v>
      </c>
      <c r="Q21" s="18">
        <v>578.47</v>
      </c>
      <c r="R21" s="16">
        <v>-0.4243</v>
      </c>
      <c r="S21" s="16">
        <v>-0.4371</v>
      </c>
      <c r="T21" s="16">
        <v>-0.0217</v>
      </c>
      <c r="U21" s="16">
        <v>-0.4246</v>
      </c>
      <c r="V21" s="15">
        <v>4633</v>
      </c>
      <c r="W21" s="17">
        <v>654492.68</v>
      </c>
      <c r="X21" s="15">
        <v>2145</v>
      </c>
      <c r="Y21" s="15">
        <v>3265</v>
      </c>
      <c r="Z21" s="17">
        <v>506553.67</v>
      </c>
      <c r="AA21" s="15">
        <v>2823</v>
      </c>
      <c r="AB21" s="16">
        <v>0.419</v>
      </c>
      <c r="AC21" s="16">
        <v>0.2921</v>
      </c>
      <c r="AD21" s="15">
        <v>3748</v>
      </c>
      <c r="AE21" s="17">
        <v>465382.11</v>
      </c>
      <c r="AF21" s="15">
        <v>540</v>
      </c>
      <c r="AG21" s="15">
        <v>6353</v>
      </c>
      <c r="AH21" s="17">
        <v>782481.52</v>
      </c>
      <c r="AI21" s="15">
        <v>1029</v>
      </c>
      <c r="AJ21" s="16">
        <v>-0.41</v>
      </c>
      <c r="AK21" s="16">
        <v>-0.4052</v>
      </c>
      <c r="AL21" s="15">
        <v>7215</v>
      </c>
      <c r="AM21" s="17">
        <v>401664.71</v>
      </c>
      <c r="AN21" s="15">
        <v>848</v>
      </c>
      <c r="AO21" s="15">
        <v>9155</v>
      </c>
      <c r="AP21" s="17">
        <v>461196.11</v>
      </c>
      <c r="AQ21" s="15">
        <v>884</v>
      </c>
      <c r="AR21" s="16">
        <v>-0.2119</v>
      </c>
      <c r="AS21" s="16">
        <v>-0.1291</v>
      </c>
      <c r="AT21" s="15">
        <v>3684</v>
      </c>
      <c r="AU21" s="17">
        <v>343407.51</v>
      </c>
      <c r="AV21" s="15">
        <v>3036</v>
      </c>
      <c r="AW21" s="15">
        <v>15893</v>
      </c>
      <c r="AX21" s="17">
        <v>1570745.79</v>
      </c>
      <c r="AY21" s="15">
        <v>2882</v>
      </c>
      <c r="AZ21" s="16">
        <v>-0.7682</v>
      </c>
      <c r="BA21" s="16">
        <v>-0.7814</v>
      </c>
      <c r="BB21" s="15">
        <v>3516</v>
      </c>
      <c r="BC21" s="17">
        <v>311858.77</v>
      </c>
      <c r="BD21" s="15">
        <v>549</v>
      </c>
      <c r="BE21" s="15">
        <v>5037</v>
      </c>
      <c r="BF21" s="17">
        <v>513643.35</v>
      </c>
      <c r="BG21" s="15">
        <v>838</v>
      </c>
      <c r="BH21" s="16">
        <v>-0.302</v>
      </c>
      <c r="BI21" s="16">
        <v>-0.3928</v>
      </c>
      <c r="BJ21" s="15">
        <v>2178</v>
      </c>
      <c r="BK21" s="17">
        <v>186638.49</v>
      </c>
      <c r="BL21" s="15">
        <v>1298</v>
      </c>
      <c r="BM21" s="15">
        <v>2680</v>
      </c>
      <c r="BN21" s="17">
        <v>254834.67</v>
      </c>
      <c r="BO21" s="15">
        <v>1419</v>
      </c>
      <c r="BP21" s="16">
        <v>-0.1873</v>
      </c>
      <c r="BQ21" s="16">
        <v>-0.2676</v>
      </c>
      <c r="BR21" s="15">
        <v>1446</v>
      </c>
      <c r="BS21" s="17">
        <v>179757.04</v>
      </c>
      <c r="BT21" s="15">
        <v>440</v>
      </c>
      <c r="BU21" s="15">
        <v>2291</v>
      </c>
      <c r="BV21" s="17">
        <v>375369.02</v>
      </c>
      <c r="BW21" s="15">
        <v>798</v>
      </c>
      <c r="BX21" s="16">
        <v>-0.3688</v>
      </c>
      <c r="BY21" s="16">
        <v>-0.5211</v>
      </c>
      <c r="BZ21" s="15">
        <v>1269</v>
      </c>
      <c r="CA21" s="17">
        <v>43433.69</v>
      </c>
      <c r="CB21" s="15">
        <v>133</v>
      </c>
      <c r="CC21" s="15">
        <v>3426</v>
      </c>
      <c r="CD21" s="17">
        <v>129966.26</v>
      </c>
      <c r="CE21" s="15">
        <v>276</v>
      </c>
      <c r="CF21" s="16">
        <v>-0.6296</v>
      </c>
      <c r="CG21" s="16">
        <v>-0.6658</v>
      </c>
      <c r="CH21" s="15"/>
      <c r="CI21" s="17"/>
      <c r="CJ21" s="15"/>
      <c r="CK21" s="15"/>
      <c r="CL21" s="17"/>
      <c r="CM21" s="15"/>
      <c r="CN21" s="16"/>
      <c r="CO21" s="16"/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  <mergeCell ref="AD2:AK2"/>
    <mergeCell ref="AD3:AF3"/>
    <mergeCell ref="AG3:AI3"/>
    <mergeCell ref="AJ3:AJ4"/>
    <mergeCell ref="AK3:AK4"/>
    <mergeCell ref="AL2:AS2"/>
    <mergeCell ref="AL3:AN3"/>
    <mergeCell ref="AO3:AQ3"/>
    <mergeCell ref="AR3:AR4"/>
    <mergeCell ref="AS3:AS4"/>
    <mergeCell ref="AT2:BA2"/>
    <mergeCell ref="AT3:AV3"/>
    <mergeCell ref="AW3:AY3"/>
    <mergeCell ref="AZ3:AZ4"/>
    <mergeCell ref="BA3:BA4"/>
    <mergeCell ref="BB2:BI2"/>
    <mergeCell ref="BB3:BD3"/>
    <mergeCell ref="BE3:BG3"/>
    <mergeCell ref="BH3:BH4"/>
    <mergeCell ref="BI3:BI4"/>
    <mergeCell ref="BJ2:BQ2"/>
    <mergeCell ref="BJ3:BL3"/>
    <mergeCell ref="BM3:BO3"/>
    <mergeCell ref="BP3:BP4"/>
    <mergeCell ref="BQ3:BQ4"/>
    <mergeCell ref="BR2:BY2"/>
    <mergeCell ref="BR3:BT3"/>
    <mergeCell ref="BU3:BW3"/>
    <mergeCell ref="BX3:BX4"/>
    <mergeCell ref="BY3:BY4"/>
    <mergeCell ref="BZ2:CG2"/>
    <mergeCell ref="BZ3:CB3"/>
    <mergeCell ref="CC3:CE3"/>
    <mergeCell ref="CF3:CF4"/>
    <mergeCell ref="CG3:CG4"/>
    <mergeCell ref="CH2:CO2"/>
    <mergeCell ref="CH3:CJ3"/>
    <mergeCell ref="CK3:CM3"/>
    <mergeCell ref="CN3:CN4"/>
    <mergeCell ref="CO3:CO4"/>
  </mergeCells>
  <headerFooter/>
</worksheet>
</file>