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<sst xmlns="http://schemas.openxmlformats.org/spreadsheetml/2006/main" count="57" uniqueCount="57">
  <si>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</si>
  <si>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</si>
  <si>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</si>
  <si>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</si>
  <si>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</si>
  <si>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</si>
  <si>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</si>
  <si>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06/21/2024</t>
  </si>
  <si>
    <t>Division</t>
  </si>
  <si>
    <t>Current And Future Inventory</t>
  </si>
  <si>
    <t>Current And History Sales Comparison</t>
  </si>
  <si>
    <t>ASHFURNDS</t>
  </si>
  <si>
    <t>ROOMECOM</t>
  </si>
  <si>
    <t>HOUZZ</t>
  </si>
  <si>
    <t>ZOLA</t>
  </si>
  <si>
    <t>AMERSIGNDS</t>
  </si>
  <si>
    <t>LAMPDS</t>
  </si>
  <si>
    <t>NEBFUR01</t>
  </si>
  <si>
    <t>NORDSTRACKDS</t>
  </si>
  <si>
    <t>BRANDX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</si>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</sst>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20</v>
      </c>
      <c r="K3" s="4" t="s">
        <v>20</v>
      </c>
      <c r="L3" s="4" t="s">
        <v>20</v>
      </c>
      <c r="M3" s="4" t="s">
        <v>20</v>
      </c>
      <c r="N3" s="4" t="s">
        <v>21</v>
      </c>
      <c r="O3" s="4" t="s">
        <v>21</v>
      </c>
      <c r="P3" s="4" t="s">
        <v>21</v>
      </c>
      <c r="Q3" s="4" t="s">
        <v>21</v>
      </c>
      <c r="R3" s="4" t="s">
        <v>22</v>
      </c>
      <c r="S3" s="4" t="s">
        <v>23</v>
      </c>
      <c r="T3" s="4" t="s">
        <v>24</v>
      </c>
      <c r="U3" s="4" t="s">
        <v>25</v>
      </c>
      <c r="V3" s="4" t="s">
        <v>20</v>
      </c>
      <c r="W3" s="4" t="s">
        <v>20</v>
      </c>
      <c r="X3" s="4" t="s">
        <v>20</v>
      </c>
      <c r="Y3" s="4" t="s">
        <v>21</v>
      </c>
      <c r="Z3" s="4" t="s">
        <v>21</v>
      </c>
      <c r="AA3" s="4" t="s">
        <v>21</v>
      </c>
      <c r="AB3" s="4" t="s">
        <v>22</v>
      </c>
      <c r="AC3" s="4" t="s">
        <v>23</v>
      </c>
      <c r="AD3" s="4" t="s">
        <v>20</v>
      </c>
      <c r="AE3" s="4" t="s">
        <v>20</v>
      </c>
      <c r="AF3" s="4" t="s">
        <v>20</v>
      </c>
      <c r="AG3" s="4" t="s">
        <v>21</v>
      </c>
      <c r="AH3" s="4" t="s">
        <v>21</v>
      </c>
      <c r="AI3" s="4" t="s">
        <v>21</v>
      </c>
      <c r="AJ3" s="4" t="s">
        <v>22</v>
      </c>
      <c r="AK3" s="4" t="s">
        <v>23</v>
      </c>
      <c r="AL3" s="4" t="s">
        <v>20</v>
      </c>
      <c r="AM3" s="4" t="s">
        <v>20</v>
      </c>
      <c r="AN3" s="4" t="s">
        <v>20</v>
      </c>
      <c r="AO3" s="4" t="s">
        <v>21</v>
      </c>
      <c r="AP3" s="4" t="s">
        <v>21</v>
      </c>
      <c r="AQ3" s="4" t="s">
        <v>21</v>
      </c>
      <c r="AR3" s="4" t="s">
        <v>22</v>
      </c>
      <c r="AS3" s="4" t="s">
        <v>23</v>
      </c>
      <c r="AT3" s="4" t="s">
        <v>20</v>
      </c>
      <c r="AU3" s="4" t="s">
        <v>20</v>
      </c>
      <c r="AV3" s="4" t="s">
        <v>20</v>
      </c>
      <c r="AW3" s="4" t="s">
        <v>21</v>
      </c>
      <c r="AX3" s="4" t="s">
        <v>21</v>
      </c>
      <c r="AY3" s="4" t="s">
        <v>21</v>
      </c>
      <c r="AZ3" s="4" t="s">
        <v>22</v>
      </c>
      <c r="BA3" s="4" t="s">
        <v>23</v>
      </c>
      <c r="BB3" s="4" t="s">
        <v>20</v>
      </c>
      <c r="BC3" s="4" t="s">
        <v>20</v>
      </c>
      <c r="BD3" s="4" t="s">
        <v>20</v>
      </c>
      <c r="BE3" s="4" t="s">
        <v>21</v>
      </c>
      <c r="BF3" s="4" t="s">
        <v>21</v>
      </c>
      <c r="BG3" s="4" t="s">
        <v>21</v>
      </c>
      <c r="BH3" s="4" t="s">
        <v>22</v>
      </c>
      <c r="BI3" s="4" t="s">
        <v>23</v>
      </c>
      <c r="BJ3" s="4" t="s">
        <v>20</v>
      </c>
      <c r="BK3" s="4" t="s">
        <v>20</v>
      </c>
      <c r="BL3" s="4" t="s">
        <v>20</v>
      </c>
      <c r="BM3" s="4" t="s">
        <v>21</v>
      </c>
      <c r="BN3" s="4" t="s">
        <v>21</v>
      </c>
      <c r="BO3" s="4" t="s">
        <v>21</v>
      </c>
      <c r="BP3" s="4" t="s">
        <v>22</v>
      </c>
      <c r="BQ3" s="4" t="s">
        <v>23</v>
      </c>
      <c r="BR3" s="4" t="s">
        <v>20</v>
      </c>
      <c r="BS3" s="4" t="s">
        <v>20</v>
      </c>
      <c r="BT3" s="4" t="s">
        <v>20</v>
      </c>
      <c r="BU3" s="4" t="s">
        <v>21</v>
      </c>
      <c r="BV3" s="4" t="s">
        <v>21</v>
      </c>
      <c r="BW3" s="4" t="s">
        <v>21</v>
      </c>
      <c r="BX3" s="4" t="s">
        <v>22</v>
      </c>
      <c r="BY3" s="4" t="s">
        <v>23</v>
      </c>
      <c r="BZ3" s="4" t="s">
        <v>20</v>
      </c>
      <c r="CA3" s="4" t="s">
        <v>20</v>
      </c>
      <c r="CB3" s="4" t="s">
        <v>20</v>
      </c>
      <c r="CC3" s="4" t="s">
        <v>21</v>
      </c>
      <c r="CD3" s="4" t="s">
        <v>21</v>
      </c>
      <c r="CE3" s="4" t="s">
        <v>21</v>
      </c>
      <c r="CF3" s="4" t="s">
        <v>22</v>
      </c>
      <c r="CG3" s="4" t="s">
        <v>23</v>
      </c>
      <c r="CH3" s="4" t="s">
        <v>20</v>
      </c>
      <c r="CI3" s="4" t="s">
        <v>20</v>
      </c>
      <c r="CJ3" s="4" t="s">
        <v>20</v>
      </c>
      <c r="CK3" s="4" t="s">
        <v>21</v>
      </c>
      <c r="CL3" s="4" t="s">
        <v>21</v>
      </c>
      <c r="CM3" s="4" t="s">
        <v>21</v>
      </c>
      <c r="CN3" s="4" t="s">
        <v>22</v>
      </c>
      <c r="CO3" s="4" t="s">
        <v>23</v>
      </c>
    </row>
    <row r="4">
      <c r="A4" s="4" t="s">
        <v>8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34</v>
      </c>
      <c r="O4" s="4" t="s">
        <v>35</v>
      </c>
      <c r="P4" s="4" t="s">
        <v>36</v>
      </c>
      <c r="Q4" s="4" t="s">
        <v>37</v>
      </c>
      <c r="R4" s="4" t="s">
        <v>22</v>
      </c>
      <c r="S4" s="4" t="s">
        <v>23</v>
      </c>
      <c r="T4" s="4" t="s">
        <v>24</v>
      </c>
      <c r="U4" s="4" t="s">
        <v>25</v>
      </c>
      <c r="V4" s="4" t="s">
        <v>38</v>
      </c>
      <c r="W4" s="4" t="s">
        <v>39</v>
      </c>
      <c r="X4" s="4" t="s">
        <v>36</v>
      </c>
      <c r="Y4" s="4" t="s">
        <v>38</v>
      </c>
      <c r="Z4" s="4" t="s">
        <v>39</v>
      </c>
      <c r="AA4" s="4" t="s">
        <v>36</v>
      </c>
      <c r="AB4" s="4" t="s">
        <v>22</v>
      </c>
      <c r="AC4" s="4" t="s">
        <v>23</v>
      </c>
      <c r="AD4" s="4" t="s">
        <v>38</v>
      </c>
      <c r="AE4" s="4" t="s">
        <v>39</v>
      </c>
      <c r="AF4" s="4" t="s">
        <v>36</v>
      </c>
      <c r="AG4" s="4" t="s">
        <v>38</v>
      </c>
      <c r="AH4" s="4" t="s">
        <v>39</v>
      </c>
      <c r="AI4" s="4" t="s">
        <v>36</v>
      </c>
      <c r="AJ4" s="4" t="s">
        <v>22</v>
      </c>
      <c r="AK4" s="4" t="s">
        <v>23</v>
      </c>
      <c r="AL4" s="4" t="s">
        <v>38</v>
      </c>
      <c r="AM4" s="4" t="s">
        <v>39</v>
      </c>
      <c r="AN4" s="4" t="s">
        <v>36</v>
      </c>
      <c r="AO4" s="4" t="s">
        <v>38</v>
      </c>
      <c r="AP4" s="4" t="s">
        <v>39</v>
      </c>
      <c r="AQ4" s="4" t="s">
        <v>36</v>
      </c>
      <c r="AR4" s="4" t="s">
        <v>22</v>
      </c>
      <c r="AS4" s="4" t="s">
        <v>23</v>
      </c>
      <c r="AT4" s="4" t="s">
        <v>38</v>
      </c>
      <c r="AU4" s="4" t="s">
        <v>39</v>
      </c>
      <c r="AV4" s="4" t="s">
        <v>36</v>
      </c>
      <c r="AW4" s="4" t="s">
        <v>38</v>
      </c>
      <c r="AX4" s="4" t="s">
        <v>39</v>
      </c>
      <c r="AY4" s="4" t="s">
        <v>36</v>
      </c>
      <c r="AZ4" s="4" t="s">
        <v>22</v>
      </c>
      <c r="BA4" s="4" t="s">
        <v>23</v>
      </c>
      <c r="BB4" s="4" t="s">
        <v>38</v>
      </c>
      <c r="BC4" s="4" t="s">
        <v>39</v>
      </c>
      <c r="BD4" s="4" t="s">
        <v>36</v>
      </c>
      <c r="BE4" s="4" t="s">
        <v>38</v>
      </c>
      <c r="BF4" s="4" t="s">
        <v>39</v>
      </c>
      <c r="BG4" s="4" t="s">
        <v>36</v>
      </c>
      <c r="BH4" s="4" t="s">
        <v>22</v>
      </c>
      <c r="BI4" s="4" t="s">
        <v>23</v>
      </c>
      <c r="BJ4" s="4" t="s">
        <v>38</v>
      </c>
      <c r="BK4" s="4" t="s">
        <v>39</v>
      </c>
      <c r="BL4" s="4" t="s">
        <v>36</v>
      </c>
      <c r="BM4" s="4" t="s">
        <v>38</v>
      </c>
      <c r="BN4" s="4" t="s">
        <v>39</v>
      </c>
      <c r="BO4" s="4" t="s">
        <v>36</v>
      </c>
      <c r="BP4" s="4" t="s">
        <v>22</v>
      </c>
      <c r="BQ4" s="4" t="s">
        <v>23</v>
      </c>
      <c r="BR4" s="4" t="s">
        <v>38</v>
      </c>
      <c r="BS4" s="4" t="s">
        <v>39</v>
      </c>
      <c r="BT4" s="4" t="s">
        <v>36</v>
      </c>
      <c r="BU4" s="4" t="s">
        <v>38</v>
      </c>
      <c r="BV4" s="4" t="s">
        <v>39</v>
      </c>
      <c r="BW4" s="4" t="s">
        <v>36</v>
      </c>
      <c r="BX4" s="4" t="s">
        <v>22</v>
      </c>
      <c r="BY4" s="4" t="s">
        <v>23</v>
      </c>
      <c r="BZ4" s="4" t="s">
        <v>38</v>
      </c>
      <c r="CA4" s="4" t="s">
        <v>39</v>
      </c>
      <c r="CB4" s="4" t="s">
        <v>36</v>
      </c>
      <c r="CC4" s="4" t="s">
        <v>38</v>
      </c>
      <c r="CD4" s="4" t="s">
        <v>39</v>
      </c>
      <c r="CE4" s="4" t="s">
        <v>36</v>
      </c>
      <c r="CF4" s="4" t="s">
        <v>22</v>
      </c>
      <c r="CG4" s="4" t="s">
        <v>23</v>
      </c>
      <c r="CH4" s="4" t="s">
        <v>38</v>
      </c>
      <c r="CI4" s="4" t="s">
        <v>39</v>
      </c>
      <c r="CJ4" s="4" t="s">
        <v>36</v>
      </c>
      <c r="CK4" s="4" t="s">
        <v>38</v>
      </c>
      <c r="CL4" s="4" t="s">
        <v>39</v>
      </c>
      <c r="CM4" s="4" t="s">
        <v>36</v>
      </c>
      <c r="CN4" s="4" t="s">
        <v>22</v>
      </c>
      <c r="CO4" s="4" t="s">
        <v>23</v>
      </c>
    </row>
    <row r="5">
      <c r="A5" s="10" t="s">
        <v>40</v>
      </c>
      <c r="B5" s="11">
        <v>555570</v>
      </c>
      <c r="C5" s="11">
        <f>=ROUNDDOWN(22.4063528424856,0)</f>
      </c>
      <c r="D5" s="11">
        <v>517197</v>
      </c>
      <c r="E5" s="12">
        <v>0.8336</v>
      </c>
      <c r="F5" s="11"/>
      <c r="G5" s="11">
        <f>=ROUNDDOWN({0},0)</f>
      </c>
      <c r="H5" s="11">
        <v>590</v>
      </c>
      <c r="I5" s="12">
        <v>0.0483</v>
      </c>
      <c r="J5" s="11">
        <v>7420</v>
      </c>
      <c r="K5" s="13">
        <v>536246</v>
      </c>
      <c r="L5" s="11">
        <v>1833</v>
      </c>
      <c r="M5" s="14">
        <v>292.55</v>
      </c>
      <c r="N5" s="11">
        <v>3754</v>
      </c>
      <c r="O5" s="13">
        <v>249436.45</v>
      </c>
      <c r="P5" s="11">
        <v>1774</v>
      </c>
      <c r="Q5" s="14">
        <v>140.61</v>
      </c>
      <c r="R5" s="12">
        <v>0.9766</v>
      </c>
      <c r="S5" s="12">
        <v>1.1498</v>
      </c>
      <c r="T5" s="12">
        <v>0.0333</v>
      </c>
      <c r="U5" s="12">
        <v>1.0806</v>
      </c>
      <c r="V5" s="11">
        <v>2125</v>
      </c>
      <c r="W5" s="13">
        <v>136655.54</v>
      </c>
      <c r="X5" s="11">
        <v>509</v>
      </c>
      <c r="Y5" s="11">
        <v>1547</v>
      </c>
      <c r="Z5" s="13">
        <v>87547.65</v>
      </c>
      <c r="AA5" s="11">
        <v>912</v>
      </c>
      <c r="AB5" s="12">
        <v>0.3736</v>
      </c>
      <c r="AC5" s="12">
        <v>0.5609</v>
      </c>
      <c r="AD5" s="11">
        <v>2150</v>
      </c>
      <c r="AE5" s="13">
        <v>158167.47</v>
      </c>
      <c r="AF5" s="11">
        <v>443</v>
      </c>
      <c r="AG5" s="11">
        <v>948</v>
      </c>
      <c r="AH5" s="13">
        <v>67437.12</v>
      </c>
      <c r="AI5" s="11">
        <v>529</v>
      </c>
      <c r="AJ5" s="12">
        <v>1.2679</v>
      </c>
      <c r="AK5" s="12">
        <v>1.3454</v>
      </c>
      <c r="AL5" s="11">
        <v>519</v>
      </c>
      <c r="AM5" s="13">
        <v>39595.52</v>
      </c>
      <c r="AN5" s="11">
        <v>1496</v>
      </c>
      <c r="AO5" s="11">
        <v>209</v>
      </c>
      <c r="AP5" s="13">
        <v>15633.47</v>
      </c>
      <c r="AQ5" s="11">
        <v>1426</v>
      </c>
      <c r="AR5" s="12">
        <v>1.4833</v>
      </c>
      <c r="AS5" s="12">
        <v>1.5327</v>
      </c>
      <c r="AT5" s="11">
        <v>1307</v>
      </c>
      <c r="AU5" s="13">
        <v>87437.83</v>
      </c>
      <c r="AV5" s="11">
        <v>283</v>
      </c>
      <c r="AW5" s="11">
        <v>498</v>
      </c>
      <c r="AX5" s="13">
        <v>31639.34</v>
      </c>
      <c r="AY5" s="11">
        <v>262</v>
      </c>
      <c r="AZ5" s="12">
        <v>1.6245</v>
      </c>
      <c r="BA5" s="12">
        <v>1.7636</v>
      </c>
      <c r="BB5" s="11">
        <v>728</v>
      </c>
      <c r="BC5" s="13">
        <v>68601.08</v>
      </c>
      <c r="BD5" s="11">
        <v>302</v>
      </c>
      <c r="BE5" s="11">
        <v>493</v>
      </c>
      <c r="BF5" s="13">
        <v>42124.06</v>
      </c>
      <c r="BG5" s="11">
        <v>337</v>
      </c>
      <c r="BH5" s="12">
        <v>0.4767</v>
      </c>
      <c r="BI5" s="12">
        <v>0.6285</v>
      </c>
      <c r="BJ5" s="11">
        <v>55</v>
      </c>
      <c r="BK5" s="13">
        <v>4339.27</v>
      </c>
      <c r="BL5" s="11">
        <v>193</v>
      </c>
      <c r="BM5" s="11">
        <v>59</v>
      </c>
      <c r="BN5" s="13">
        <v>5054.81</v>
      </c>
      <c r="BO5" s="11">
        <v>189</v>
      </c>
      <c r="BP5" s="12">
        <v>-0.0678</v>
      </c>
      <c r="BQ5" s="12">
        <v>-0.1416</v>
      </c>
      <c r="BR5" s="11">
        <v>535</v>
      </c>
      <c r="BS5" s="13">
        <v>41375.2</v>
      </c>
      <c r="BT5" s="11">
        <v>688</v>
      </c>
      <c r="BU5" s="11"/>
      <c r="BV5" s="13"/>
      <c r="BW5" s="11"/>
      <c r="BX5" s="12"/>
      <c r="BY5" s="12"/>
      <c r="BZ5" s="11"/>
      <c r="CA5" s="13"/>
      <c r="CB5" s="11"/>
      <c r="CC5" s="11"/>
      <c r="CD5" s="13"/>
      <c r="CE5" s="11"/>
      <c r="CF5" s="12"/>
      <c r="CG5" s="12"/>
      <c r="CH5" s="11">
        <v>1</v>
      </c>
      <c r="CI5" s="13">
        <v>74.09</v>
      </c>
      <c r="CJ5" s="11">
        <v>725</v>
      </c>
      <c r="CK5" s="11"/>
      <c r="CL5" s="13"/>
      <c r="CM5" s="11">
        <v>689</v>
      </c>
      <c r="CN5" s="12"/>
      <c r="CO5" s="12"/>
    </row>
    <row r="6">
      <c r="A6" s="10" t="s">
        <v>41</v>
      </c>
      <c r="B6" s="11">
        <v>20355</v>
      </c>
      <c r="C6" s="11">
        <f>=ROUNDDOWN(282.316227461859,0)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317</v>
      </c>
      <c r="M6" s="14"/>
      <c r="N6" s="11"/>
      <c r="O6" s="13"/>
      <c r="P6" s="11">
        <v>260</v>
      </c>
      <c r="Q6" s="14"/>
      <c r="R6" s="12"/>
      <c r="S6" s="12"/>
      <c r="T6" s="12">
        <v>0.2192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</row>
    <row r="7">
      <c r="A7" s="10" t="s">
        <v>42</v>
      </c>
      <c r="B7" s="11">
        <v>26217</v>
      </c>
      <c r="C7" s="11">
        <f>=ROUNDDOWN(18.9470260894703,0)</f>
      </c>
      <c r="D7" s="11">
        <v>21755</v>
      </c>
      <c r="E7" s="12">
        <v>0.8313</v>
      </c>
      <c r="F7" s="11"/>
      <c r="G7" s="11">
        <f>=ROUNDDOWN({0},0)</f>
      </c>
      <c r="H7" s="11"/>
      <c r="I7" s="12">
        <v>0.0065</v>
      </c>
      <c r="J7" s="11">
        <v>3721</v>
      </c>
      <c r="K7" s="13">
        <v>204084.87</v>
      </c>
      <c r="L7" s="11">
        <v>204</v>
      </c>
      <c r="M7" s="14">
        <v>1000.42</v>
      </c>
      <c r="N7" s="11">
        <v>2309</v>
      </c>
      <c r="O7" s="13">
        <v>114336.35</v>
      </c>
      <c r="P7" s="11">
        <v>191</v>
      </c>
      <c r="Q7" s="14">
        <v>598.62</v>
      </c>
      <c r="R7" s="12">
        <v>0.6115</v>
      </c>
      <c r="S7" s="12">
        <v>0.785</v>
      </c>
      <c r="T7" s="12">
        <v>0.0681</v>
      </c>
      <c r="U7" s="12">
        <v>0.6712</v>
      </c>
      <c r="V7" s="11">
        <v>593</v>
      </c>
      <c r="W7" s="13">
        <v>30319.62</v>
      </c>
      <c r="X7" s="11">
        <v>135</v>
      </c>
      <c r="Y7" s="11">
        <v>539</v>
      </c>
      <c r="Z7" s="13">
        <v>22223.47</v>
      </c>
      <c r="AA7" s="11">
        <v>116</v>
      </c>
      <c r="AB7" s="12">
        <v>0.1002</v>
      </c>
      <c r="AC7" s="12">
        <v>0.3643</v>
      </c>
      <c r="AD7" s="11">
        <v>1039</v>
      </c>
      <c r="AE7" s="13">
        <v>58512.3</v>
      </c>
      <c r="AF7" s="11">
        <v>101</v>
      </c>
      <c r="AG7" s="11">
        <v>486</v>
      </c>
      <c r="AH7" s="13">
        <v>24811.32</v>
      </c>
      <c r="AI7" s="11">
        <v>86</v>
      </c>
      <c r="AJ7" s="12">
        <v>1.1379</v>
      </c>
      <c r="AK7" s="12">
        <v>1.3583</v>
      </c>
      <c r="AL7" s="11">
        <v>207</v>
      </c>
      <c r="AM7" s="13">
        <v>13569.03</v>
      </c>
      <c r="AN7" s="11">
        <v>181</v>
      </c>
      <c r="AO7" s="11">
        <v>116</v>
      </c>
      <c r="AP7" s="13">
        <v>6077.34</v>
      </c>
      <c r="AQ7" s="11">
        <v>148</v>
      </c>
      <c r="AR7" s="12">
        <v>0.7845</v>
      </c>
      <c r="AS7" s="12">
        <v>1.2327</v>
      </c>
      <c r="AT7" s="11">
        <v>602</v>
      </c>
      <c r="AU7" s="13">
        <v>28119.76</v>
      </c>
      <c r="AV7" s="11">
        <v>67</v>
      </c>
      <c r="AW7" s="11">
        <v>262</v>
      </c>
      <c r="AX7" s="13">
        <v>11927.42</v>
      </c>
      <c r="AY7" s="11">
        <v>59</v>
      </c>
      <c r="AZ7" s="12">
        <v>1.2977</v>
      </c>
      <c r="BA7" s="12">
        <v>1.3576</v>
      </c>
      <c r="BB7" s="11">
        <v>760</v>
      </c>
      <c r="BC7" s="13">
        <v>41325.29</v>
      </c>
      <c r="BD7" s="11">
        <v>114</v>
      </c>
      <c r="BE7" s="11">
        <v>652</v>
      </c>
      <c r="BF7" s="13">
        <v>33711.59</v>
      </c>
      <c r="BG7" s="11">
        <v>103</v>
      </c>
      <c r="BH7" s="12">
        <v>0.1656</v>
      </c>
      <c r="BI7" s="12">
        <v>0.2258</v>
      </c>
      <c r="BJ7" s="11">
        <v>359</v>
      </c>
      <c r="BK7" s="13">
        <v>23034.96</v>
      </c>
      <c r="BL7" s="11">
        <v>155</v>
      </c>
      <c r="BM7" s="11">
        <v>254</v>
      </c>
      <c r="BN7" s="13">
        <v>15585.21</v>
      </c>
      <c r="BO7" s="11">
        <v>162</v>
      </c>
      <c r="BP7" s="12">
        <v>0.4134</v>
      </c>
      <c r="BQ7" s="12">
        <v>0.478</v>
      </c>
      <c r="BR7" s="11">
        <v>161</v>
      </c>
      <c r="BS7" s="13">
        <v>9203.91</v>
      </c>
      <c r="BT7" s="11">
        <v>127</v>
      </c>
      <c r="BU7" s="11"/>
      <c r="BV7" s="13"/>
      <c r="BW7" s="11"/>
      <c r="BX7" s="12"/>
      <c r="BY7" s="12"/>
      <c r="BZ7" s="11"/>
      <c r="CA7" s="13"/>
      <c r="CB7" s="11"/>
      <c r="CC7" s="11"/>
      <c r="CD7" s="13"/>
      <c r="CE7" s="11"/>
      <c r="CF7" s="12"/>
      <c r="CG7" s="12"/>
      <c r="CH7" s="11"/>
      <c r="CI7" s="13"/>
      <c r="CJ7" s="11"/>
      <c r="CK7" s="11"/>
      <c r="CL7" s="13"/>
      <c r="CM7" s="11"/>
      <c r="CN7" s="12"/>
      <c r="CO7" s="12"/>
    </row>
    <row r="8">
      <c r="A8" s="10" t="s">
        <v>43</v>
      </c>
      <c r="B8" s="11">
        <v>99163</v>
      </c>
      <c r="C8" s="11">
        <f>=ROUNDDOWN(16.8940490996133,0)</f>
      </c>
      <c r="D8" s="11">
        <v>154591</v>
      </c>
      <c r="E8" s="12">
        <v>0.7391</v>
      </c>
      <c r="F8" s="11"/>
      <c r="G8" s="11">
        <f>=ROUNDDOWN({0},0)</f>
      </c>
      <c r="H8" s="11"/>
      <c r="I8" s="12">
        <v>0.0062</v>
      </c>
      <c r="J8" s="11">
        <v>1626</v>
      </c>
      <c r="K8" s="13">
        <v>75602.95</v>
      </c>
      <c r="L8" s="11">
        <v>271</v>
      </c>
      <c r="M8" s="14">
        <v>278.98</v>
      </c>
      <c r="N8" s="11">
        <v>578</v>
      </c>
      <c r="O8" s="13">
        <v>23412.06</v>
      </c>
      <c r="P8" s="11">
        <v>297</v>
      </c>
      <c r="Q8" s="14">
        <v>78.83</v>
      </c>
      <c r="R8" s="12">
        <v>1.8131</v>
      </c>
      <c r="S8" s="12">
        <v>2.2292</v>
      </c>
      <c r="T8" s="12">
        <v>-0.0875</v>
      </c>
      <c r="U8" s="12">
        <v>2.539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33</v>
      </c>
      <c r="AM8" s="13">
        <v>1299.18</v>
      </c>
      <c r="AN8" s="11">
        <v>209</v>
      </c>
      <c r="AO8" s="11">
        <v>24</v>
      </c>
      <c r="AP8" s="13">
        <v>1001.78</v>
      </c>
      <c r="AQ8" s="11">
        <v>206</v>
      </c>
      <c r="AR8" s="12">
        <v>0.375</v>
      </c>
      <c r="AS8" s="12">
        <v>0.2969</v>
      </c>
      <c r="AT8" s="11">
        <v>1398</v>
      </c>
      <c r="AU8" s="13">
        <v>64744.22</v>
      </c>
      <c r="AV8" s="11">
        <v>92</v>
      </c>
      <c r="AW8" s="11">
        <v>522</v>
      </c>
      <c r="AX8" s="13">
        <v>21098.86</v>
      </c>
      <c r="AY8" s="11">
        <v>85</v>
      </c>
      <c r="AZ8" s="12">
        <v>1.6782</v>
      </c>
      <c r="BA8" s="12">
        <v>2.0686</v>
      </c>
      <c r="BB8" s="11">
        <v>109</v>
      </c>
      <c r="BC8" s="13">
        <v>4468.65</v>
      </c>
      <c r="BD8" s="11">
        <v>2</v>
      </c>
      <c r="BE8" s="11">
        <v>32</v>
      </c>
      <c r="BF8" s="13">
        <v>1311.42</v>
      </c>
      <c r="BG8" s="11">
        <v>2</v>
      </c>
      <c r="BH8" s="12">
        <v>2.4062</v>
      </c>
      <c r="BI8" s="12">
        <v>2.4075</v>
      </c>
      <c r="BJ8" s="11"/>
      <c r="BK8" s="13"/>
      <c r="BL8" s="11"/>
      <c r="BM8" s="11"/>
      <c r="BN8" s="13"/>
      <c r="BO8" s="11"/>
      <c r="BP8" s="12"/>
      <c r="BQ8" s="12"/>
      <c r="BR8" s="11">
        <v>86</v>
      </c>
      <c r="BS8" s="13">
        <v>5090.9</v>
      </c>
      <c r="BT8" s="11">
        <v>114</v>
      </c>
      <c r="BU8" s="11"/>
      <c r="BV8" s="13"/>
      <c r="BW8" s="11"/>
      <c r="BX8" s="12"/>
      <c r="BY8" s="12"/>
      <c r="BZ8" s="11"/>
      <c r="CA8" s="13"/>
      <c r="CB8" s="11"/>
      <c r="CC8" s="11"/>
      <c r="CD8" s="13"/>
      <c r="CE8" s="11"/>
      <c r="CF8" s="12"/>
      <c r="CG8" s="12"/>
      <c r="CH8" s="11"/>
      <c r="CI8" s="13"/>
      <c r="CJ8" s="11">
        <v>76</v>
      </c>
      <c r="CK8" s="11"/>
      <c r="CL8" s="13"/>
      <c r="CM8" s="11">
        <v>75</v>
      </c>
      <c r="CN8" s="12"/>
      <c r="CO8" s="12"/>
    </row>
    <row r="9">
      <c r="A9" s="10" t="s">
        <v>44</v>
      </c>
      <c r="B9" s="11">
        <v>131138</v>
      </c>
      <c r="C9" s="11">
        <f>=ROUNDDOWN(13.9440273908513,0)</f>
      </c>
      <c r="D9" s="11">
        <v>233020</v>
      </c>
      <c r="E9" s="12">
        <v>0.8538</v>
      </c>
      <c r="F9" s="11"/>
      <c r="G9" s="11">
        <f>=ROUNDDOWN({0},0)</f>
      </c>
      <c r="H9" s="11"/>
      <c r="I9" s="12">
        <v>0.0099</v>
      </c>
      <c r="J9" s="11">
        <v>1451</v>
      </c>
      <c r="K9" s="13">
        <v>30959.74</v>
      </c>
      <c r="L9" s="11">
        <v>281</v>
      </c>
      <c r="M9" s="14">
        <v>110.18</v>
      </c>
      <c r="N9" s="11">
        <v>605</v>
      </c>
      <c r="O9" s="13">
        <v>13161.76</v>
      </c>
      <c r="P9" s="11">
        <v>260</v>
      </c>
      <c r="Q9" s="14">
        <v>50.62</v>
      </c>
      <c r="R9" s="12">
        <v>1.3983</v>
      </c>
      <c r="S9" s="12">
        <v>1.3522</v>
      </c>
      <c r="T9" s="12">
        <v>0.0808</v>
      </c>
      <c r="U9" s="12">
        <v>1.1766</v>
      </c>
      <c r="V9" s="11">
        <v>427</v>
      </c>
      <c r="W9" s="13">
        <v>7930.74</v>
      </c>
      <c r="X9" s="11">
        <v>200</v>
      </c>
      <c r="Y9" s="11"/>
      <c r="Z9" s="13"/>
      <c r="AA9" s="11">
        <v>179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146</v>
      </c>
      <c r="AM9" s="13">
        <v>3189.84</v>
      </c>
      <c r="AN9" s="11">
        <v>230</v>
      </c>
      <c r="AO9" s="11">
        <v>124</v>
      </c>
      <c r="AP9" s="13">
        <v>2681.12</v>
      </c>
      <c r="AQ9" s="11">
        <v>209</v>
      </c>
      <c r="AR9" s="12">
        <v>0.1774</v>
      </c>
      <c r="AS9" s="12">
        <v>0.1897</v>
      </c>
      <c r="AT9" s="11">
        <v>793</v>
      </c>
      <c r="AU9" s="13">
        <v>18116.12</v>
      </c>
      <c r="AV9" s="11">
        <v>65</v>
      </c>
      <c r="AW9" s="11">
        <v>481</v>
      </c>
      <c r="AX9" s="13">
        <v>10480.64</v>
      </c>
      <c r="AY9" s="11">
        <v>95</v>
      </c>
      <c r="AZ9" s="12">
        <v>0.6486</v>
      </c>
      <c r="BA9" s="12">
        <v>0.7285</v>
      </c>
      <c r="BB9" s="11"/>
      <c r="BC9" s="13"/>
      <c r="BD9" s="11"/>
      <c r="BE9" s="11"/>
      <c r="BF9" s="13"/>
      <c r="BG9" s="11"/>
      <c r="BH9" s="12"/>
      <c r="BI9" s="12"/>
      <c r="BJ9" s="11"/>
      <c r="BK9" s="13"/>
      <c r="BL9" s="11"/>
      <c r="BM9" s="11"/>
      <c r="BN9" s="13"/>
      <c r="BO9" s="11"/>
      <c r="BP9" s="12"/>
      <c r="BQ9" s="12"/>
      <c r="BR9" s="11">
        <v>84</v>
      </c>
      <c r="BS9" s="13">
        <v>1703.64</v>
      </c>
      <c r="BT9" s="11">
        <v>111</v>
      </c>
      <c r="BU9" s="11"/>
      <c r="BV9" s="13"/>
      <c r="BW9" s="11"/>
      <c r="BX9" s="12"/>
      <c r="BY9" s="12"/>
      <c r="BZ9" s="11"/>
      <c r="CA9" s="13"/>
      <c r="CB9" s="11"/>
      <c r="CC9" s="11"/>
      <c r="CD9" s="13"/>
      <c r="CE9" s="11"/>
      <c r="CF9" s="12"/>
      <c r="CG9" s="12"/>
      <c r="CH9" s="11">
        <v>1</v>
      </c>
      <c r="CI9" s="13">
        <v>19.4</v>
      </c>
      <c r="CJ9" s="11">
        <v>178</v>
      </c>
      <c r="CK9" s="11"/>
      <c r="CL9" s="13"/>
      <c r="CM9" s="11">
        <v>168</v>
      </c>
      <c r="CN9" s="12"/>
      <c r="CO9" s="12"/>
    </row>
    <row r="10">
      <c r="A10" s="10" t="s">
        <v>45</v>
      </c>
      <c r="B10" s="11">
        <v>389989</v>
      </c>
      <c r="C10" s="11">
        <f>=ROUNDDOWN(18.675934661118,0)</f>
      </c>
      <c r="D10" s="11">
        <v>541996</v>
      </c>
      <c r="E10" s="12">
        <v>0.7757</v>
      </c>
      <c r="F10" s="11"/>
      <c r="G10" s="11">
        <f>=ROUNDDOWN({0},0)</f>
      </c>
      <c r="H10" s="11"/>
      <c r="I10" s="12">
        <v>0.005</v>
      </c>
      <c r="J10" s="11">
        <v>7281</v>
      </c>
      <c r="K10" s="13">
        <v>274543.35</v>
      </c>
      <c r="L10" s="11">
        <v>1215</v>
      </c>
      <c r="M10" s="14">
        <v>225.96</v>
      </c>
      <c r="N10" s="11">
        <v>3095</v>
      </c>
      <c r="O10" s="13">
        <v>106157.73</v>
      </c>
      <c r="P10" s="11">
        <v>1184</v>
      </c>
      <c r="Q10" s="14">
        <v>89.66</v>
      </c>
      <c r="R10" s="12">
        <v>1.3525</v>
      </c>
      <c r="S10" s="12">
        <v>1.5862</v>
      </c>
      <c r="T10" s="12">
        <v>0.0262</v>
      </c>
      <c r="U10" s="12">
        <v>1.5202</v>
      </c>
      <c r="V10" s="11">
        <v>3427</v>
      </c>
      <c r="W10" s="13">
        <v>125589.65</v>
      </c>
      <c r="X10" s="11">
        <v>611</v>
      </c>
      <c r="Y10" s="11">
        <v>1514</v>
      </c>
      <c r="Z10" s="13">
        <v>43860.21</v>
      </c>
      <c r="AA10" s="11">
        <v>562</v>
      </c>
      <c r="AB10" s="12">
        <v>1.2635</v>
      </c>
      <c r="AC10" s="12">
        <v>1.8634</v>
      </c>
      <c r="AD10" s="11"/>
      <c r="AE10" s="13"/>
      <c r="AF10" s="11"/>
      <c r="AG10" s="11"/>
      <c r="AH10" s="13"/>
      <c r="AI10" s="11"/>
      <c r="AJ10" s="12"/>
      <c r="AK10" s="12"/>
      <c r="AL10" s="11">
        <v>129</v>
      </c>
      <c r="AM10" s="13">
        <v>4452.75</v>
      </c>
      <c r="AN10" s="11">
        <v>842</v>
      </c>
      <c r="AO10" s="11">
        <v>84</v>
      </c>
      <c r="AP10" s="13">
        <v>3152.22</v>
      </c>
      <c r="AQ10" s="11">
        <v>783</v>
      </c>
      <c r="AR10" s="12">
        <v>0.5357</v>
      </c>
      <c r="AS10" s="12">
        <v>0.4126</v>
      </c>
      <c r="AT10" s="11">
        <v>1920</v>
      </c>
      <c r="AU10" s="13">
        <v>66161.29</v>
      </c>
      <c r="AV10" s="11">
        <v>110</v>
      </c>
      <c r="AW10" s="11">
        <v>984</v>
      </c>
      <c r="AX10" s="13">
        <v>40219.44</v>
      </c>
      <c r="AY10" s="11">
        <v>119</v>
      </c>
      <c r="AZ10" s="12">
        <v>0.9512</v>
      </c>
      <c r="BA10" s="12">
        <v>0.645</v>
      </c>
      <c r="BB10" s="11">
        <v>295</v>
      </c>
      <c r="BC10" s="13">
        <v>6499.43</v>
      </c>
      <c r="BD10" s="11">
        <v>12</v>
      </c>
      <c r="BE10" s="11">
        <v>180</v>
      </c>
      <c r="BF10" s="13">
        <v>3509.65</v>
      </c>
      <c r="BG10" s="11">
        <v>10</v>
      </c>
      <c r="BH10" s="12">
        <v>0.6389</v>
      </c>
      <c r="BI10" s="12">
        <v>0.8519</v>
      </c>
      <c r="BJ10" s="11"/>
      <c r="BK10" s="13"/>
      <c r="BL10" s="11"/>
      <c r="BM10" s="11"/>
      <c r="BN10" s="13"/>
      <c r="BO10" s="11"/>
      <c r="BP10" s="12"/>
      <c r="BQ10" s="12"/>
      <c r="BR10" s="11">
        <v>595</v>
      </c>
      <c r="BS10" s="13">
        <v>25807.37</v>
      </c>
      <c r="BT10" s="11">
        <v>259</v>
      </c>
      <c r="BU10" s="11"/>
      <c r="BV10" s="13"/>
      <c r="BW10" s="11"/>
      <c r="BX10" s="12"/>
      <c r="BY10" s="12"/>
      <c r="BZ10" s="11">
        <v>909</v>
      </c>
      <c r="CA10" s="13">
        <v>45785.99</v>
      </c>
      <c r="CB10" s="11">
        <v>148</v>
      </c>
      <c r="CC10" s="11">
        <v>331</v>
      </c>
      <c r="CD10" s="13">
        <v>15310.65</v>
      </c>
      <c r="CE10" s="11">
        <v>144</v>
      </c>
      <c r="CF10" s="12">
        <v>1.7462</v>
      </c>
      <c r="CG10" s="12">
        <v>1.9905</v>
      </c>
      <c r="CH10" s="11">
        <v>6</v>
      </c>
      <c r="CI10" s="13">
        <v>246.87</v>
      </c>
      <c r="CJ10" s="11">
        <v>747</v>
      </c>
      <c r="CK10" s="11">
        <v>2</v>
      </c>
      <c r="CL10" s="13">
        <v>105.56</v>
      </c>
      <c r="CM10" s="11">
        <v>692</v>
      </c>
      <c r="CN10" s="12">
        <v>2</v>
      </c>
      <c r="CO10" s="12">
        <v>1.3387</v>
      </c>
    </row>
    <row r="11">
      <c r="A11" s="10" t="s">
        <v>46</v>
      </c>
      <c r="B11" s="11">
        <v>2986</v>
      </c>
      <c r="C11" s="11">
        <f>=ROUNDDOWN(76.9587628865979,0)</f>
      </c>
      <c r="D11" s="11">
        <v>604</v>
      </c>
      <c r="E11" s="12"/>
      <c r="F11" s="11"/>
      <c r="G11" s="11">
        <f>=ROUNDDOWN({0},0)</f>
      </c>
      <c r="H11" s="11"/>
      <c r="I11" s="12"/>
      <c r="J11" s="11"/>
      <c r="K11" s="13"/>
      <c r="L11" s="11"/>
      <c r="M11" s="14"/>
      <c r="N11" s="11"/>
      <c r="O11" s="13"/>
      <c r="P11" s="11">
        <v>60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>
        <v>35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</row>
    <row r="12">
      <c r="A12" s="10" t="s">
        <v>47</v>
      </c>
      <c r="B12" s="11">
        <v>117671</v>
      </c>
      <c r="C12" s="11">
        <f>=ROUNDDOWN(24.7728421052632,0)</f>
      </c>
      <c r="D12" s="11">
        <v>75974</v>
      </c>
      <c r="E12" s="12">
        <v>0.6985</v>
      </c>
      <c r="F12" s="11"/>
      <c r="G12" s="11">
        <f>=ROUNDDOWN({0},0)</f>
      </c>
      <c r="H12" s="11">
        <v>1221</v>
      </c>
      <c r="I12" s="12">
        <v>0.1429</v>
      </c>
      <c r="J12" s="11">
        <v>19845</v>
      </c>
      <c r="K12" s="13">
        <v>3180511.12</v>
      </c>
      <c r="L12" s="11">
        <v>691</v>
      </c>
      <c r="M12" s="14">
        <v>4602.77</v>
      </c>
      <c r="N12" s="11">
        <v>10921</v>
      </c>
      <c r="O12" s="13">
        <v>1797147.52</v>
      </c>
      <c r="P12" s="11">
        <v>661</v>
      </c>
      <c r="Q12" s="14">
        <v>2718.83</v>
      </c>
      <c r="R12" s="12">
        <v>0.8171</v>
      </c>
      <c r="S12" s="12">
        <v>0.7698</v>
      </c>
      <c r="T12" s="12">
        <v>0.0454</v>
      </c>
      <c r="U12" s="12">
        <v>0.6929</v>
      </c>
      <c r="V12" s="11">
        <v>6662</v>
      </c>
      <c r="W12" s="13">
        <v>1210920.75</v>
      </c>
      <c r="X12" s="11">
        <v>249</v>
      </c>
      <c r="Y12" s="11">
        <v>4774</v>
      </c>
      <c r="Z12" s="13">
        <v>804583.95</v>
      </c>
      <c r="AA12" s="11">
        <v>226</v>
      </c>
      <c r="AB12" s="12">
        <v>0.3955</v>
      </c>
      <c r="AC12" s="12">
        <v>0.505</v>
      </c>
      <c r="AD12" s="11">
        <v>4395</v>
      </c>
      <c r="AE12" s="13">
        <v>611400.99</v>
      </c>
      <c r="AF12" s="11">
        <v>337</v>
      </c>
      <c r="AG12" s="11">
        <v>1383</v>
      </c>
      <c r="AH12" s="13">
        <v>204773.35</v>
      </c>
      <c r="AI12" s="11">
        <v>305</v>
      </c>
      <c r="AJ12" s="12">
        <v>2.1779</v>
      </c>
      <c r="AK12" s="12">
        <v>1.9857</v>
      </c>
      <c r="AL12" s="11">
        <v>3136</v>
      </c>
      <c r="AM12" s="13">
        <v>485155.22</v>
      </c>
      <c r="AN12" s="11">
        <v>659</v>
      </c>
      <c r="AO12" s="11">
        <v>1053</v>
      </c>
      <c r="AP12" s="13">
        <v>174195.75</v>
      </c>
      <c r="AQ12" s="11">
        <v>596</v>
      </c>
      <c r="AR12" s="12">
        <v>1.9782</v>
      </c>
      <c r="AS12" s="12">
        <v>1.7851</v>
      </c>
      <c r="AT12" s="11">
        <v>832</v>
      </c>
      <c r="AU12" s="13">
        <v>106976.03</v>
      </c>
      <c r="AV12" s="11">
        <v>236</v>
      </c>
      <c r="AW12" s="11">
        <v>345</v>
      </c>
      <c r="AX12" s="13">
        <v>42422.7</v>
      </c>
      <c r="AY12" s="11">
        <v>223</v>
      </c>
      <c r="AZ12" s="12">
        <v>1.4116</v>
      </c>
      <c r="BA12" s="12">
        <v>1.5217</v>
      </c>
      <c r="BB12" s="11">
        <v>2247</v>
      </c>
      <c r="BC12" s="13">
        <v>334970.84</v>
      </c>
      <c r="BD12" s="11">
        <v>315</v>
      </c>
      <c r="BE12" s="11">
        <v>1222</v>
      </c>
      <c r="BF12" s="13">
        <v>181395.81</v>
      </c>
      <c r="BG12" s="11">
        <v>372</v>
      </c>
      <c r="BH12" s="12">
        <v>0.8388</v>
      </c>
      <c r="BI12" s="12">
        <v>0.8466</v>
      </c>
      <c r="BJ12" s="11">
        <v>2111</v>
      </c>
      <c r="BK12" s="13">
        <v>365384.74</v>
      </c>
      <c r="BL12" s="11">
        <v>448</v>
      </c>
      <c r="BM12" s="11">
        <v>2144</v>
      </c>
      <c r="BN12" s="13">
        <v>389775.96</v>
      </c>
      <c r="BO12" s="11">
        <v>497</v>
      </c>
      <c r="BP12" s="12">
        <v>-0.0154</v>
      </c>
      <c r="BQ12" s="12">
        <v>-0.0626</v>
      </c>
      <c r="BR12" s="11">
        <v>462</v>
      </c>
      <c r="BS12" s="13">
        <v>65702.55</v>
      </c>
      <c r="BT12" s="11">
        <v>384</v>
      </c>
      <c r="BU12" s="11"/>
      <c r="BV12" s="13"/>
      <c r="BW12" s="11"/>
      <c r="BX12" s="12"/>
      <c r="BY12" s="12"/>
      <c r="BZ12" s="11"/>
      <c r="CA12" s="13"/>
      <c r="CB12" s="11"/>
      <c r="CC12" s="11"/>
      <c r="CD12" s="13"/>
      <c r="CE12" s="11"/>
      <c r="CF12" s="12"/>
      <c r="CG12" s="12"/>
      <c r="CH12" s="11"/>
      <c r="CI12" s="13"/>
      <c r="CJ12" s="11"/>
      <c r="CK12" s="11"/>
      <c r="CL12" s="13"/>
      <c r="CM12" s="11"/>
      <c r="CN12" s="12"/>
      <c r="CO12" s="12"/>
    </row>
    <row r="13">
      <c r="A13" s="10" t="s">
        <v>48</v>
      </c>
      <c r="B13" s="11">
        <v>18341</v>
      </c>
      <c r="C13" s="11">
        <f>=ROUNDDOWN(31.1550874808901,0)</f>
      </c>
      <c r="D13" s="11">
        <v>9640</v>
      </c>
      <c r="E13" s="12">
        <v>0.6216</v>
      </c>
      <c r="F13" s="11"/>
      <c r="G13" s="11">
        <f>=ROUNDDOWN({0},0)</f>
      </c>
      <c r="H13" s="11"/>
      <c r="I13" s="12">
        <v>0.0348</v>
      </c>
      <c r="J13" s="11">
        <v>2434</v>
      </c>
      <c r="K13" s="13">
        <v>211988.73</v>
      </c>
      <c r="L13" s="11">
        <v>129</v>
      </c>
      <c r="M13" s="14">
        <v>1643.32</v>
      </c>
      <c r="N13" s="11">
        <v>1269</v>
      </c>
      <c r="O13" s="13">
        <v>99567.08</v>
      </c>
      <c r="P13" s="11">
        <v>150</v>
      </c>
      <c r="Q13" s="14">
        <v>663.78</v>
      </c>
      <c r="R13" s="12">
        <v>0.918</v>
      </c>
      <c r="S13" s="12">
        <v>1.1291</v>
      </c>
      <c r="T13" s="12">
        <v>-0.14</v>
      </c>
      <c r="U13" s="12">
        <v>1.4757</v>
      </c>
      <c r="V13" s="11">
        <v>72</v>
      </c>
      <c r="W13" s="13">
        <v>6996.58</v>
      </c>
      <c r="X13" s="11">
        <v>19</v>
      </c>
      <c r="Y13" s="11">
        <v>16</v>
      </c>
      <c r="Z13" s="13">
        <v>1316.35</v>
      </c>
      <c r="AA13" s="11">
        <v>19</v>
      </c>
      <c r="AB13" s="12">
        <v>3.5</v>
      </c>
      <c r="AC13" s="12">
        <v>4.3151</v>
      </c>
      <c r="AD13" s="11">
        <v>398</v>
      </c>
      <c r="AE13" s="13">
        <v>28602.14</v>
      </c>
      <c r="AF13" s="11">
        <v>88</v>
      </c>
      <c r="AG13" s="11">
        <v>228</v>
      </c>
      <c r="AH13" s="13">
        <v>15065.54</v>
      </c>
      <c r="AI13" s="11">
        <v>101</v>
      </c>
      <c r="AJ13" s="12">
        <v>0.7456</v>
      </c>
      <c r="AK13" s="12">
        <v>0.8985</v>
      </c>
      <c r="AL13" s="11">
        <v>497</v>
      </c>
      <c r="AM13" s="13">
        <v>40357.68</v>
      </c>
      <c r="AN13" s="11">
        <v>124</v>
      </c>
      <c r="AO13" s="11">
        <v>212</v>
      </c>
      <c r="AP13" s="13">
        <v>14840.06</v>
      </c>
      <c r="AQ13" s="11">
        <v>118</v>
      </c>
      <c r="AR13" s="12">
        <v>1.3443</v>
      </c>
      <c r="AS13" s="12">
        <v>1.7195</v>
      </c>
      <c r="AT13" s="11">
        <v>244</v>
      </c>
      <c r="AU13" s="13">
        <v>20005.26</v>
      </c>
      <c r="AV13" s="11">
        <v>53</v>
      </c>
      <c r="AW13" s="11">
        <v>170</v>
      </c>
      <c r="AX13" s="13">
        <v>12355.44</v>
      </c>
      <c r="AY13" s="11">
        <v>51</v>
      </c>
      <c r="AZ13" s="12">
        <v>0.4353</v>
      </c>
      <c r="BA13" s="12">
        <v>0.6191</v>
      </c>
      <c r="BB13" s="11">
        <v>411</v>
      </c>
      <c r="BC13" s="13">
        <v>33185.47</v>
      </c>
      <c r="BD13" s="11">
        <v>66</v>
      </c>
      <c r="BE13" s="11">
        <v>344</v>
      </c>
      <c r="BF13" s="13">
        <v>24286.67</v>
      </c>
      <c r="BG13" s="11">
        <v>81</v>
      </c>
      <c r="BH13" s="12">
        <v>0.1948</v>
      </c>
      <c r="BI13" s="12">
        <v>0.3664</v>
      </c>
      <c r="BJ13" s="11">
        <v>746</v>
      </c>
      <c r="BK13" s="13">
        <v>76109.72</v>
      </c>
      <c r="BL13" s="11">
        <v>12</v>
      </c>
      <c r="BM13" s="11">
        <v>299</v>
      </c>
      <c r="BN13" s="13">
        <v>31703.02</v>
      </c>
      <c r="BO13" s="11">
        <v>26</v>
      </c>
      <c r="BP13" s="12">
        <v>1.495</v>
      </c>
      <c r="BQ13" s="12">
        <v>1.4007</v>
      </c>
      <c r="BR13" s="11">
        <v>66</v>
      </c>
      <c r="BS13" s="13">
        <v>6731.88</v>
      </c>
      <c r="BT13" s="11">
        <v>95</v>
      </c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</row>
    <row r="14">
      <c r="A14" s="10" t="s">
        <v>49</v>
      </c>
      <c r="B14" s="11">
        <v>4629</v>
      </c>
      <c r="C14" s="11">
        <f>=ROUNDDOWN(60.9881422924901,0)</f>
      </c>
      <c r="D14" s="11">
        <v>1788</v>
      </c>
      <c r="E14" s="12">
        <v>0.9797</v>
      </c>
      <c r="F14" s="11"/>
      <c r="G14" s="11">
        <f>=ROUNDDOWN({0},0)</f>
      </c>
      <c r="H14" s="11"/>
      <c r="I14" s="12"/>
      <c r="J14" s="11"/>
      <c r="K14" s="13"/>
      <c r="L14" s="11">
        <v>25</v>
      </c>
      <c r="M14" s="14"/>
      <c r="N14" s="11"/>
      <c r="O14" s="13"/>
      <c r="P14" s="11">
        <v>22</v>
      </c>
      <c r="Q14" s="14"/>
      <c r="R14" s="12"/>
      <c r="S14" s="12"/>
      <c r="T14" s="12">
        <v>0.1364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</row>
    <row r="15">
      <c r="A15" s="10" t="s">
        <v>50</v>
      </c>
      <c r="B15" s="11">
        <v>36025</v>
      </c>
      <c r="C15" s="11">
        <f>=ROUNDDOWN(61.633875106929,0)</f>
      </c>
      <c r="D15" s="11">
        <v>3948</v>
      </c>
      <c r="E15" s="12">
        <v>0.9716</v>
      </c>
      <c r="F15" s="11"/>
      <c r="G15" s="11">
        <f>=ROUNDDOWN({0},0)</f>
      </c>
      <c r="H15" s="11"/>
      <c r="I15" s="12"/>
      <c r="J15" s="11"/>
      <c r="K15" s="13"/>
      <c r="L15" s="11">
        <v>113</v>
      </c>
      <c r="M15" s="14"/>
      <c r="N15" s="11"/>
      <c r="O15" s="13"/>
      <c r="P15" s="11">
        <v>111</v>
      </c>
      <c r="Q15" s="14"/>
      <c r="R15" s="12"/>
      <c r="S15" s="12"/>
      <c r="T15" s="12">
        <v>0.018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>
        <v>10</v>
      </c>
      <c r="AO15" s="11"/>
      <c r="AP15" s="13"/>
      <c r="AQ15" s="11">
        <v>9</v>
      </c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</row>
    <row r="16">
      <c r="A16" s="10" t="s">
        <v>51</v>
      </c>
      <c r="B16" s="11">
        <v>8719</v>
      </c>
      <c r="C16" s="11">
        <f>=ROUNDDOWN(91.3941299790356,0)</f>
      </c>
      <c r="D16" s="11"/>
      <c r="E16" s="12"/>
      <c r="F16" s="11"/>
      <c r="G16" s="11">
        <f>=ROUNDDOWN({0},0)</f>
      </c>
      <c r="H16" s="11"/>
      <c r="I16" s="12"/>
      <c r="J16" s="11">
        <v>8</v>
      </c>
      <c r="K16" s="13">
        <v>811.95</v>
      </c>
      <c r="L16" s="11">
        <v>103</v>
      </c>
      <c r="M16" s="14">
        <v>7.88</v>
      </c>
      <c r="N16" s="11">
        <v>2</v>
      </c>
      <c r="O16" s="13">
        <v>146.08</v>
      </c>
      <c r="P16" s="11">
        <v>75</v>
      </c>
      <c r="Q16" s="14">
        <v>1.95</v>
      </c>
      <c r="R16" s="12">
        <v>3</v>
      </c>
      <c r="S16" s="12">
        <v>4.5583</v>
      </c>
      <c r="T16" s="12">
        <v>0.3733</v>
      </c>
      <c r="U16" s="12">
        <v>3.041</v>
      </c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>
        <v>8</v>
      </c>
      <c r="AM16" s="13">
        <v>811.95</v>
      </c>
      <c r="AN16" s="11">
        <v>102</v>
      </c>
      <c r="AO16" s="11">
        <v>2</v>
      </c>
      <c r="AP16" s="13">
        <v>146.08</v>
      </c>
      <c r="AQ16" s="11">
        <v>75</v>
      </c>
      <c r="AR16" s="12">
        <v>3</v>
      </c>
      <c r="AS16" s="12">
        <v>4.5583</v>
      </c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</row>
    <row r="17">
      <c r="A17" s="10" t="s">
        <v>52</v>
      </c>
      <c r="B17" s="11">
        <v>232413</v>
      </c>
      <c r="C17" s="11">
        <f>=ROUNDDOWN(11.6638060825053,0)</f>
      </c>
      <c r="D17" s="11">
        <v>685788</v>
      </c>
      <c r="E17" s="12">
        <v>0.7087</v>
      </c>
      <c r="F17" s="11"/>
      <c r="G17" s="11">
        <f>=ROUNDDOWN({0},0)</f>
      </c>
      <c r="H17" s="11"/>
      <c r="I17" s="12">
        <v>0.0007</v>
      </c>
      <c r="J17" s="11">
        <v>4560</v>
      </c>
      <c r="K17" s="13">
        <v>142250.74</v>
      </c>
      <c r="L17" s="11">
        <v>1102</v>
      </c>
      <c r="M17" s="14">
        <v>129.08</v>
      </c>
      <c r="N17" s="11">
        <v>2563</v>
      </c>
      <c r="O17" s="13">
        <v>83377.59</v>
      </c>
      <c r="P17" s="11">
        <v>1031</v>
      </c>
      <c r="Q17" s="14">
        <v>80.87</v>
      </c>
      <c r="R17" s="12">
        <v>0.7792</v>
      </c>
      <c r="S17" s="12">
        <v>0.7061</v>
      </c>
      <c r="T17" s="12">
        <v>0.0689</v>
      </c>
      <c r="U17" s="12">
        <v>0.5961</v>
      </c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>
        <v>45</v>
      </c>
      <c r="AM17" s="13">
        <v>1630.72</v>
      </c>
      <c r="AN17" s="11">
        <v>905</v>
      </c>
      <c r="AO17" s="11">
        <v>17</v>
      </c>
      <c r="AP17" s="13">
        <v>574.37</v>
      </c>
      <c r="AQ17" s="11">
        <v>842</v>
      </c>
      <c r="AR17" s="12">
        <v>1.6471</v>
      </c>
      <c r="AS17" s="12">
        <v>1.8391</v>
      </c>
      <c r="AT17" s="11">
        <v>1711</v>
      </c>
      <c r="AU17" s="13">
        <v>46188.78</v>
      </c>
      <c r="AV17" s="11">
        <v>38</v>
      </c>
      <c r="AW17" s="11">
        <v>756</v>
      </c>
      <c r="AX17" s="13">
        <v>21943.75</v>
      </c>
      <c r="AY17" s="11">
        <v>30</v>
      </c>
      <c r="AZ17" s="12">
        <v>1.2632</v>
      </c>
      <c r="BA17" s="12">
        <v>1.1049</v>
      </c>
      <c r="BB17" s="11"/>
      <c r="BC17" s="13"/>
      <c r="BD17" s="11"/>
      <c r="BE17" s="11"/>
      <c r="BF17" s="13"/>
      <c r="BG17" s="11"/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>
        <v>480</v>
      </c>
      <c r="BS17" s="13">
        <v>15507.09</v>
      </c>
      <c r="BT17" s="11">
        <v>272</v>
      </c>
      <c r="BU17" s="11"/>
      <c r="BV17" s="13"/>
      <c r="BW17" s="11"/>
      <c r="BX17" s="12"/>
      <c r="BY17" s="12"/>
      <c r="BZ17" s="11">
        <v>2323</v>
      </c>
      <c r="CA17" s="13">
        <v>78900.18</v>
      </c>
      <c r="CB17" s="11">
        <v>107</v>
      </c>
      <c r="CC17" s="11">
        <v>1790</v>
      </c>
      <c r="CD17" s="13">
        <v>60859.47</v>
      </c>
      <c r="CE17" s="11">
        <v>102</v>
      </c>
      <c r="CF17" s="12">
        <v>0.2978</v>
      </c>
      <c r="CG17" s="12">
        <v>0.2964</v>
      </c>
      <c r="CH17" s="11">
        <v>1</v>
      </c>
      <c r="CI17" s="13">
        <v>23.97</v>
      </c>
      <c r="CJ17" s="11">
        <v>524</v>
      </c>
      <c r="CK17" s="11"/>
      <c r="CL17" s="13"/>
      <c r="CM17" s="11">
        <v>496</v>
      </c>
      <c r="CN17" s="12"/>
      <c r="CO17" s="12"/>
    </row>
    <row r="18">
      <c r="A18" s="10" t="s">
        <v>53</v>
      </c>
      <c r="B18" s="11">
        <v>68568</v>
      </c>
      <c r="C18" s="11">
        <f>=ROUNDDOWN(17.4397843172165,0)</f>
      </c>
      <c r="D18" s="11">
        <v>120902</v>
      </c>
      <c r="E18" s="12">
        <v>0.7557</v>
      </c>
      <c r="F18" s="11"/>
      <c r="G18" s="11">
        <f>=ROUNDDOWN({0},0)</f>
      </c>
      <c r="H18" s="11"/>
      <c r="I18" s="12">
        <v>0.0066</v>
      </c>
      <c r="J18" s="11">
        <v>4414</v>
      </c>
      <c r="K18" s="13">
        <v>152285.9</v>
      </c>
      <c r="L18" s="11">
        <v>122</v>
      </c>
      <c r="M18" s="14">
        <v>1248.25</v>
      </c>
      <c r="N18" s="11">
        <v>2443</v>
      </c>
      <c r="O18" s="13">
        <v>80745.35</v>
      </c>
      <c r="P18" s="11">
        <v>129</v>
      </c>
      <c r="Q18" s="14">
        <v>625.93</v>
      </c>
      <c r="R18" s="12">
        <v>0.8068</v>
      </c>
      <c r="S18" s="12">
        <v>0.886</v>
      </c>
      <c r="T18" s="12">
        <v>-0.0543</v>
      </c>
      <c r="U18" s="12">
        <v>0.9942</v>
      </c>
      <c r="V18" s="11">
        <v>127</v>
      </c>
      <c r="W18" s="13">
        <v>3840.57</v>
      </c>
      <c r="X18" s="11">
        <v>90</v>
      </c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25</v>
      </c>
      <c r="AM18" s="13">
        <v>983.74</v>
      </c>
      <c r="AN18" s="11">
        <v>111</v>
      </c>
      <c r="AO18" s="11">
        <v>33</v>
      </c>
      <c r="AP18" s="13">
        <v>1248.79</v>
      </c>
      <c r="AQ18" s="11">
        <v>109</v>
      </c>
      <c r="AR18" s="12">
        <v>-0.2424</v>
      </c>
      <c r="AS18" s="12">
        <v>-0.2122</v>
      </c>
      <c r="AT18" s="11">
        <v>3987</v>
      </c>
      <c r="AU18" s="13">
        <v>137687.36</v>
      </c>
      <c r="AV18" s="11">
        <v>83</v>
      </c>
      <c r="AW18" s="11">
        <v>2403</v>
      </c>
      <c r="AX18" s="13">
        <v>79217.26</v>
      </c>
      <c r="AY18" s="11">
        <v>92</v>
      </c>
      <c r="AZ18" s="12">
        <v>0.6592</v>
      </c>
      <c r="BA18" s="12">
        <v>0.7381</v>
      </c>
      <c r="BB18" s="11"/>
      <c r="BC18" s="13"/>
      <c r="BD18" s="11"/>
      <c r="BE18" s="11"/>
      <c r="BF18" s="13"/>
      <c r="BG18" s="11"/>
      <c r="BH18" s="12"/>
      <c r="BI18" s="12"/>
      <c r="BJ18" s="11"/>
      <c r="BK18" s="13"/>
      <c r="BL18" s="11"/>
      <c r="BM18" s="11"/>
      <c r="BN18" s="13"/>
      <c r="BO18" s="11"/>
      <c r="BP18" s="12"/>
      <c r="BQ18" s="12"/>
      <c r="BR18" s="11">
        <v>244</v>
      </c>
      <c r="BS18" s="13">
        <v>8550.77</v>
      </c>
      <c r="BT18" s="11">
        <v>101</v>
      </c>
      <c r="BU18" s="11"/>
      <c r="BV18" s="13"/>
      <c r="BW18" s="11"/>
      <c r="BX18" s="12"/>
      <c r="BY18" s="12"/>
      <c r="BZ18" s="11">
        <v>30</v>
      </c>
      <c r="CA18" s="13">
        <v>1197</v>
      </c>
      <c r="CB18" s="11">
        <v>5</v>
      </c>
      <c r="CC18" s="11">
        <v>7</v>
      </c>
      <c r="CD18" s="13">
        <v>279.3</v>
      </c>
      <c r="CE18" s="11">
        <v>5</v>
      </c>
      <c r="CF18" s="12">
        <v>3.2857</v>
      </c>
      <c r="CG18" s="12">
        <v>3.2857</v>
      </c>
      <c r="CH18" s="11">
        <v>1</v>
      </c>
      <c r="CI18" s="13">
        <v>26.46</v>
      </c>
      <c r="CJ18" s="11">
        <v>36</v>
      </c>
      <c r="CK18" s="11"/>
      <c r="CL18" s="13"/>
      <c r="CM18" s="11">
        <v>35</v>
      </c>
      <c r="CN18" s="12"/>
      <c r="CO18" s="12"/>
    </row>
    <row r="19">
      <c r="A19" s="10" t="s">
        <v>54</v>
      </c>
      <c r="B19" s="11">
        <v>254849</v>
      </c>
      <c r="C19" s="11">
        <f>=ROUNDDOWN(21.1489435859986,0)</f>
      </c>
      <c r="D19" s="11">
        <v>207430</v>
      </c>
      <c r="E19" s="12">
        <v>0.8997</v>
      </c>
      <c r="F19" s="11"/>
      <c r="G19" s="11">
        <f>=ROUNDDOWN({0},0)</f>
      </c>
      <c r="H19" s="11"/>
      <c r="I19" s="12">
        <v>0.0466</v>
      </c>
      <c r="J19" s="11">
        <v>6105</v>
      </c>
      <c r="K19" s="13">
        <v>139611.29</v>
      </c>
      <c r="L19" s="11">
        <v>691</v>
      </c>
      <c r="M19" s="14">
        <v>202.04</v>
      </c>
      <c r="N19" s="11">
        <v>3662</v>
      </c>
      <c r="O19" s="13">
        <v>81250.06</v>
      </c>
      <c r="P19" s="11">
        <v>609</v>
      </c>
      <c r="Q19" s="14">
        <v>133.42</v>
      </c>
      <c r="R19" s="12">
        <v>0.6671</v>
      </c>
      <c r="S19" s="12">
        <v>0.7183</v>
      </c>
      <c r="T19" s="12">
        <v>0.1346</v>
      </c>
      <c r="U19" s="12">
        <v>0.5143</v>
      </c>
      <c r="V19" s="11">
        <v>4753</v>
      </c>
      <c r="W19" s="13">
        <v>108980.38</v>
      </c>
      <c r="X19" s="11">
        <v>249</v>
      </c>
      <c r="Y19" s="11">
        <v>3342</v>
      </c>
      <c r="Z19" s="13">
        <v>73868.02</v>
      </c>
      <c r="AA19" s="11">
        <v>231</v>
      </c>
      <c r="AB19" s="12">
        <v>0.4222</v>
      </c>
      <c r="AC19" s="12">
        <v>0.4753</v>
      </c>
      <c r="AD19" s="11"/>
      <c r="AE19" s="13"/>
      <c r="AF19" s="11"/>
      <c r="AG19" s="11"/>
      <c r="AH19" s="13"/>
      <c r="AI19" s="11"/>
      <c r="AJ19" s="12"/>
      <c r="AK19" s="12"/>
      <c r="AL19" s="11">
        <v>59</v>
      </c>
      <c r="AM19" s="13">
        <v>1609.05</v>
      </c>
      <c r="AN19" s="11">
        <v>396</v>
      </c>
      <c r="AO19" s="11">
        <v>83</v>
      </c>
      <c r="AP19" s="13">
        <v>2220.54</v>
      </c>
      <c r="AQ19" s="11">
        <v>344</v>
      </c>
      <c r="AR19" s="12">
        <v>-0.2892</v>
      </c>
      <c r="AS19" s="12">
        <v>-0.2754</v>
      </c>
      <c r="AT19" s="11">
        <v>1</v>
      </c>
      <c r="AU19" s="13">
        <v>36.51</v>
      </c>
      <c r="AV19" s="11"/>
      <c r="AW19" s="11"/>
      <c r="AX19" s="13"/>
      <c r="AY19" s="11"/>
      <c r="AZ19" s="12"/>
      <c r="BA19" s="12"/>
      <c r="BB19" s="11">
        <v>617</v>
      </c>
      <c r="BC19" s="13">
        <v>13105.49</v>
      </c>
      <c r="BD19" s="11">
        <v>111</v>
      </c>
      <c r="BE19" s="11">
        <v>237</v>
      </c>
      <c r="BF19" s="13">
        <v>5161.5</v>
      </c>
      <c r="BG19" s="11">
        <v>110</v>
      </c>
      <c r="BH19" s="12">
        <v>1.6034</v>
      </c>
      <c r="BI19" s="12">
        <v>1.5391</v>
      </c>
      <c r="BJ19" s="11"/>
      <c r="BK19" s="13"/>
      <c r="BL19" s="11"/>
      <c r="BM19" s="11"/>
      <c r="BN19" s="13"/>
      <c r="BO19" s="11"/>
      <c r="BP19" s="12"/>
      <c r="BQ19" s="12"/>
      <c r="BR19" s="11">
        <v>597</v>
      </c>
      <c r="BS19" s="13">
        <v>13542.37</v>
      </c>
      <c r="BT19" s="11">
        <v>466</v>
      </c>
      <c r="BU19" s="11"/>
      <c r="BV19" s="13"/>
      <c r="BW19" s="11"/>
      <c r="BX19" s="12"/>
      <c r="BY19" s="12"/>
      <c r="BZ19" s="11">
        <v>73</v>
      </c>
      <c r="CA19" s="13">
        <v>2212.47</v>
      </c>
      <c r="CB19" s="11"/>
      <c r="CC19" s="11"/>
      <c r="CD19" s="13"/>
      <c r="CE19" s="11"/>
      <c r="CF19" s="12"/>
      <c r="CG19" s="12"/>
      <c r="CH19" s="11">
        <v>5</v>
      </c>
      <c r="CI19" s="13">
        <v>125.02</v>
      </c>
      <c r="CJ19" s="11">
        <v>267</v>
      </c>
      <c r="CK19" s="11"/>
      <c r="CL19" s="13"/>
      <c r="CM19" s="11">
        <v>232</v>
      </c>
      <c r="CN19" s="12"/>
      <c r="CO19" s="12"/>
    </row>
    <row r="20">
      <c r="A20" s="10" t="s">
        <v>55</v>
      </c>
      <c r="B20" s="11">
        <v>181519</v>
      </c>
      <c r="C20" s="11">
        <f>=ROUNDDOWN(27.2948588785468,0)</f>
      </c>
      <c r="D20" s="11">
        <v>151039</v>
      </c>
      <c r="E20" s="12">
        <v>0.6879</v>
      </c>
      <c r="F20" s="11"/>
      <c r="G20" s="11">
        <f>=ROUNDDOWN({0},0)</f>
      </c>
      <c r="H20" s="11"/>
      <c r="I20" s="12">
        <v>0.0409</v>
      </c>
      <c r="J20" s="11">
        <v>1449</v>
      </c>
      <c r="K20" s="13">
        <v>74475.59</v>
      </c>
      <c r="L20" s="11">
        <v>561</v>
      </c>
      <c r="M20" s="14">
        <v>132.76</v>
      </c>
      <c r="N20" s="11">
        <v>390</v>
      </c>
      <c r="O20" s="13">
        <v>19480.1</v>
      </c>
      <c r="P20" s="11">
        <v>577</v>
      </c>
      <c r="Q20" s="14">
        <v>33.76</v>
      </c>
      <c r="R20" s="12">
        <v>2.7154</v>
      </c>
      <c r="S20" s="12">
        <v>2.8232</v>
      </c>
      <c r="T20" s="12">
        <v>-0.0277</v>
      </c>
      <c r="U20" s="12">
        <v>2.9325</v>
      </c>
      <c r="V20" s="11">
        <v>289</v>
      </c>
      <c r="W20" s="13">
        <v>13944.88</v>
      </c>
      <c r="X20" s="11">
        <v>316</v>
      </c>
      <c r="Y20" s="11">
        <v>62</v>
      </c>
      <c r="Z20" s="13">
        <v>3349.52</v>
      </c>
      <c r="AA20" s="11">
        <v>300</v>
      </c>
      <c r="AB20" s="12">
        <v>3.6613</v>
      </c>
      <c r="AC20" s="12">
        <v>3.1632</v>
      </c>
      <c r="AD20" s="11">
        <v>507</v>
      </c>
      <c r="AE20" s="13">
        <v>25338.84</v>
      </c>
      <c r="AF20" s="11">
        <v>99</v>
      </c>
      <c r="AG20" s="11">
        <v>132</v>
      </c>
      <c r="AH20" s="13">
        <v>6414.13</v>
      </c>
      <c r="AI20" s="11">
        <v>245</v>
      </c>
      <c r="AJ20" s="12">
        <v>2.8409</v>
      </c>
      <c r="AK20" s="12">
        <v>2.9505</v>
      </c>
      <c r="AL20" s="11">
        <v>50</v>
      </c>
      <c r="AM20" s="13">
        <v>2621.77</v>
      </c>
      <c r="AN20" s="11">
        <v>367</v>
      </c>
      <c r="AO20" s="11">
        <v>6</v>
      </c>
      <c r="AP20" s="13">
        <v>294.25</v>
      </c>
      <c r="AQ20" s="11">
        <v>316</v>
      </c>
      <c r="AR20" s="12">
        <v>7.3333</v>
      </c>
      <c r="AS20" s="12">
        <v>7.91</v>
      </c>
      <c r="AT20" s="11">
        <v>136</v>
      </c>
      <c r="AU20" s="13">
        <v>8910.3</v>
      </c>
      <c r="AV20" s="11">
        <v>27</v>
      </c>
      <c r="AW20" s="11">
        <v>23</v>
      </c>
      <c r="AX20" s="13">
        <v>1532.56</v>
      </c>
      <c r="AY20" s="11">
        <v>21</v>
      </c>
      <c r="AZ20" s="12">
        <v>4.913</v>
      </c>
      <c r="BA20" s="12">
        <v>4.814</v>
      </c>
      <c r="BB20" s="11">
        <v>261</v>
      </c>
      <c r="BC20" s="13">
        <v>13431.23</v>
      </c>
      <c r="BD20" s="11">
        <v>109</v>
      </c>
      <c r="BE20" s="11">
        <v>167</v>
      </c>
      <c r="BF20" s="13">
        <v>7889.64</v>
      </c>
      <c r="BG20" s="11">
        <v>149</v>
      </c>
      <c r="BH20" s="12">
        <v>0.5629</v>
      </c>
      <c r="BI20" s="12">
        <v>0.7024</v>
      </c>
      <c r="BJ20" s="11"/>
      <c r="BK20" s="13"/>
      <c r="BL20" s="11"/>
      <c r="BM20" s="11"/>
      <c r="BN20" s="13"/>
      <c r="BO20" s="11"/>
      <c r="BP20" s="12"/>
      <c r="BQ20" s="12"/>
      <c r="BR20" s="11">
        <v>206</v>
      </c>
      <c r="BS20" s="13">
        <v>10228.57</v>
      </c>
      <c r="BT20" s="11">
        <v>315</v>
      </c>
      <c r="BU20" s="11"/>
      <c r="BV20" s="13"/>
      <c r="BW20" s="11"/>
      <c r="BX20" s="12"/>
      <c r="BY20" s="12"/>
      <c r="BZ20" s="11"/>
      <c r="CA20" s="13"/>
      <c r="CB20" s="11"/>
      <c r="CC20" s="11"/>
      <c r="CD20" s="13"/>
      <c r="CE20" s="11"/>
      <c r="CF20" s="12"/>
      <c r="CG20" s="12"/>
      <c r="CH20" s="11"/>
      <c r="CI20" s="13"/>
      <c r="CJ20" s="11">
        <v>299</v>
      </c>
      <c r="CK20" s="11"/>
      <c r="CL20" s="13"/>
      <c r="CM20" s="11">
        <v>260</v>
      </c>
      <c r="CN20" s="12"/>
      <c r="CO20" s="12"/>
    </row>
    <row r="21">
      <c r="A21" s="19" t="s">
        <v>56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60314</v>
      </c>
      <c r="K21" s="17">
        <v>5023372.23</v>
      </c>
      <c r="L21" s="15">
        <v>7658</v>
      </c>
      <c r="M21" s="18">
        <v>655.96</v>
      </c>
      <c r="N21" s="15">
        <v>31591</v>
      </c>
      <c r="O21" s="17">
        <v>2668218.13</v>
      </c>
      <c r="P21" s="15">
        <v>7391</v>
      </c>
      <c r="Q21" s="18">
        <v>361.01</v>
      </c>
      <c r="R21" s="16">
        <v>0.9092</v>
      </c>
      <c r="S21" s="16">
        <v>0.8827</v>
      </c>
      <c r="T21" s="16">
        <v>0.0361</v>
      </c>
      <c r="U21" s="16">
        <v>0.817</v>
      </c>
      <c r="V21" s="15">
        <v>18475</v>
      </c>
      <c r="W21" s="17">
        <v>1645178.71</v>
      </c>
      <c r="X21" s="15">
        <v>2378</v>
      </c>
      <c r="Y21" s="15">
        <v>11794</v>
      </c>
      <c r="Z21" s="17">
        <v>1036749.17</v>
      </c>
      <c r="AA21" s="15">
        <v>2545</v>
      </c>
      <c r="AB21" s="16">
        <v>0.5665</v>
      </c>
      <c r="AC21" s="16">
        <v>0.5869</v>
      </c>
      <c r="AD21" s="15">
        <v>8489</v>
      </c>
      <c r="AE21" s="17">
        <v>882021.74</v>
      </c>
      <c r="AF21" s="15">
        <v>1068</v>
      </c>
      <c r="AG21" s="15">
        <v>3177</v>
      </c>
      <c r="AH21" s="17">
        <v>318501.46</v>
      </c>
      <c r="AI21" s="15">
        <v>1266</v>
      </c>
      <c r="AJ21" s="16">
        <v>1.672</v>
      </c>
      <c r="AK21" s="16">
        <v>1.7693</v>
      </c>
      <c r="AL21" s="15">
        <v>4854</v>
      </c>
      <c r="AM21" s="17">
        <v>595276.45</v>
      </c>
      <c r="AN21" s="15">
        <v>5632</v>
      </c>
      <c r="AO21" s="15">
        <v>1963</v>
      </c>
      <c r="AP21" s="17">
        <v>222065.77</v>
      </c>
      <c r="AQ21" s="15">
        <v>5216</v>
      </c>
      <c r="AR21" s="16">
        <v>1.4727</v>
      </c>
      <c r="AS21" s="16">
        <v>1.6806</v>
      </c>
      <c r="AT21" s="15">
        <v>12931</v>
      </c>
      <c r="AU21" s="17">
        <v>584383.46</v>
      </c>
      <c r="AV21" s="15">
        <v>1054</v>
      </c>
      <c r="AW21" s="15">
        <v>6444</v>
      </c>
      <c r="AX21" s="17">
        <v>272837.41</v>
      </c>
      <c r="AY21" s="15">
        <v>1037</v>
      </c>
      <c r="AZ21" s="16">
        <v>1.0067</v>
      </c>
      <c r="BA21" s="16">
        <v>1.1419</v>
      </c>
      <c r="BB21" s="15">
        <v>5428</v>
      </c>
      <c r="BC21" s="17">
        <v>515587.48</v>
      </c>
      <c r="BD21" s="15">
        <v>1031</v>
      </c>
      <c r="BE21" s="15">
        <v>3327</v>
      </c>
      <c r="BF21" s="17">
        <v>299390.34</v>
      </c>
      <c r="BG21" s="15">
        <v>1164</v>
      </c>
      <c r="BH21" s="16">
        <v>0.6315</v>
      </c>
      <c r="BI21" s="16">
        <v>0.7221</v>
      </c>
      <c r="BJ21" s="15">
        <v>3271</v>
      </c>
      <c r="BK21" s="17">
        <v>468868.69</v>
      </c>
      <c r="BL21" s="15">
        <v>808</v>
      </c>
      <c r="BM21" s="15">
        <v>2756</v>
      </c>
      <c r="BN21" s="17">
        <v>442119</v>
      </c>
      <c r="BO21" s="15">
        <v>874</v>
      </c>
      <c r="BP21" s="16">
        <v>0.1869</v>
      </c>
      <c r="BQ21" s="16">
        <v>0.0605</v>
      </c>
      <c r="BR21" s="15">
        <v>3516</v>
      </c>
      <c r="BS21" s="17">
        <v>203444.25</v>
      </c>
      <c r="BT21" s="15">
        <v>2932</v>
      </c>
      <c r="BU21" s="15"/>
      <c r="BV21" s="17"/>
      <c r="BW21" s="15"/>
      <c r="BX21" s="16"/>
      <c r="BY21" s="16"/>
      <c r="BZ21" s="15">
        <v>3335</v>
      </c>
      <c r="CA21" s="17">
        <v>128095.64</v>
      </c>
      <c r="CB21" s="15">
        <v>260</v>
      </c>
      <c r="CC21" s="15">
        <v>2128</v>
      </c>
      <c r="CD21" s="17">
        <v>76449.42</v>
      </c>
      <c r="CE21" s="15">
        <v>251</v>
      </c>
      <c r="CF21" s="16">
        <v>0.5672</v>
      </c>
      <c r="CG21" s="16">
        <v>0.6756</v>
      </c>
      <c r="CH21" s="15">
        <v>15</v>
      </c>
      <c r="CI21" s="17">
        <v>515.81</v>
      </c>
      <c r="CJ21" s="15">
        <v>2852</v>
      </c>
      <c r="CK21" s="15">
        <v>2</v>
      </c>
      <c r="CL21" s="17">
        <v>105.56</v>
      </c>
      <c r="CM21" s="15">
        <v>2647</v>
      </c>
      <c r="CN21" s="16">
        <v>6.5</v>
      </c>
      <c r="CO21" s="16">
        <v>3.8864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</mergeCells>
  <headerFooter/>
</worksheet>
</file>