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<sst xmlns="http://schemas.openxmlformats.org/spreadsheetml/2006/main" count="88" uniqueCount="88">
  <si>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</si>
  <si>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</si>
  <si>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</si>
  <si>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01/01/2019</t>
  </si>
  <si>
    <t>End Date:</t>
  </si>
  <si>
    <t>12/31/2019</t>
  </si>
  <si>
    <t>Report Run Date:</t>
  </si>
  <si>
    <t>06/18/2024</t>
  </si>
  <si>
    <t>Division</t>
  </si>
  <si>
    <t>Current And Future Inventory</t>
  </si>
  <si>
    <t>Current And History Sales Comparison</t>
  </si>
  <si>
    <t>CSNSTORES</t>
  </si>
  <si>
    <t>AMAZON</t>
  </si>
  <si>
    <t>KOHLDSN</t>
  </si>
  <si>
    <t>MACY02</t>
  </si>
  <si>
    <t>TGTDVS</t>
  </si>
  <si>
    <t>BBBDROP</t>
  </si>
  <si>
    <t>OVERSTOCK01</t>
  </si>
  <si>
    <t>OLLIIX</t>
  </si>
  <si>
    <t>JCPENNEY01</t>
  </si>
  <si>
    <t>BLK01</t>
  </si>
  <si>
    <t>WALMARTDS</t>
  </si>
  <si>
    <t>WM.COM</t>
  </si>
  <si>
    <t>FINGERHUTDS</t>
  </si>
  <si>
    <t>DESINC</t>
  </si>
  <si>
    <t>STEINDS</t>
  </si>
  <si>
    <t>HSNDS</t>
  </si>
  <si>
    <t>ZULILY</t>
  </si>
  <si>
    <t>KIRKLANDDS</t>
  </si>
  <si>
    <t>COSTCO01</t>
  </si>
  <si>
    <t>HOUZZ</t>
  </si>
  <si>
    <t>ROOMECOM</t>
  </si>
  <si>
    <t>HDDS</t>
  </si>
  <si>
    <t>BEALLSDS</t>
  </si>
  <si>
    <t>ZOLA</t>
  </si>
  <si>
    <t>AMERSIGNDS</t>
  </si>
  <si>
    <t>HAYNEEDLEDS</t>
  </si>
  <si>
    <t>BLOOM02</t>
  </si>
  <si>
    <t>NEBFUR01</t>
  </si>
  <si>
    <t>LAMPDS</t>
  </si>
  <si>
    <t>AAFESDS</t>
  </si>
  <si>
    <t>ASHFURNDS</t>
  </si>
  <si>
    <t>BIGLOTSDS</t>
  </si>
  <si>
    <t>BRANDX</t>
  </si>
  <si>
    <t>CHEWYDS</t>
  </si>
  <si>
    <t>DLCROSCILL</t>
  </si>
  <si>
    <t>HHGLOBALTTS</t>
  </si>
  <si>
    <t>LOWESDS</t>
  </si>
  <si>
    <t>NORDSTRACKDS</t>
  </si>
  <si>
    <t>NRTPORT</t>
  </si>
  <si>
    <t>TGTDVSFUR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</si>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</sst>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1069044</v>
      </c>
      <c r="C5" s="11">
        <f>=ROUNDDOWN(29.310156689103,0)</f>
      </c>
      <c r="D5" s="11">
        <v>1252002</v>
      </c>
      <c r="E5" s="12"/>
      <c r="F5" s="11"/>
      <c r="G5" s="11">
        <f>=ROUNDDOWN({0},0)</f>
      </c>
      <c r="H5" s="11">
        <v>590</v>
      </c>
      <c r="I5" s="12"/>
      <c r="J5" s="11">
        <v>1722524</v>
      </c>
      <c r="K5" s="13">
        <v>94514458.62</v>
      </c>
      <c r="L5" s="11">
        <v>2539</v>
      </c>
      <c r="M5" s="14">
        <v>37225.07</v>
      </c>
      <c r="N5" s="11"/>
      <c r="O5" s="13"/>
      <c r="P5" s="11"/>
      <c r="Q5" s="14"/>
      <c r="R5" s="12"/>
      <c r="S5" s="12"/>
      <c r="T5" s="12"/>
      <c r="U5" s="12"/>
      <c r="V5" s="11">
        <v>221509</v>
      </c>
      <c r="W5" s="13">
        <v>12871630.15</v>
      </c>
      <c r="X5" s="11"/>
      <c r="Y5" s="11"/>
      <c r="Z5" s="13"/>
      <c r="AA5" s="11"/>
      <c r="AB5" s="12"/>
      <c r="AC5" s="12"/>
      <c r="AD5" s="11">
        <v>331728</v>
      </c>
      <c r="AE5" s="13">
        <v>18260451.63</v>
      </c>
      <c r="AF5" s="11"/>
      <c r="AG5" s="11"/>
      <c r="AH5" s="13"/>
      <c r="AI5" s="11"/>
      <c r="AJ5" s="12"/>
      <c r="AK5" s="12"/>
      <c r="AL5" s="11">
        <v>291313</v>
      </c>
      <c r="AM5" s="13">
        <v>14570943.51</v>
      </c>
      <c r="AN5" s="11"/>
      <c r="AO5" s="11"/>
      <c r="AP5" s="13"/>
      <c r="AQ5" s="11"/>
      <c r="AR5" s="12"/>
      <c r="AS5" s="12"/>
      <c r="AT5" s="11">
        <v>150699</v>
      </c>
      <c r="AU5" s="13">
        <v>8865520.85</v>
      </c>
      <c r="AV5" s="11"/>
      <c r="AW5" s="11"/>
      <c r="AX5" s="13"/>
      <c r="AY5" s="11"/>
      <c r="AZ5" s="12"/>
      <c r="BA5" s="12"/>
      <c r="BB5" s="11">
        <v>123770</v>
      </c>
      <c r="BC5" s="13">
        <v>6456770.53</v>
      </c>
      <c r="BD5" s="11"/>
      <c r="BE5" s="11"/>
      <c r="BF5" s="13"/>
      <c r="BG5" s="11"/>
      <c r="BH5" s="12"/>
      <c r="BI5" s="12"/>
      <c r="BJ5" s="11">
        <v>111443</v>
      </c>
      <c r="BK5" s="13">
        <v>6765323.4</v>
      </c>
      <c r="BL5" s="11"/>
      <c r="BM5" s="11"/>
      <c r="BN5" s="13"/>
      <c r="BO5" s="11"/>
      <c r="BP5" s="12"/>
      <c r="BQ5" s="12"/>
      <c r="BR5" s="11">
        <v>113438</v>
      </c>
      <c r="BS5" s="13">
        <v>6898823.03</v>
      </c>
      <c r="BT5" s="11"/>
      <c r="BU5" s="11"/>
      <c r="BV5" s="13"/>
      <c r="BW5" s="11"/>
      <c r="BX5" s="12"/>
      <c r="BY5" s="12"/>
      <c r="BZ5" s="11">
        <v>61529</v>
      </c>
      <c r="CA5" s="13">
        <v>4432117.29</v>
      </c>
      <c r="CB5" s="11"/>
      <c r="CC5" s="11"/>
      <c r="CD5" s="13"/>
      <c r="CE5" s="11"/>
      <c r="CF5" s="12"/>
      <c r="CG5" s="12"/>
      <c r="CH5" s="11">
        <v>130014</v>
      </c>
      <c r="CI5" s="13">
        <v>8107031.75</v>
      </c>
      <c r="CJ5" s="11"/>
      <c r="CK5" s="11"/>
      <c r="CL5" s="13"/>
      <c r="CM5" s="11"/>
      <c r="CN5" s="12"/>
      <c r="CO5" s="12"/>
      <c r="CP5" s="11">
        <v>29032</v>
      </c>
      <c r="CQ5" s="13">
        <v>1764052.45</v>
      </c>
      <c r="CR5" s="11"/>
      <c r="CS5" s="11"/>
      <c r="CT5" s="13"/>
      <c r="CU5" s="11"/>
      <c r="CV5" s="12"/>
      <c r="CW5" s="12"/>
      <c r="CX5" s="11">
        <v>17484</v>
      </c>
      <c r="CY5" s="13">
        <v>884238.53</v>
      </c>
      <c r="CZ5" s="11"/>
      <c r="DA5" s="11"/>
      <c r="DB5" s="13"/>
      <c r="DC5" s="11"/>
      <c r="DD5" s="12"/>
      <c r="DE5" s="12"/>
      <c r="DF5" s="11">
        <v>95273</v>
      </c>
      <c r="DG5" s="13">
        <v>2144473.91</v>
      </c>
      <c r="DH5" s="11"/>
      <c r="DI5" s="11"/>
      <c r="DJ5" s="13"/>
      <c r="DK5" s="11"/>
      <c r="DL5" s="12"/>
      <c r="DM5" s="12"/>
      <c r="DN5" s="11">
        <v>13263</v>
      </c>
      <c r="DO5" s="13">
        <v>862011.12</v>
      </c>
      <c r="DP5" s="11"/>
      <c r="DQ5" s="11"/>
      <c r="DR5" s="13"/>
      <c r="DS5" s="11"/>
      <c r="DT5" s="12"/>
      <c r="DU5" s="12"/>
      <c r="DV5" s="11">
        <v>10412</v>
      </c>
      <c r="DW5" s="13">
        <v>329612</v>
      </c>
      <c r="DX5" s="11"/>
      <c r="DY5" s="11"/>
      <c r="DZ5" s="13"/>
      <c r="EA5" s="11"/>
      <c r="EB5" s="12"/>
      <c r="EC5" s="12"/>
      <c r="ED5" s="11">
        <v>7441</v>
      </c>
      <c r="EE5" s="13">
        <v>454179.71</v>
      </c>
      <c r="EF5" s="11"/>
      <c r="EG5" s="11"/>
      <c r="EH5" s="13"/>
      <c r="EI5" s="11"/>
      <c r="EJ5" s="12"/>
      <c r="EK5" s="12"/>
      <c r="EL5" s="11">
        <v>4027</v>
      </c>
      <c r="EM5" s="13">
        <v>267910.14</v>
      </c>
      <c r="EN5" s="11"/>
      <c r="EO5" s="11"/>
      <c r="EP5" s="13"/>
      <c r="EQ5" s="11"/>
      <c r="ER5" s="12"/>
      <c r="ES5" s="12"/>
      <c r="ET5" s="11">
        <v>3021</v>
      </c>
      <c r="EU5" s="13">
        <v>164132.57</v>
      </c>
      <c r="EV5" s="11"/>
      <c r="EW5" s="11"/>
      <c r="EX5" s="13"/>
      <c r="EY5" s="11"/>
      <c r="EZ5" s="12"/>
      <c r="FA5" s="12"/>
      <c r="FB5" s="11">
        <v>609</v>
      </c>
      <c r="FC5" s="13">
        <v>47802.37</v>
      </c>
      <c r="FD5" s="11"/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594</v>
      </c>
      <c r="FS5" s="13">
        <v>40767.39</v>
      </c>
      <c r="FT5" s="11"/>
      <c r="FU5" s="11"/>
      <c r="FV5" s="13"/>
      <c r="FW5" s="11"/>
      <c r="FX5" s="12"/>
      <c r="FY5" s="12"/>
      <c r="FZ5" s="11">
        <v>398</v>
      </c>
      <c r="GA5" s="13">
        <v>26591.63</v>
      </c>
      <c r="GB5" s="11"/>
      <c r="GC5" s="11"/>
      <c r="GD5" s="13"/>
      <c r="GE5" s="11"/>
      <c r="GF5" s="12"/>
      <c r="GG5" s="12"/>
      <c r="GH5" s="11">
        <v>1395</v>
      </c>
      <c r="GI5" s="13">
        <v>80626.75</v>
      </c>
      <c r="GJ5" s="11"/>
      <c r="GK5" s="11"/>
      <c r="GL5" s="13"/>
      <c r="GM5" s="11"/>
      <c r="GN5" s="12"/>
      <c r="GO5" s="12"/>
      <c r="GP5" s="11">
        <v>2136</v>
      </c>
      <c r="GQ5" s="13">
        <v>107937.43</v>
      </c>
      <c r="GR5" s="11"/>
      <c r="GS5" s="11"/>
      <c r="GT5" s="13"/>
      <c r="GU5" s="11"/>
      <c r="GV5" s="12"/>
      <c r="GW5" s="12"/>
      <c r="GX5" s="11">
        <v>213</v>
      </c>
      <c r="GY5" s="13">
        <v>13862.43</v>
      </c>
      <c r="GZ5" s="11"/>
      <c r="HA5" s="11"/>
      <c r="HB5" s="13"/>
      <c r="HC5" s="11"/>
      <c r="HD5" s="12"/>
      <c r="HE5" s="12"/>
      <c r="HF5" s="11">
        <v>109</v>
      </c>
      <c r="HG5" s="13">
        <v>10591.59</v>
      </c>
      <c r="HH5" s="11"/>
      <c r="HI5" s="11"/>
      <c r="HJ5" s="13"/>
      <c r="HK5" s="11"/>
      <c r="HL5" s="12"/>
      <c r="HM5" s="12"/>
      <c r="HN5" s="11">
        <v>1273</v>
      </c>
      <c r="HO5" s="13">
        <v>64607.34</v>
      </c>
      <c r="HP5" s="11"/>
      <c r="HQ5" s="11"/>
      <c r="HR5" s="13"/>
      <c r="HS5" s="11"/>
      <c r="HT5" s="12"/>
      <c r="HU5" s="12"/>
      <c r="HV5" s="11">
        <v>358</v>
      </c>
      <c r="HW5" s="13">
        <v>18351.89</v>
      </c>
      <c r="HX5" s="11"/>
      <c r="HY5" s="11"/>
      <c r="HZ5" s="13"/>
      <c r="IA5" s="11"/>
      <c r="IB5" s="12"/>
      <c r="IC5" s="12"/>
      <c r="ID5" s="11">
        <v>27</v>
      </c>
      <c r="IE5" s="13">
        <v>1691.22</v>
      </c>
      <c r="IF5" s="11"/>
      <c r="IG5" s="11"/>
      <c r="IH5" s="13"/>
      <c r="II5" s="11"/>
      <c r="IJ5" s="12"/>
      <c r="IK5" s="12"/>
      <c r="IL5" s="11">
        <v>16</v>
      </c>
      <c r="IM5" s="13">
        <v>2406.01</v>
      </c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</row>
    <row r="6">
      <c r="A6" s="10" t="s">
        <v>72</v>
      </c>
      <c r="B6" s="11">
        <v>187375</v>
      </c>
      <c r="C6" s="11">
        <f>=ROUNDDOWN(143.285921847519,0)</f>
      </c>
      <c r="D6" s="11">
        <v>3000</v>
      </c>
      <c r="E6" s="12"/>
      <c r="F6" s="11"/>
      <c r="G6" s="11">
        <f>=ROUNDDOWN({0},0)</f>
      </c>
      <c r="H6" s="11"/>
      <c r="I6" s="12"/>
      <c r="J6" s="11">
        <v>4</v>
      </c>
      <c r="K6" s="13">
        <v>54.08</v>
      </c>
      <c r="L6" s="11">
        <v>69</v>
      </c>
      <c r="M6" s="14">
        <v>0.78</v>
      </c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1</v>
      </c>
      <c r="BK6" s="13">
        <v>17.05</v>
      </c>
      <c r="BL6" s="11"/>
      <c r="BM6" s="11"/>
      <c r="BN6" s="13"/>
      <c r="BO6" s="11"/>
      <c r="BP6" s="12"/>
      <c r="BQ6" s="12"/>
      <c r="BR6" s="11">
        <v>2</v>
      </c>
      <c r="BS6" s="13">
        <v>27.58</v>
      </c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>
        <v>1</v>
      </c>
      <c r="DW6" s="13">
        <v>9.45</v>
      </c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27039</v>
      </c>
      <c r="C7" s="11">
        <f>=ROUNDDOWN(19.3980916851998,0)</f>
      </c>
      <c r="D7" s="11">
        <v>20530</v>
      </c>
      <c r="E7" s="12"/>
      <c r="F7" s="11"/>
      <c r="G7" s="11">
        <f>=ROUNDDOWN({0},0)</f>
      </c>
      <c r="H7" s="11"/>
      <c r="I7" s="12"/>
      <c r="J7" s="11">
        <v>104253</v>
      </c>
      <c r="K7" s="13">
        <v>3722403.2</v>
      </c>
      <c r="L7" s="11">
        <v>226</v>
      </c>
      <c r="M7" s="14">
        <v>16470.81</v>
      </c>
      <c r="N7" s="11"/>
      <c r="O7" s="13"/>
      <c r="P7" s="11"/>
      <c r="Q7" s="14"/>
      <c r="R7" s="12"/>
      <c r="S7" s="12"/>
      <c r="T7" s="12"/>
      <c r="U7" s="12"/>
      <c r="V7" s="11">
        <v>18195</v>
      </c>
      <c r="W7" s="13">
        <v>742163.34</v>
      </c>
      <c r="X7" s="11"/>
      <c r="Y7" s="11"/>
      <c r="Z7" s="13"/>
      <c r="AA7" s="11"/>
      <c r="AB7" s="12"/>
      <c r="AC7" s="12"/>
      <c r="AD7" s="11">
        <v>9953</v>
      </c>
      <c r="AE7" s="13">
        <v>367968.53</v>
      </c>
      <c r="AF7" s="11"/>
      <c r="AG7" s="11"/>
      <c r="AH7" s="13"/>
      <c r="AI7" s="11"/>
      <c r="AJ7" s="12"/>
      <c r="AK7" s="12"/>
      <c r="AL7" s="11">
        <v>19941</v>
      </c>
      <c r="AM7" s="13">
        <v>588209.9</v>
      </c>
      <c r="AN7" s="11"/>
      <c r="AO7" s="11"/>
      <c r="AP7" s="13"/>
      <c r="AQ7" s="11"/>
      <c r="AR7" s="12"/>
      <c r="AS7" s="12"/>
      <c r="AT7" s="11">
        <v>8985</v>
      </c>
      <c r="AU7" s="13">
        <v>309803.1</v>
      </c>
      <c r="AV7" s="11"/>
      <c r="AW7" s="11"/>
      <c r="AX7" s="13"/>
      <c r="AY7" s="11"/>
      <c r="AZ7" s="12"/>
      <c r="BA7" s="12"/>
      <c r="BB7" s="11">
        <v>9831</v>
      </c>
      <c r="BC7" s="13">
        <v>328298.75</v>
      </c>
      <c r="BD7" s="11"/>
      <c r="BE7" s="11"/>
      <c r="BF7" s="13"/>
      <c r="BG7" s="11"/>
      <c r="BH7" s="12"/>
      <c r="BI7" s="12"/>
      <c r="BJ7" s="11">
        <v>5835</v>
      </c>
      <c r="BK7" s="13">
        <v>213492.69</v>
      </c>
      <c r="BL7" s="11"/>
      <c r="BM7" s="11"/>
      <c r="BN7" s="13"/>
      <c r="BO7" s="11"/>
      <c r="BP7" s="12"/>
      <c r="BQ7" s="12"/>
      <c r="BR7" s="11">
        <v>8210</v>
      </c>
      <c r="BS7" s="13">
        <v>370353.95</v>
      </c>
      <c r="BT7" s="11"/>
      <c r="BU7" s="11"/>
      <c r="BV7" s="13"/>
      <c r="BW7" s="11"/>
      <c r="BX7" s="12"/>
      <c r="BY7" s="12"/>
      <c r="BZ7" s="11">
        <v>13798</v>
      </c>
      <c r="CA7" s="13">
        <v>508808.12</v>
      </c>
      <c r="CB7" s="11"/>
      <c r="CC7" s="11"/>
      <c r="CD7" s="13"/>
      <c r="CE7" s="11"/>
      <c r="CF7" s="12"/>
      <c r="CG7" s="12"/>
      <c r="CH7" s="11">
        <v>1504</v>
      </c>
      <c r="CI7" s="13">
        <v>46619.05</v>
      </c>
      <c r="CJ7" s="11"/>
      <c r="CK7" s="11"/>
      <c r="CL7" s="13"/>
      <c r="CM7" s="11"/>
      <c r="CN7" s="12"/>
      <c r="CO7" s="12"/>
      <c r="CP7" s="11">
        <v>119</v>
      </c>
      <c r="CQ7" s="13">
        <v>3792.63</v>
      </c>
      <c r="CR7" s="11"/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>
        <v>300</v>
      </c>
      <c r="DG7" s="13">
        <v>2711.38</v>
      </c>
      <c r="DH7" s="11"/>
      <c r="DI7" s="11"/>
      <c r="DJ7" s="13"/>
      <c r="DK7" s="11"/>
      <c r="DL7" s="12"/>
      <c r="DM7" s="12"/>
      <c r="DN7" s="11"/>
      <c r="DO7" s="13"/>
      <c r="DP7" s="11"/>
      <c r="DQ7" s="11"/>
      <c r="DR7" s="13"/>
      <c r="DS7" s="11"/>
      <c r="DT7" s="12"/>
      <c r="DU7" s="12"/>
      <c r="DV7" s="11">
        <v>1623</v>
      </c>
      <c r="DW7" s="13">
        <v>31055.27</v>
      </c>
      <c r="DX7" s="11"/>
      <c r="DY7" s="11"/>
      <c r="DZ7" s="13"/>
      <c r="EA7" s="11"/>
      <c r="EB7" s="12"/>
      <c r="EC7" s="12"/>
      <c r="ED7" s="11">
        <v>445</v>
      </c>
      <c r="EE7" s="13">
        <v>12622.06</v>
      </c>
      <c r="EF7" s="11"/>
      <c r="EG7" s="11"/>
      <c r="EH7" s="13"/>
      <c r="EI7" s="11"/>
      <c r="EJ7" s="12"/>
      <c r="EK7" s="12"/>
      <c r="EL7" s="11">
        <v>29</v>
      </c>
      <c r="EM7" s="13">
        <v>865.74</v>
      </c>
      <c r="EN7" s="11"/>
      <c r="EO7" s="11"/>
      <c r="EP7" s="13"/>
      <c r="EQ7" s="11"/>
      <c r="ER7" s="12"/>
      <c r="ES7" s="12"/>
      <c r="ET7" s="11">
        <v>1044</v>
      </c>
      <c r="EU7" s="13">
        <v>34017.67</v>
      </c>
      <c r="EV7" s="11"/>
      <c r="EW7" s="11"/>
      <c r="EX7" s="13"/>
      <c r="EY7" s="11"/>
      <c r="EZ7" s="12"/>
      <c r="FA7" s="12"/>
      <c r="FB7" s="11">
        <v>3342</v>
      </c>
      <c r="FC7" s="13">
        <v>119707.78</v>
      </c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192</v>
      </c>
      <c r="FS7" s="13">
        <v>8384.78</v>
      </c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19</v>
      </c>
      <c r="GI7" s="13">
        <v>767.38</v>
      </c>
      <c r="GJ7" s="11"/>
      <c r="GK7" s="11"/>
      <c r="GL7" s="13"/>
      <c r="GM7" s="11"/>
      <c r="GN7" s="12"/>
      <c r="GO7" s="12"/>
      <c r="GP7" s="11">
        <v>209</v>
      </c>
      <c r="GQ7" s="13">
        <v>6588.62</v>
      </c>
      <c r="GR7" s="11"/>
      <c r="GS7" s="11"/>
      <c r="GT7" s="13"/>
      <c r="GU7" s="11"/>
      <c r="GV7" s="12"/>
      <c r="GW7" s="12"/>
      <c r="GX7" s="11">
        <v>566</v>
      </c>
      <c r="GY7" s="13">
        <v>19934.69</v>
      </c>
      <c r="GZ7" s="11"/>
      <c r="HA7" s="11"/>
      <c r="HB7" s="13"/>
      <c r="HC7" s="11"/>
      <c r="HD7" s="12"/>
      <c r="HE7" s="12"/>
      <c r="HF7" s="11">
        <v>56</v>
      </c>
      <c r="HG7" s="13">
        <v>3838.16</v>
      </c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57</v>
      </c>
      <c r="IM7" s="13">
        <v>2399.61</v>
      </c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</row>
    <row r="8">
      <c r="A8" s="10" t="s">
        <v>74</v>
      </c>
      <c r="B8" s="11">
        <v>101720</v>
      </c>
      <c r="C8" s="11">
        <f>=ROUNDDOWN(16.9824866020001,0)</f>
      </c>
      <c r="D8" s="11">
        <v>266561</v>
      </c>
      <c r="E8" s="12"/>
      <c r="F8" s="11"/>
      <c r="G8" s="11">
        <f>=ROUNDDOWN({0},0)</f>
      </c>
      <c r="H8" s="11"/>
      <c r="I8" s="12"/>
      <c r="J8" s="11">
        <v>222191</v>
      </c>
      <c r="K8" s="13">
        <v>7028870.3</v>
      </c>
      <c r="L8" s="11">
        <v>344</v>
      </c>
      <c r="M8" s="14">
        <v>20432.76</v>
      </c>
      <c r="N8" s="11"/>
      <c r="O8" s="13"/>
      <c r="P8" s="11"/>
      <c r="Q8" s="14"/>
      <c r="R8" s="12"/>
      <c r="S8" s="12"/>
      <c r="T8" s="12"/>
      <c r="U8" s="12"/>
      <c r="V8" s="11">
        <v>10270</v>
      </c>
      <c r="W8" s="13">
        <v>214835.01</v>
      </c>
      <c r="X8" s="11"/>
      <c r="Y8" s="11"/>
      <c r="Z8" s="13"/>
      <c r="AA8" s="11"/>
      <c r="AB8" s="12"/>
      <c r="AC8" s="12"/>
      <c r="AD8" s="11">
        <v>46287</v>
      </c>
      <c r="AE8" s="13">
        <v>1108898.74</v>
      </c>
      <c r="AF8" s="11"/>
      <c r="AG8" s="11"/>
      <c r="AH8" s="13"/>
      <c r="AI8" s="11"/>
      <c r="AJ8" s="12"/>
      <c r="AK8" s="12"/>
      <c r="AL8" s="11">
        <v>33344</v>
      </c>
      <c r="AM8" s="13">
        <v>1066172.26</v>
      </c>
      <c r="AN8" s="11"/>
      <c r="AO8" s="11"/>
      <c r="AP8" s="13"/>
      <c r="AQ8" s="11"/>
      <c r="AR8" s="12"/>
      <c r="AS8" s="12"/>
      <c r="AT8" s="11">
        <v>23637</v>
      </c>
      <c r="AU8" s="13">
        <v>963908.51</v>
      </c>
      <c r="AV8" s="11"/>
      <c r="AW8" s="11"/>
      <c r="AX8" s="13"/>
      <c r="AY8" s="11"/>
      <c r="AZ8" s="12"/>
      <c r="BA8" s="12"/>
      <c r="BB8" s="11">
        <v>31135</v>
      </c>
      <c r="BC8" s="13">
        <v>972789.84</v>
      </c>
      <c r="BD8" s="11"/>
      <c r="BE8" s="11"/>
      <c r="BF8" s="13"/>
      <c r="BG8" s="11"/>
      <c r="BH8" s="12"/>
      <c r="BI8" s="12"/>
      <c r="BJ8" s="11">
        <v>32420</v>
      </c>
      <c r="BK8" s="13">
        <v>1292184.9</v>
      </c>
      <c r="BL8" s="11"/>
      <c r="BM8" s="11"/>
      <c r="BN8" s="13"/>
      <c r="BO8" s="11"/>
      <c r="BP8" s="12"/>
      <c r="BQ8" s="12"/>
      <c r="BR8" s="11">
        <v>7197</v>
      </c>
      <c r="BS8" s="13">
        <v>305194.62</v>
      </c>
      <c r="BT8" s="11"/>
      <c r="BU8" s="11"/>
      <c r="BV8" s="13"/>
      <c r="BW8" s="11"/>
      <c r="BX8" s="12"/>
      <c r="BY8" s="12"/>
      <c r="BZ8" s="11">
        <v>7844</v>
      </c>
      <c r="CA8" s="13">
        <v>257356.97</v>
      </c>
      <c r="CB8" s="11"/>
      <c r="CC8" s="11"/>
      <c r="CD8" s="13"/>
      <c r="CE8" s="11"/>
      <c r="CF8" s="12"/>
      <c r="CG8" s="12"/>
      <c r="CH8" s="11">
        <v>17089</v>
      </c>
      <c r="CI8" s="13">
        <v>463734.85</v>
      </c>
      <c r="CJ8" s="11"/>
      <c r="CK8" s="11"/>
      <c r="CL8" s="13"/>
      <c r="CM8" s="11"/>
      <c r="CN8" s="12"/>
      <c r="CO8" s="12"/>
      <c r="CP8" s="11">
        <v>2395</v>
      </c>
      <c r="CQ8" s="13">
        <v>77873.48</v>
      </c>
      <c r="CR8" s="11"/>
      <c r="CS8" s="11"/>
      <c r="CT8" s="13"/>
      <c r="CU8" s="11"/>
      <c r="CV8" s="12"/>
      <c r="CW8" s="12"/>
      <c r="CX8" s="11">
        <v>2607</v>
      </c>
      <c r="CY8" s="13">
        <v>60273.61</v>
      </c>
      <c r="CZ8" s="11"/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2962</v>
      </c>
      <c r="DO8" s="13">
        <v>78245.47</v>
      </c>
      <c r="DP8" s="11"/>
      <c r="DQ8" s="11"/>
      <c r="DR8" s="13"/>
      <c r="DS8" s="11"/>
      <c r="DT8" s="12"/>
      <c r="DU8" s="12"/>
      <c r="DV8" s="11">
        <v>1380</v>
      </c>
      <c r="DW8" s="13">
        <v>31594.71</v>
      </c>
      <c r="DX8" s="11"/>
      <c r="DY8" s="11"/>
      <c r="DZ8" s="13"/>
      <c r="EA8" s="11"/>
      <c r="EB8" s="12"/>
      <c r="EC8" s="12"/>
      <c r="ED8" s="11">
        <v>1644</v>
      </c>
      <c r="EE8" s="13">
        <v>45467.37</v>
      </c>
      <c r="EF8" s="11"/>
      <c r="EG8" s="11"/>
      <c r="EH8" s="13"/>
      <c r="EI8" s="11"/>
      <c r="EJ8" s="12"/>
      <c r="EK8" s="12"/>
      <c r="EL8" s="11">
        <v>118</v>
      </c>
      <c r="EM8" s="13">
        <v>8375.04</v>
      </c>
      <c r="EN8" s="11"/>
      <c r="EO8" s="11"/>
      <c r="EP8" s="13"/>
      <c r="EQ8" s="11"/>
      <c r="ER8" s="12"/>
      <c r="ES8" s="12"/>
      <c r="ET8" s="11">
        <v>28</v>
      </c>
      <c r="EU8" s="13">
        <v>589.26</v>
      </c>
      <c r="EV8" s="11"/>
      <c r="EW8" s="11"/>
      <c r="EX8" s="13"/>
      <c r="EY8" s="11"/>
      <c r="EZ8" s="12"/>
      <c r="FA8" s="12"/>
      <c r="FB8" s="11">
        <v>140</v>
      </c>
      <c r="FC8" s="13">
        <v>3189.35</v>
      </c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25</v>
      </c>
      <c r="FS8" s="13">
        <v>1560.36</v>
      </c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495</v>
      </c>
      <c r="GI8" s="13">
        <v>8908.58</v>
      </c>
      <c r="GJ8" s="11"/>
      <c r="GK8" s="11"/>
      <c r="GL8" s="13"/>
      <c r="GM8" s="11"/>
      <c r="GN8" s="12"/>
      <c r="GO8" s="12"/>
      <c r="GP8" s="11">
        <v>360</v>
      </c>
      <c r="GQ8" s="13">
        <v>13722.49</v>
      </c>
      <c r="GR8" s="11"/>
      <c r="GS8" s="11"/>
      <c r="GT8" s="13"/>
      <c r="GU8" s="11"/>
      <c r="GV8" s="12"/>
      <c r="GW8" s="12"/>
      <c r="GX8" s="11">
        <v>658</v>
      </c>
      <c r="GY8" s="13">
        <v>38785.88</v>
      </c>
      <c r="GZ8" s="11"/>
      <c r="HA8" s="11"/>
      <c r="HB8" s="13"/>
      <c r="HC8" s="11"/>
      <c r="HD8" s="12"/>
      <c r="HE8" s="12"/>
      <c r="HF8" s="11">
        <v>109</v>
      </c>
      <c r="HG8" s="13">
        <v>13774.92</v>
      </c>
      <c r="HH8" s="11"/>
      <c r="HI8" s="11"/>
      <c r="HJ8" s="13"/>
      <c r="HK8" s="11"/>
      <c r="HL8" s="12"/>
      <c r="HM8" s="12"/>
      <c r="HN8" s="11">
        <v>47</v>
      </c>
      <c r="HO8" s="13">
        <v>1434.08</v>
      </c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</row>
    <row r="9">
      <c r="A9" s="10" t="s">
        <v>75</v>
      </c>
      <c r="B9" s="11">
        <v>141689</v>
      </c>
      <c r="C9" s="11">
        <f>=ROUNDDOWN(14.6710914606998,0)</f>
      </c>
      <c r="D9" s="11">
        <v>230402</v>
      </c>
      <c r="E9" s="12"/>
      <c r="F9" s="11"/>
      <c r="G9" s="11">
        <f>=ROUNDDOWN({0},0)</f>
      </c>
      <c r="H9" s="11"/>
      <c r="I9" s="12"/>
      <c r="J9" s="11">
        <v>400125</v>
      </c>
      <c r="K9" s="13">
        <v>6125902.66</v>
      </c>
      <c r="L9" s="11">
        <v>438</v>
      </c>
      <c r="M9" s="14">
        <v>13986.08</v>
      </c>
      <c r="N9" s="11"/>
      <c r="O9" s="13"/>
      <c r="P9" s="11"/>
      <c r="Q9" s="14"/>
      <c r="R9" s="12"/>
      <c r="S9" s="12"/>
      <c r="T9" s="12"/>
      <c r="U9" s="12"/>
      <c r="V9" s="11">
        <v>35955</v>
      </c>
      <c r="W9" s="13">
        <v>585378.27</v>
      </c>
      <c r="X9" s="11"/>
      <c r="Y9" s="11"/>
      <c r="Z9" s="13"/>
      <c r="AA9" s="11"/>
      <c r="AB9" s="12"/>
      <c r="AC9" s="12"/>
      <c r="AD9" s="11">
        <v>92517</v>
      </c>
      <c r="AE9" s="13">
        <v>1563659.14</v>
      </c>
      <c r="AF9" s="11"/>
      <c r="AG9" s="11"/>
      <c r="AH9" s="13"/>
      <c r="AI9" s="11"/>
      <c r="AJ9" s="12"/>
      <c r="AK9" s="12"/>
      <c r="AL9" s="11">
        <v>54461</v>
      </c>
      <c r="AM9" s="13">
        <v>790759.65</v>
      </c>
      <c r="AN9" s="11"/>
      <c r="AO9" s="11"/>
      <c r="AP9" s="13"/>
      <c r="AQ9" s="11"/>
      <c r="AR9" s="12"/>
      <c r="AS9" s="12"/>
      <c r="AT9" s="11">
        <v>81578</v>
      </c>
      <c r="AU9" s="13">
        <v>1050603.27</v>
      </c>
      <c r="AV9" s="11"/>
      <c r="AW9" s="11"/>
      <c r="AX9" s="13"/>
      <c r="AY9" s="11"/>
      <c r="AZ9" s="12"/>
      <c r="BA9" s="12"/>
      <c r="BB9" s="11">
        <v>33578</v>
      </c>
      <c r="BC9" s="13">
        <v>535301.25</v>
      </c>
      <c r="BD9" s="11"/>
      <c r="BE9" s="11"/>
      <c r="BF9" s="13"/>
      <c r="BG9" s="11"/>
      <c r="BH9" s="12"/>
      <c r="BI9" s="12"/>
      <c r="BJ9" s="11">
        <v>34512</v>
      </c>
      <c r="BK9" s="13">
        <v>576502.21</v>
      </c>
      <c r="BL9" s="11"/>
      <c r="BM9" s="11"/>
      <c r="BN9" s="13"/>
      <c r="BO9" s="11"/>
      <c r="BP9" s="12"/>
      <c r="BQ9" s="12"/>
      <c r="BR9" s="11">
        <v>13151</v>
      </c>
      <c r="BS9" s="13">
        <v>221273.24</v>
      </c>
      <c r="BT9" s="11"/>
      <c r="BU9" s="11"/>
      <c r="BV9" s="13"/>
      <c r="BW9" s="11"/>
      <c r="BX9" s="12"/>
      <c r="BY9" s="12"/>
      <c r="BZ9" s="11">
        <v>4412</v>
      </c>
      <c r="CA9" s="13">
        <v>75341.6</v>
      </c>
      <c r="CB9" s="11"/>
      <c r="CC9" s="11"/>
      <c r="CD9" s="13"/>
      <c r="CE9" s="11"/>
      <c r="CF9" s="12"/>
      <c r="CG9" s="12"/>
      <c r="CH9" s="11">
        <v>23627</v>
      </c>
      <c r="CI9" s="13">
        <v>368996.89</v>
      </c>
      <c r="CJ9" s="11"/>
      <c r="CK9" s="11"/>
      <c r="CL9" s="13"/>
      <c r="CM9" s="11"/>
      <c r="CN9" s="12"/>
      <c r="CO9" s="12"/>
      <c r="CP9" s="11">
        <v>4985</v>
      </c>
      <c r="CQ9" s="13">
        <v>83323.15</v>
      </c>
      <c r="CR9" s="11"/>
      <c r="CS9" s="11"/>
      <c r="CT9" s="13"/>
      <c r="CU9" s="11"/>
      <c r="CV9" s="12"/>
      <c r="CW9" s="12"/>
      <c r="CX9" s="11">
        <v>5670</v>
      </c>
      <c r="CY9" s="13">
        <v>86249.49</v>
      </c>
      <c r="CZ9" s="11"/>
      <c r="DA9" s="11"/>
      <c r="DB9" s="13"/>
      <c r="DC9" s="11"/>
      <c r="DD9" s="12"/>
      <c r="DE9" s="12"/>
      <c r="DF9" s="11">
        <v>4333</v>
      </c>
      <c r="DG9" s="13">
        <v>29003.52</v>
      </c>
      <c r="DH9" s="11"/>
      <c r="DI9" s="11"/>
      <c r="DJ9" s="13"/>
      <c r="DK9" s="11"/>
      <c r="DL9" s="12"/>
      <c r="DM9" s="12"/>
      <c r="DN9" s="11">
        <v>4559</v>
      </c>
      <c r="DO9" s="13">
        <v>64169.48</v>
      </c>
      <c r="DP9" s="11"/>
      <c r="DQ9" s="11"/>
      <c r="DR9" s="13"/>
      <c r="DS9" s="11"/>
      <c r="DT9" s="12"/>
      <c r="DU9" s="12"/>
      <c r="DV9" s="11">
        <v>2232</v>
      </c>
      <c r="DW9" s="13">
        <v>21337.34</v>
      </c>
      <c r="DX9" s="11"/>
      <c r="DY9" s="11"/>
      <c r="DZ9" s="13"/>
      <c r="EA9" s="11"/>
      <c r="EB9" s="12"/>
      <c r="EC9" s="12"/>
      <c r="ED9" s="11">
        <v>1921</v>
      </c>
      <c r="EE9" s="13">
        <v>32098.04</v>
      </c>
      <c r="EF9" s="11"/>
      <c r="EG9" s="11"/>
      <c r="EH9" s="13"/>
      <c r="EI9" s="11"/>
      <c r="EJ9" s="12"/>
      <c r="EK9" s="12"/>
      <c r="EL9" s="11">
        <v>746</v>
      </c>
      <c r="EM9" s="13">
        <v>11910.12</v>
      </c>
      <c r="EN9" s="11"/>
      <c r="EO9" s="11"/>
      <c r="EP9" s="13"/>
      <c r="EQ9" s="11"/>
      <c r="ER9" s="12"/>
      <c r="ES9" s="12"/>
      <c r="ET9" s="11">
        <v>660</v>
      </c>
      <c r="EU9" s="13">
        <v>9656.45</v>
      </c>
      <c r="EV9" s="11"/>
      <c r="EW9" s="11"/>
      <c r="EX9" s="13"/>
      <c r="EY9" s="11"/>
      <c r="EZ9" s="12"/>
      <c r="FA9" s="12"/>
      <c r="FB9" s="11">
        <v>236</v>
      </c>
      <c r="FC9" s="13">
        <v>4166.75</v>
      </c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2</v>
      </c>
      <c r="FS9" s="13">
        <v>52.45</v>
      </c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712</v>
      </c>
      <c r="GQ9" s="13">
        <v>11520.3</v>
      </c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278</v>
      </c>
      <c r="HO9" s="13">
        <v>4600.05</v>
      </c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</row>
    <row r="10">
      <c r="A10" s="10" t="s">
        <v>76</v>
      </c>
      <c r="B10" s="11">
        <v>469587</v>
      </c>
      <c r="C10" s="11">
        <f>=ROUNDDOWN(18.5655207859727,0)</f>
      </c>
      <c r="D10" s="11">
        <v>655404</v>
      </c>
      <c r="E10" s="12"/>
      <c r="F10" s="11"/>
      <c r="G10" s="11">
        <f>=ROUNDDOWN({0},0)</f>
      </c>
      <c r="H10" s="11"/>
      <c r="I10" s="12"/>
      <c r="J10" s="11">
        <v>951330</v>
      </c>
      <c r="K10" s="13">
        <v>28966542.18</v>
      </c>
      <c r="L10" s="11">
        <v>1242</v>
      </c>
      <c r="M10" s="14">
        <v>23322.5</v>
      </c>
      <c r="N10" s="11"/>
      <c r="O10" s="13"/>
      <c r="P10" s="11"/>
      <c r="Q10" s="14"/>
      <c r="R10" s="12"/>
      <c r="S10" s="12"/>
      <c r="T10" s="12"/>
      <c r="U10" s="12"/>
      <c r="V10" s="11">
        <v>52087</v>
      </c>
      <c r="W10" s="13">
        <v>1514542.08</v>
      </c>
      <c r="X10" s="11"/>
      <c r="Y10" s="11"/>
      <c r="Z10" s="13"/>
      <c r="AA10" s="11"/>
      <c r="AB10" s="12"/>
      <c r="AC10" s="12"/>
      <c r="AD10" s="11">
        <v>133161</v>
      </c>
      <c r="AE10" s="13">
        <v>4748470.53</v>
      </c>
      <c r="AF10" s="11"/>
      <c r="AG10" s="11"/>
      <c r="AH10" s="13"/>
      <c r="AI10" s="11"/>
      <c r="AJ10" s="12"/>
      <c r="AK10" s="12"/>
      <c r="AL10" s="11">
        <v>203993</v>
      </c>
      <c r="AM10" s="13">
        <v>6113238.02</v>
      </c>
      <c r="AN10" s="11"/>
      <c r="AO10" s="11"/>
      <c r="AP10" s="13"/>
      <c r="AQ10" s="11"/>
      <c r="AR10" s="12"/>
      <c r="AS10" s="12"/>
      <c r="AT10" s="11">
        <v>175245</v>
      </c>
      <c r="AU10" s="13">
        <v>4958175.02</v>
      </c>
      <c r="AV10" s="11"/>
      <c r="AW10" s="11"/>
      <c r="AX10" s="13"/>
      <c r="AY10" s="11"/>
      <c r="AZ10" s="12"/>
      <c r="BA10" s="12"/>
      <c r="BB10" s="11">
        <v>178072</v>
      </c>
      <c r="BC10" s="13">
        <v>4778839.54</v>
      </c>
      <c r="BD10" s="11"/>
      <c r="BE10" s="11"/>
      <c r="BF10" s="13"/>
      <c r="BG10" s="11"/>
      <c r="BH10" s="12"/>
      <c r="BI10" s="12"/>
      <c r="BJ10" s="11">
        <v>76217</v>
      </c>
      <c r="BK10" s="13">
        <v>2611235.41</v>
      </c>
      <c r="BL10" s="11"/>
      <c r="BM10" s="11"/>
      <c r="BN10" s="13"/>
      <c r="BO10" s="11"/>
      <c r="BP10" s="12"/>
      <c r="BQ10" s="12"/>
      <c r="BR10" s="11">
        <v>26251</v>
      </c>
      <c r="BS10" s="13">
        <v>932509.33</v>
      </c>
      <c r="BT10" s="11"/>
      <c r="BU10" s="11"/>
      <c r="BV10" s="13"/>
      <c r="BW10" s="11"/>
      <c r="BX10" s="12"/>
      <c r="BY10" s="12"/>
      <c r="BZ10" s="11">
        <v>19902</v>
      </c>
      <c r="CA10" s="13">
        <v>656306.56</v>
      </c>
      <c r="CB10" s="11"/>
      <c r="CC10" s="11"/>
      <c r="CD10" s="13"/>
      <c r="CE10" s="11"/>
      <c r="CF10" s="12"/>
      <c r="CG10" s="12"/>
      <c r="CH10" s="11">
        <v>26535</v>
      </c>
      <c r="CI10" s="13">
        <v>880956.71</v>
      </c>
      <c r="CJ10" s="11"/>
      <c r="CK10" s="11"/>
      <c r="CL10" s="13"/>
      <c r="CM10" s="11"/>
      <c r="CN10" s="12"/>
      <c r="CO10" s="12"/>
      <c r="CP10" s="11">
        <v>13759</v>
      </c>
      <c r="CQ10" s="13">
        <v>527720.85</v>
      </c>
      <c r="CR10" s="11"/>
      <c r="CS10" s="11"/>
      <c r="CT10" s="13"/>
      <c r="CU10" s="11"/>
      <c r="CV10" s="12"/>
      <c r="CW10" s="12"/>
      <c r="CX10" s="11">
        <v>17321</v>
      </c>
      <c r="CY10" s="13">
        <v>412908.78</v>
      </c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>
        <v>10824</v>
      </c>
      <c r="DO10" s="13">
        <v>337743.9</v>
      </c>
      <c r="DP10" s="11"/>
      <c r="DQ10" s="11"/>
      <c r="DR10" s="13"/>
      <c r="DS10" s="11"/>
      <c r="DT10" s="12"/>
      <c r="DU10" s="12"/>
      <c r="DV10" s="11">
        <v>5409</v>
      </c>
      <c r="DW10" s="13">
        <v>94912.69</v>
      </c>
      <c r="DX10" s="11"/>
      <c r="DY10" s="11"/>
      <c r="DZ10" s="13"/>
      <c r="EA10" s="11"/>
      <c r="EB10" s="12"/>
      <c r="EC10" s="12"/>
      <c r="ED10" s="11">
        <v>2864</v>
      </c>
      <c r="EE10" s="13">
        <v>76091.52</v>
      </c>
      <c r="EF10" s="11"/>
      <c r="EG10" s="11"/>
      <c r="EH10" s="13"/>
      <c r="EI10" s="11"/>
      <c r="EJ10" s="12"/>
      <c r="EK10" s="12"/>
      <c r="EL10" s="11">
        <v>3658</v>
      </c>
      <c r="EM10" s="13">
        <v>153727.18</v>
      </c>
      <c r="EN10" s="11"/>
      <c r="EO10" s="11"/>
      <c r="EP10" s="13"/>
      <c r="EQ10" s="11"/>
      <c r="ER10" s="12"/>
      <c r="ES10" s="12"/>
      <c r="ET10" s="11">
        <v>956</v>
      </c>
      <c r="EU10" s="13">
        <v>23652.75</v>
      </c>
      <c r="EV10" s="11"/>
      <c r="EW10" s="11"/>
      <c r="EX10" s="13"/>
      <c r="EY10" s="11"/>
      <c r="EZ10" s="12"/>
      <c r="FA10" s="12"/>
      <c r="FB10" s="11">
        <v>462</v>
      </c>
      <c r="FC10" s="13">
        <v>13985.52</v>
      </c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84</v>
      </c>
      <c r="FS10" s="13">
        <v>2079</v>
      </c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552</v>
      </c>
      <c r="GI10" s="13">
        <v>25531.76</v>
      </c>
      <c r="GJ10" s="11"/>
      <c r="GK10" s="11"/>
      <c r="GL10" s="13"/>
      <c r="GM10" s="11"/>
      <c r="GN10" s="12"/>
      <c r="GO10" s="12"/>
      <c r="GP10" s="11">
        <v>1566</v>
      </c>
      <c r="GQ10" s="13">
        <v>32240.12</v>
      </c>
      <c r="GR10" s="11"/>
      <c r="GS10" s="11"/>
      <c r="GT10" s="13"/>
      <c r="GU10" s="11"/>
      <c r="GV10" s="12"/>
      <c r="GW10" s="12"/>
      <c r="GX10" s="11">
        <v>1486</v>
      </c>
      <c r="GY10" s="13">
        <v>32722.24</v>
      </c>
      <c r="GZ10" s="11"/>
      <c r="HA10" s="11"/>
      <c r="HB10" s="13"/>
      <c r="HC10" s="11"/>
      <c r="HD10" s="12"/>
      <c r="HE10" s="12"/>
      <c r="HF10" s="11">
        <v>116</v>
      </c>
      <c r="HG10" s="13">
        <v>4128.51</v>
      </c>
      <c r="HH10" s="11"/>
      <c r="HI10" s="11"/>
      <c r="HJ10" s="13"/>
      <c r="HK10" s="11"/>
      <c r="HL10" s="12"/>
      <c r="HM10" s="12"/>
      <c r="HN10" s="11">
        <v>508</v>
      </c>
      <c r="HO10" s="13">
        <v>12673.92</v>
      </c>
      <c r="HP10" s="11"/>
      <c r="HQ10" s="11"/>
      <c r="HR10" s="13"/>
      <c r="HS10" s="11"/>
      <c r="HT10" s="12"/>
      <c r="HU10" s="12"/>
      <c r="HV10" s="11">
        <v>300</v>
      </c>
      <c r="HW10" s="13">
        <v>22089.76</v>
      </c>
      <c r="HX10" s="11"/>
      <c r="HY10" s="11"/>
      <c r="HZ10" s="13"/>
      <c r="IA10" s="11"/>
      <c r="IB10" s="12"/>
      <c r="IC10" s="12"/>
      <c r="ID10" s="11">
        <v>2</v>
      </c>
      <c r="IE10" s="13">
        <v>60.48</v>
      </c>
      <c r="IF10" s="11"/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</row>
    <row r="11">
      <c r="A11" s="10" t="s">
        <v>77</v>
      </c>
      <c r="B11" s="11">
        <v>2987</v>
      </c>
      <c r="C11" s="11">
        <f>=ROUNDDOWN(76.9845360824742,0)</f>
      </c>
      <c r="D11" s="11">
        <v>604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143224</v>
      </c>
      <c r="C12" s="11">
        <f>=ROUNDDOWN(24.7172318577962,0)</f>
      </c>
      <c r="D12" s="11">
        <v>95819</v>
      </c>
      <c r="E12" s="12"/>
      <c r="F12" s="11"/>
      <c r="G12" s="11">
        <f>=ROUNDDOWN({0},0)</f>
      </c>
      <c r="H12" s="11">
        <v>2304</v>
      </c>
      <c r="I12" s="12"/>
      <c r="J12" s="11">
        <v>392083</v>
      </c>
      <c r="K12" s="13">
        <v>54434545.83</v>
      </c>
      <c r="L12" s="11">
        <v>984</v>
      </c>
      <c r="M12" s="14">
        <v>55319.66</v>
      </c>
      <c r="N12" s="11"/>
      <c r="O12" s="13"/>
      <c r="P12" s="11"/>
      <c r="Q12" s="14"/>
      <c r="R12" s="12"/>
      <c r="S12" s="12"/>
      <c r="T12" s="12"/>
      <c r="U12" s="12"/>
      <c r="V12" s="11">
        <v>223775</v>
      </c>
      <c r="W12" s="13">
        <v>29799875.91</v>
      </c>
      <c r="X12" s="11"/>
      <c r="Y12" s="11"/>
      <c r="Z12" s="13"/>
      <c r="AA12" s="11"/>
      <c r="AB12" s="12"/>
      <c r="AC12" s="12"/>
      <c r="AD12" s="11">
        <v>12821</v>
      </c>
      <c r="AE12" s="13">
        <v>1610259.14</v>
      </c>
      <c r="AF12" s="11"/>
      <c r="AG12" s="11"/>
      <c r="AH12" s="13"/>
      <c r="AI12" s="11"/>
      <c r="AJ12" s="12"/>
      <c r="AK12" s="12"/>
      <c r="AL12" s="11">
        <v>18981</v>
      </c>
      <c r="AM12" s="13">
        <v>2164532.42</v>
      </c>
      <c r="AN12" s="11"/>
      <c r="AO12" s="11"/>
      <c r="AP12" s="13"/>
      <c r="AQ12" s="11"/>
      <c r="AR12" s="12"/>
      <c r="AS12" s="12"/>
      <c r="AT12" s="11">
        <v>29720</v>
      </c>
      <c r="AU12" s="13">
        <v>4497424.07</v>
      </c>
      <c r="AV12" s="11"/>
      <c r="AW12" s="11"/>
      <c r="AX12" s="13"/>
      <c r="AY12" s="11"/>
      <c r="AZ12" s="12"/>
      <c r="BA12" s="12"/>
      <c r="BB12" s="11">
        <v>4885</v>
      </c>
      <c r="BC12" s="13">
        <v>637561.29</v>
      </c>
      <c r="BD12" s="11"/>
      <c r="BE12" s="11"/>
      <c r="BF12" s="13"/>
      <c r="BG12" s="11"/>
      <c r="BH12" s="12"/>
      <c r="BI12" s="12"/>
      <c r="BJ12" s="11">
        <v>9962</v>
      </c>
      <c r="BK12" s="13">
        <v>1399421.44</v>
      </c>
      <c r="BL12" s="11"/>
      <c r="BM12" s="11"/>
      <c r="BN12" s="13"/>
      <c r="BO12" s="11"/>
      <c r="BP12" s="12"/>
      <c r="BQ12" s="12"/>
      <c r="BR12" s="11">
        <v>32517</v>
      </c>
      <c r="BS12" s="13">
        <v>4628024.98</v>
      </c>
      <c r="BT12" s="11"/>
      <c r="BU12" s="11"/>
      <c r="BV12" s="13"/>
      <c r="BW12" s="11"/>
      <c r="BX12" s="12"/>
      <c r="BY12" s="12"/>
      <c r="BZ12" s="11">
        <v>47056</v>
      </c>
      <c r="CA12" s="13">
        <v>8030199.75</v>
      </c>
      <c r="CB12" s="11"/>
      <c r="CC12" s="11"/>
      <c r="CD12" s="13"/>
      <c r="CE12" s="11"/>
      <c r="CF12" s="12"/>
      <c r="CG12" s="12"/>
      <c r="CH12" s="11">
        <v>3017</v>
      </c>
      <c r="CI12" s="13">
        <v>390813.1</v>
      </c>
      <c r="CJ12" s="11"/>
      <c r="CK12" s="11"/>
      <c r="CL12" s="13"/>
      <c r="CM12" s="11"/>
      <c r="CN12" s="12"/>
      <c r="CO12" s="12"/>
      <c r="CP12" s="11">
        <v>156</v>
      </c>
      <c r="CQ12" s="13">
        <v>14823.89</v>
      </c>
      <c r="CR12" s="11"/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1575</v>
      </c>
      <c r="DW12" s="13">
        <v>150151.19</v>
      </c>
      <c r="DX12" s="11"/>
      <c r="DY12" s="11"/>
      <c r="DZ12" s="13"/>
      <c r="EA12" s="11"/>
      <c r="EB12" s="12"/>
      <c r="EC12" s="12"/>
      <c r="ED12" s="11">
        <v>293</v>
      </c>
      <c r="EE12" s="13">
        <v>34425.01</v>
      </c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679</v>
      </c>
      <c r="EU12" s="13">
        <v>78330.99</v>
      </c>
      <c r="EV12" s="11"/>
      <c r="EW12" s="11"/>
      <c r="EX12" s="13"/>
      <c r="EY12" s="11"/>
      <c r="EZ12" s="12"/>
      <c r="FA12" s="12"/>
      <c r="FB12" s="11">
        <v>1268</v>
      </c>
      <c r="FC12" s="13">
        <v>172538.39</v>
      </c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1740</v>
      </c>
      <c r="FS12" s="13">
        <v>267300.74</v>
      </c>
      <c r="FT12" s="11"/>
      <c r="FU12" s="11"/>
      <c r="FV12" s="13"/>
      <c r="FW12" s="11"/>
      <c r="FX12" s="12"/>
      <c r="FY12" s="12"/>
      <c r="FZ12" s="11">
        <v>1932</v>
      </c>
      <c r="GA12" s="13">
        <v>307806.35</v>
      </c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>
        <v>19</v>
      </c>
      <c r="GQ12" s="13">
        <v>1563.72</v>
      </c>
      <c r="GR12" s="11"/>
      <c r="GS12" s="11"/>
      <c r="GT12" s="13"/>
      <c r="GU12" s="11"/>
      <c r="GV12" s="12"/>
      <c r="GW12" s="12"/>
      <c r="GX12" s="11">
        <v>585</v>
      </c>
      <c r="GY12" s="13">
        <v>80387.43</v>
      </c>
      <c r="GZ12" s="11"/>
      <c r="HA12" s="11"/>
      <c r="HB12" s="13"/>
      <c r="HC12" s="11"/>
      <c r="HD12" s="12"/>
      <c r="HE12" s="12"/>
      <c r="HF12" s="11">
        <v>860</v>
      </c>
      <c r="HG12" s="13">
        <v>137219.59</v>
      </c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242</v>
      </c>
      <c r="IE12" s="13">
        <v>31886.43</v>
      </c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</row>
    <row r="13">
      <c r="A13" s="10" t="s">
        <v>79</v>
      </c>
      <c r="B13" s="11">
        <v>18509</v>
      </c>
      <c r="C13" s="11">
        <f>=ROUNDDOWN(31.7097824224773,0)</f>
      </c>
      <c r="D13" s="11">
        <v>10240</v>
      </c>
      <c r="E13" s="12"/>
      <c r="F13" s="11"/>
      <c r="G13" s="11">
        <f>=ROUNDDOWN({0},0)</f>
      </c>
      <c r="H13" s="11"/>
      <c r="I13" s="12"/>
      <c r="J13" s="11">
        <v>37226</v>
      </c>
      <c r="K13" s="13">
        <v>3334749.99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>
        <v>14499</v>
      </c>
      <c r="W13" s="13">
        <v>1434673.73</v>
      </c>
      <c r="X13" s="11"/>
      <c r="Y13" s="11"/>
      <c r="Z13" s="13"/>
      <c r="AA13" s="11"/>
      <c r="AB13" s="12"/>
      <c r="AC13" s="12"/>
      <c r="AD13" s="11">
        <v>1320</v>
      </c>
      <c r="AE13" s="13">
        <v>131592.13</v>
      </c>
      <c r="AF13" s="11"/>
      <c r="AG13" s="11"/>
      <c r="AH13" s="13"/>
      <c r="AI13" s="11"/>
      <c r="AJ13" s="12"/>
      <c r="AK13" s="12"/>
      <c r="AL13" s="11">
        <v>1658</v>
      </c>
      <c r="AM13" s="13">
        <v>98334.96</v>
      </c>
      <c r="AN13" s="11"/>
      <c r="AO13" s="11"/>
      <c r="AP13" s="13"/>
      <c r="AQ13" s="11"/>
      <c r="AR13" s="12"/>
      <c r="AS13" s="12"/>
      <c r="AT13" s="11">
        <v>1708</v>
      </c>
      <c r="AU13" s="13">
        <v>129732.58</v>
      </c>
      <c r="AV13" s="11"/>
      <c r="AW13" s="11"/>
      <c r="AX13" s="13"/>
      <c r="AY13" s="11"/>
      <c r="AZ13" s="12"/>
      <c r="BA13" s="12"/>
      <c r="BB13" s="11">
        <v>1899</v>
      </c>
      <c r="BC13" s="13">
        <v>133923.03</v>
      </c>
      <c r="BD13" s="11"/>
      <c r="BE13" s="11"/>
      <c r="BF13" s="13"/>
      <c r="BG13" s="11"/>
      <c r="BH13" s="12"/>
      <c r="BI13" s="12"/>
      <c r="BJ13" s="11">
        <v>1531</v>
      </c>
      <c r="BK13" s="13">
        <v>120458.45</v>
      </c>
      <c r="BL13" s="11"/>
      <c r="BM13" s="11"/>
      <c r="BN13" s="13"/>
      <c r="BO13" s="11"/>
      <c r="BP13" s="12"/>
      <c r="BQ13" s="12"/>
      <c r="BR13" s="11">
        <v>5808</v>
      </c>
      <c r="BS13" s="13">
        <v>590836.22</v>
      </c>
      <c r="BT13" s="11"/>
      <c r="BU13" s="11"/>
      <c r="BV13" s="13"/>
      <c r="BW13" s="11"/>
      <c r="BX13" s="12"/>
      <c r="BY13" s="12"/>
      <c r="BZ13" s="11">
        <v>7088</v>
      </c>
      <c r="CA13" s="13">
        <v>571496.92</v>
      </c>
      <c r="CB13" s="11"/>
      <c r="CC13" s="11"/>
      <c r="CD13" s="13"/>
      <c r="CE13" s="11"/>
      <c r="CF13" s="12"/>
      <c r="CG13" s="12"/>
      <c r="CH13" s="11">
        <v>557</v>
      </c>
      <c r="CI13" s="13">
        <v>38413.5</v>
      </c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265</v>
      </c>
      <c r="DW13" s="13">
        <v>12120.22</v>
      </c>
      <c r="DX13" s="11"/>
      <c r="DY13" s="11"/>
      <c r="DZ13" s="13"/>
      <c r="EA13" s="11"/>
      <c r="EB13" s="12"/>
      <c r="EC13" s="12"/>
      <c r="ED13" s="11">
        <v>86</v>
      </c>
      <c r="EE13" s="13">
        <v>4197.85</v>
      </c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156</v>
      </c>
      <c r="EU13" s="13">
        <v>7389.72</v>
      </c>
      <c r="EV13" s="11"/>
      <c r="EW13" s="11"/>
      <c r="EX13" s="13"/>
      <c r="EY13" s="11"/>
      <c r="EZ13" s="12"/>
      <c r="FA13" s="12"/>
      <c r="FB13" s="11">
        <v>40</v>
      </c>
      <c r="FC13" s="13">
        <v>3411.81</v>
      </c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309</v>
      </c>
      <c r="FS13" s="13">
        <v>27732.52</v>
      </c>
      <c r="FT13" s="11"/>
      <c r="FU13" s="11"/>
      <c r="FV13" s="13"/>
      <c r="FW13" s="11"/>
      <c r="FX13" s="12"/>
      <c r="FY13" s="12"/>
      <c r="FZ13" s="11">
        <v>5</v>
      </c>
      <c r="GA13" s="13">
        <v>197.93</v>
      </c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205</v>
      </c>
      <c r="GY13" s="13">
        <v>17802.69</v>
      </c>
      <c r="GZ13" s="11"/>
      <c r="HA13" s="11"/>
      <c r="HB13" s="13"/>
      <c r="HC13" s="11"/>
      <c r="HD13" s="12"/>
      <c r="HE13" s="12"/>
      <c r="HF13" s="11">
        <v>92</v>
      </c>
      <c r="HG13" s="13">
        <v>12435.73</v>
      </c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</row>
    <row r="14">
      <c r="A14" s="10" t="s">
        <v>80</v>
      </c>
      <c r="B14" s="11">
        <v>15209</v>
      </c>
      <c r="C14" s="11">
        <f>=ROUNDDOWN(57.8729071537291,0)</f>
      </c>
      <c r="D14" s="11">
        <v>2832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67293</v>
      </c>
      <c r="C15" s="11">
        <f>=ROUNDDOWN(45.0060192616372,0)</f>
      </c>
      <c r="D15" s="11">
        <v>10159</v>
      </c>
      <c r="E15" s="12"/>
      <c r="F15" s="11"/>
      <c r="G15" s="11">
        <f>=ROUNDDOWN({0},0)</f>
      </c>
      <c r="H15" s="11"/>
      <c r="I15" s="12"/>
      <c r="J15" s="11">
        <v>13315</v>
      </c>
      <c r="K15" s="13">
        <v>441050.83</v>
      </c>
      <c r="L15" s="11">
        <v>33</v>
      </c>
      <c r="M15" s="14">
        <v>13365.18</v>
      </c>
      <c r="N15" s="11"/>
      <c r="O15" s="13"/>
      <c r="P15" s="11"/>
      <c r="Q15" s="14"/>
      <c r="R15" s="12"/>
      <c r="S15" s="12"/>
      <c r="T15" s="12"/>
      <c r="U15" s="12"/>
      <c r="V15" s="11">
        <v>233</v>
      </c>
      <c r="W15" s="13">
        <v>11031.21</v>
      </c>
      <c r="X15" s="11"/>
      <c r="Y15" s="11"/>
      <c r="Z15" s="13"/>
      <c r="AA15" s="11"/>
      <c r="AB15" s="12"/>
      <c r="AC15" s="12"/>
      <c r="AD15" s="11">
        <v>5</v>
      </c>
      <c r="AE15" s="13">
        <v>365.28</v>
      </c>
      <c r="AF15" s="11"/>
      <c r="AG15" s="11"/>
      <c r="AH15" s="13"/>
      <c r="AI15" s="11"/>
      <c r="AJ15" s="12"/>
      <c r="AK15" s="12"/>
      <c r="AL15" s="11">
        <v>27</v>
      </c>
      <c r="AM15" s="13">
        <v>1656.9</v>
      </c>
      <c r="AN15" s="11"/>
      <c r="AO15" s="11"/>
      <c r="AP15" s="13"/>
      <c r="AQ15" s="11"/>
      <c r="AR15" s="12"/>
      <c r="AS15" s="12"/>
      <c r="AT15" s="11">
        <v>336</v>
      </c>
      <c r="AU15" s="13">
        <v>20352.17</v>
      </c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128</v>
      </c>
      <c r="BK15" s="13">
        <v>6985.51</v>
      </c>
      <c r="BL15" s="11"/>
      <c r="BM15" s="11"/>
      <c r="BN15" s="13"/>
      <c r="BO15" s="11"/>
      <c r="BP15" s="12"/>
      <c r="BQ15" s="12"/>
      <c r="BR15" s="11">
        <v>306</v>
      </c>
      <c r="BS15" s="13">
        <v>21970.59</v>
      </c>
      <c r="BT15" s="11"/>
      <c r="BU15" s="11"/>
      <c r="BV15" s="13"/>
      <c r="BW15" s="11"/>
      <c r="BX15" s="12"/>
      <c r="BY15" s="12"/>
      <c r="BZ15" s="11">
        <v>4</v>
      </c>
      <c r="CA15" s="13">
        <v>294</v>
      </c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49</v>
      </c>
      <c r="DW15" s="13">
        <v>1514.57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12227</v>
      </c>
      <c r="FK15" s="13">
        <v>376880.6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10973</v>
      </c>
      <c r="C16" s="11">
        <f>=ROUNDDOWN(122.329988851728,0)</f>
      </c>
      <c r="D16" s="11"/>
      <c r="E16" s="12"/>
      <c r="F16" s="11"/>
      <c r="G16" s="11">
        <f>=ROUNDDOWN({0},0)</f>
      </c>
      <c r="H16" s="11"/>
      <c r="I16" s="12"/>
      <c r="J16" s="11">
        <v>336</v>
      </c>
      <c r="K16" s="13">
        <v>24945.91</v>
      </c>
      <c r="L16" s="11">
        <v>46</v>
      </c>
      <c r="M16" s="14">
        <v>542.3</v>
      </c>
      <c r="N16" s="11"/>
      <c r="O16" s="13"/>
      <c r="P16" s="11"/>
      <c r="Q16" s="14"/>
      <c r="R16" s="12"/>
      <c r="S16" s="12"/>
      <c r="T16" s="12"/>
      <c r="U16" s="12"/>
      <c r="V16" s="11">
        <v>75</v>
      </c>
      <c r="W16" s="13">
        <v>7184.82</v>
      </c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20</v>
      </c>
      <c r="AM16" s="13">
        <v>1589.28</v>
      </c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16</v>
      </c>
      <c r="BK16" s="13">
        <v>1375.21</v>
      </c>
      <c r="BL16" s="11"/>
      <c r="BM16" s="11"/>
      <c r="BN16" s="13"/>
      <c r="BO16" s="11"/>
      <c r="BP16" s="12"/>
      <c r="BQ16" s="12"/>
      <c r="BR16" s="11">
        <v>4</v>
      </c>
      <c r="BS16" s="13">
        <v>326.58</v>
      </c>
      <c r="BT16" s="11"/>
      <c r="BU16" s="11"/>
      <c r="BV16" s="13"/>
      <c r="BW16" s="11"/>
      <c r="BX16" s="12"/>
      <c r="BY16" s="12"/>
      <c r="BZ16" s="11">
        <v>206</v>
      </c>
      <c r="CA16" s="13">
        <v>13633.86</v>
      </c>
      <c r="CB16" s="11"/>
      <c r="CC16" s="11"/>
      <c r="CD16" s="13"/>
      <c r="CE16" s="11"/>
      <c r="CF16" s="12"/>
      <c r="CG16" s="12"/>
      <c r="CH16" s="11">
        <v>11</v>
      </c>
      <c r="CI16" s="13">
        <v>650.16</v>
      </c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4</v>
      </c>
      <c r="DW16" s="13">
        <v>186</v>
      </c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</row>
    <row r="17">
      <c r="A17" s="10" t="s">
        <v>83</v>
      </c>
      <c r="B17" s="11">
        <v>310175</v>
      </c>
      <c r="C17" s="11">
        <f>=ROUNDDOWN(13.3286494523297,0)</f>
      </c>
      <c r="D17" s="11">
        <v>799587</v>
      </c>
      <c r="E17" s="12"/>
      <c r="F17" s="11"/>
      <c r="G17" s="11">
        <f>=ROUNDDOWN({0},0)</f>
      </c>
      <c r="H17" s="11"/>
      <c r="I17" s="12"/>
      <c r="J17" s="11">
        <v>573895</v>
      </c>
      <c r="K17" s="13">
        <v>12337970.21</v>
      </c>
      <c r="L17" s="11">
        <v>1422</v>
      </c>
      <c r="M17" s="14">
        <v>8676.49</v>
      </c>
      <c r="N17" s="11"/>
      <c r="O17" s="13"/>
      <c r="P17" s="11"/>
      <c r="Q17" s="14"/>
      <c r="R17" s="12"/>
      <c r="S17" s="12"/>
      <c r="T17" s="12"/>
      <c r="U17" s="12"/>
      <c r="V17" s="11">
        <v>14770</v>
      </c>
      <c r="W17" s="13">
        <v>306085.35</v>
      </c>
      <c r="X17" s="11"/>
      <c r="Y17" s="11"/>
      <c r="Z17" s="13"/>
      <c r="AA17" s="11"/>
      <c r="AB17" s="12"/>
      <c r="AC17" s="12"/>
      <c r="AD17" s="11">
        <v>70469</v>
      </c>
      <c r="AE17" s="13">
        <v>1439863.91</v>
      </c>
      <c r="AF17" s="11"/>
      <c r="AG17" s="11"/>
      <c r="AH17" s="13"/>
      <c r="AI17" s="11"/>
      <c r="AJ17" s="12"/>
      <c r="AK17" s="12"/>
      <c r="AL17" s="11">
        <v>186841</v>
      </c>
      <c r="AM17" s="13">
        <v>4020389.48</v>
      </c>
      <c r="AN17" s="11"/>
      <c r="AO17" s="11"/>
      <c r="AP17" s="13"/>
      <c r="AQ17" s="11"/>
      <c r="AR17" s="12"/>
      <c r="AS17" s="12"/>
      <c r="AT17" s="11">
        <v>55392</v>
      </c>
      <c r="AU17" s="13">
        <v>1257649.56</v>
      </c>
      <c r="AV17" s="11"/>
      <c r="AW17" s="11"/>
      <c r="AX17" s="13"/>
      <c r="AY17" s="11"/>
      <c r="AZ17" s="12"/>
      <c r="BA17" s="12"/>
      <c r="BB17" s="11">
        <v>100182</v>
      </c>
      <c r="BC17" s="13">
        <v>1956278.39</v>
      </c>
      <c r="BD17" s="11"/>
      <c r="BE17" s="11"/>
      <c r="BF17" s="13"/>
      <c r="BG17" s="11"/>
      <c r="BH17" s="12"/>
      <c r="BI17" s="12"/>
      <c r="BJ17" s="11">
        <v>62004</v>
      </c>
      <c r="BK17" s="13">
        <v>1545012.24</v>
      </c>
      <c r="BL17" s="11"/>
      <c r="BM17" s="11"/>
      <c r="BN17" s="13"/>
      <c r="BO17" s="11"/>
      <c r="BP17" s="12"/>
      <c r="BQ17" s="12"/>
      <c r="BR17" s="11">
        <v>12118</v>
      </c>
      <c r="BS17" s="13">
        <v>312506.29</v>
      </c>
      <c r="BT17" s="11"/>
      <c r="BU17" s="11"/>
      <c r="BV17" s="13"/>
      <c r="BW17" s="11"/>
      <c r="BX17" s="12"/>
      <c r="BY17" s="12"/>
      <c r="BZ17" s="11">
        <v>9200</v>
      </c>
      <c r="CA17" s="13">
        <v>218763.3</v>
      </c>
      <c r="CB17" s="11"/>
      <c r="CC17" s="11"/>
      <c r="CD17" s="13"/>
      <c r="CE17" s="11"/>
      <c r="CF17" s="12"/>
      <c r="CG17" s="12"/>
      <c r="CH17" s="11">
        <v>12350</v>
      </c>
      <c r="CI17" s="13">
        <v>282600.77</v>
      </c>
      <c r="CJ17" s="11"/>
      <c r="CK17" s="11"/>
      <c r="CL17" s="13"/>
      <c r="CM17" s="11"/>
      <c r="CN17" s="12"/>
      <c r="CO17" s="12"/>
      <c r="CP17" s="11">
        <v>12600</v>
      </c>
      <c r="CQ17" s="13">
        <v>321786.94</v>
      </c>
      <c r="CR17" s="11"/>
      <c r="CS17" s="11"/>
      <c r="CT17" s="13"/>
      <c r="CU17" s="11"/>
      <c r="CV17" s="12"/>
      <c r="CW17" s="12"/>
      <c r="CX17" s="11">
        <v>21466</v>
      </c>
      <c r="CY17" s="13">
        <v>360192.38</v>
      </c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5393</v>
      </c>
      <c r="DO17" s="13">
        <v>102321.76</v>
      </c>
      <c r="DP17" s="11"/>
      <c r="DQ17" s="11"/>
      <c r="DR17" s="13"/>
      <c r="DS17" s="11"/>
      <c r="DT17" s="12"/>
      <c r="DU17" s="12"/>
      <c r="DV17" s="11">
        <v>3207</v>
      </c>
      <c r="DW17" s="13">
        <v>50727.65</v>
      </c>
      <c r="DX17" s="11"/>
      <c r="DY17" s="11"/>
      <c r="DZ17" s="13"/>
      <c r="EA17" s="11"/>
      <c r="EB17" s="12"/>
      <c r="EC17" s="12"/>
      <c r="ED17" s="11">
        <v>2363</v>
      </c>
      <c r="EE17" s="13">
        <v>48596.55</v>
      </c>
      <c r="EF17" s="11"/>
      <c r="EG17" s="11"/>
      <c r="EH17" s="13"/>
      <c r="EI17" s="11"/>
      <c r="EJ17" s="12"/>
      <c r="EK17" s="12"/>
      <c r="EL17" s="11">
        <v>2295</v>
      </c>
      <c r="EM17" s="13">
        <v>50929.91</v>
      </c>
      <c r="EN17" s="11"/>
      <c r="EO17" s="11"/>
      <c r="EP17" s="13"/>
      <c r="EQ17" s="11"/>
      <c r="ER17" s="12"/>
      <c r="ES17" s="12"/>
      <c r="ET17" s="11">
        <v>197</v>
      </c>
      <c r="EU17" s="13">
        <v>3964.1</v>
      </c>
      <c r="EV17" s="11"/>
      <c r="EW17" s="11"/>
      <c r="EX17" s="13"/>
      <c r="EY17" s="11"/>
      <c r="EZ17" s="12"/>
      <c r="FA17" s="12"/>
      <c r="FB17" s="11">
        <v>299</v>
      </c>
      <c r="FC17" s="13">
        <v>6498.17</v>
      </c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24</v>
      </c>
      <c r="FS17" s="13">
        <v>700.84</v>
      </c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1388</v>
      </c>
      <c r="GQ17" s="13">
        <v>24002.09</v>
      </c>
      <c r="GR17" s="11"/>
      <c r="GS17" s="11"/>
      <c r="GT17" s="13"/>
      <c r="GU17" s="11"/>
      <c r="GV17" s="12"/>
      <c r="GW17" s="12"/>
      <c r="GX17" s="11">
        <v>1036</v>
      </c>
      <c r="GY17" s="13">
        <v>22968.08</v>
      </c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301</v>
      </c>
      <c r="HO17" s="13">
        <v>6132.45</v>
      </c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</row>
    <row r="18">
      <c r="A18" s="10" t="s">
        <v>84</v>
      </c>
      <c r="B18" s="11">
        <v>71493</v>
      </c>
      <c r="C18" s="11">
        <f>=ROUNDDOWN(17.5662792697609,0)</f>
      </c>
      <c r="D18" s="11">
        <v>120902</v>
      </c>
      <c r="E18" s="12"/>
      <c r="F18" s="11"/>
      <c r="G18" s="11">
        <f>=ROUNDDOWN({0},0)</f>
      </c>
      <c r="H18" s="11"/>
      <c r="I18" s="12"/>
      <c r="J18" s="11">
        <v>78084</v>
      </c>
      <c r="K18" s="13">
        <v>2311906.27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1105</v>
      </c>
      <c r="W18" s="13">
        <v>31377.94</v>
      </c>
      <c r="X18" s="11"/>
      <c r="Y18" s="11"/>
      <c r="Z18" s="13"/>
      <c r="AA18" s="11"/>
      <c r="AB18" s="12"/>
      <c r="AC18" s="12"/>
      <c r="AD18" s="11">
        <v>2200</v>
      </c>
      <c r="AE18" s="13">
        <v>61977.44</v>
      </c>
      <c r="AF18" s="11"/>
      <c r="AG18" s="11"/>
      <c r="AH18" s="13"/>
      <c r="AI18" s="11"/>
      <c r="AJ18" s="12"/>
      <c r="AK18" s="12"/>
      <c r="AL18" s="11">
        <v>11476</v>
      </c>
      <c r="AM18" s="13">
        <v>312368.52</v>
      </c>
      <c r="AN18" s="11"/>
      <c r="AO18" s="11"/>
      <c r="AP18" s="13"/>
      <c r="AQ18" s="11"/>
      <c r="AR18" s="12"/>
      <c r="AS18" s="12"/>
      <c r="AT18" s="11">
        <v>15716</v>
      </c>
      <c r="AU18" s="13">
        <v>488526.02</v>
      </c>
      <c r="AV18" s="11"/>
      <c r="AW18" s="11"/>
      <c r="AX18" s="13"/>
      <c r="AY18" s="11"/>
      <c r="AZ18" s="12"/>
      <c r="BA18" s="12"/>
      <c r="BB18" s="11">
        <v>11137</v>
      </c>
      <c r="BC18" s="13">
        <v>320753.68</v>
      </c>
      <c r="BD18" s="11"/>
      <c r="BE18" s="11"/>
      <c r="BF18" s="13"/>
      <c r="BG18" s="11"/>
      <c r="BH18" s="12"/>
      <c r="BI18" s="12"/>
      <c r="BJ18" s="11">
        <v>19818</v>
      </c>
      <c r="BK18" s="13">
        <v>609243.94</v>
      </c>
      <c r="BL18" s="11"/>
      <c r="BM18" s="11"/>
      <c r="BN18" s="13"/>
      <c r="BO18" s="11"/>
      <c r="BP18" s="12"/>
      <c r="BQ18" s="12"/>
      <c r="BR18" s="11">
        <v>1917</v>
      </c>
      <c r="BS18" s="13">
        <v>59223.18</v>
      </c>
      <c r="BT18" s="11"/>
      <c r="BU18" s="11"/>
      <c r="BV18" s="13"/>
      <c r="BW18" s="11"/>
      <c r="BX18" s="12"/>
      <c r="BY18" s="12"/>
      <c r="BZ18" s="11">
        <v>2269</v>
      </c>
      <c r="CA18" s="13">
        <v>64820.02</v>
      </c>
      <c r="CB18" s="11"/>
      <c r="CC18" s="11"/>
      <c r="CD18" s="13"/>
      <c r="CE18" s="11"/>
      <c r="CF18" s="12"/>
      <c r="CG18" s="12"/>
      <c r="CH18" s="11">
        <v>7779</v>
      </c>
      <c r="CI18" s="13">
        <v>228776.66</v>
      </c>
      <c r="CJ18" s="11"/>
      <c r="CK18" s="11"/>
      <c r="CL18" s="13"/>
      <c r="CM18" s="11"/>
      <c r="CN18" s="12"/>
      <c r="CO18" s="12"/>
      <c r="CP18" s="11">
        <v>2998</v>
      </c>
      <c r="CQ18" s="13">
        <v>89100.48</v>
      </c>
      <c r="CR18" s="11"/>
      <c r="CS18" s="11"/>
      <c r="CT18" s="13"/>
      <c r="CU18" s="11"/>
      <c r="CV18" s="12"/>
      <c r="CW18" s="12"/>
      <c r="CX18" s="11">
        <v>143</v>
      </c>
      <c r="CY18" s="13">
        <v>4181</v>
      </c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641</v>
      </c>
      <c r="DO18" s="13">
        <v>20191.5</v>
      </c>
      <c r="DP18" s="11"/>
      <c r="DQ18" s="11"/>
      <c r="DR18" s="13"/>
      <c r="DS18" s="11"/>
      <c r="DT18" s="12"/>
      <c r="DU18" s="12"/>
      <c r="DV18" s="11">
        <v>267</v>
      </c>
      <c r="DW18" s="13">
        <v>5046.04</v>
      </c>
      <c r="DX18" s="11"/>
      <c r="DY18" s="11"/>
      <c r="DZ18" s="13"/>
      <c r="EA18" s="11"/>
      <c r="EB18" s="12"/>
      <c r="EC18" s="12"/>
      <c r="ED18" s="11">
        <v>350</v>
      </c>
      <c r="EE18" s="13">
        <v>9483.11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10</v>
      </c>
      <c r="EU18" s="13">
        <v>249.9</v>
      </c>
      <c r="EV18" s="11"/>
      <c r="EW18" s="11"/>
      <c r="EX18" s="13"/>
      <c r="EY18" s="11"/>
      <c r="EZ18" s="12"/>
      <c r="FA18" s="12"/>
      <c r="FB18" s="11">
        <v>142</v>
      </c>
      <c r="FC18" s="13">
        <v>3919.62</v>
      </c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109</v>
      </c>
      <c r="GQ18" s="13">
        <v>2475.08</v>
      </c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7</v>
      </c>
      <c r="HO18" s="13">
        <v>192.14</v>
      </c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</row>
    <row r="19">
      <c r="A19" s="10" t="s">
        <v>85</v>
      </c>
      <c r="B19" s="11">
        <v>256355</v>
      </c>
      <c r="C19" s="11">
        <f>=ROUNDDOWN(21.0468629414952,0)</f>
      </c>
      <c r="D19" s="11">
        <v>208686</v>
      </c>
      <c r="E19" s="12"/>
      <c r="F19" s="11"/>
      <c r="G19" s="11">
        <f>=ROUNDDOWN({0},0)</f>
      </c>
      <c r="H19" s="11"/>
      <c r="I19" s="12"/>
      <c r="J19" s="11">
        <v>671224</v>
      </c>
      <c r="K19" s="13">
        <v>10159956.42</v>
      </c>
      <c r="L19" s="11">
        <v>209</v>
      </c>
      <c r="M19" s="14">
        <v>48612.23</v>
      </c>
      <c r="N19" s="11"/>
      <c r="O19" s="13"/>
      <c r="P19" s="11"/>
      <c r="Q19" s="14"/>
      <c r="R19" s="12"/>
      <c r="S19" s="12"/>
      <c r="T19" s="12"/>
      <c r="U19" s="12"/>
      <c r="V19" s="11">
        <v>140697</v>
      </c>
      <c r="W19" s="13">
        <v>1982762.22</v>
      </c>
      <c r="X19" s="11"/>
      <c r="Y19" s="11"/>
      <c r="Z19" s="13"/>
      <c r="AA19" s="11"/>
      <c r="AB19" s="12"/>
      <c r="AC19" s="12"/>
      <c r="AD19" s="11">
        <v>109965</v>
      </c>
      <c r="AE19" s="13">
        <v>1768751.48</v>
      </c>
      <c r="AF19" s="11"/>
      <c r="AG19" s="11"/>
      <c r="AH19" s="13"/>
      <c r="AI19" s="11"/>
      <c r="AJ19" s="12"/>
      <c r="AK19" s="12"/>
      <c r="AL19" s="11">
        <v>101247</v>
      </c>
      <c r="AM19" s="13">
        <v>1408852.19</v>
      </c>
      <c r="AN19" s="11"/>
      <c r="AO19" s="11"/>
      <c r="AP19" s="13"/>
      <c r="AQ19" s="11"/>
      <c r="AR19" s="12"/>
      <c r="AS19" s="12"/>
      <c r="AT19" s="11">
        <v>67283</v>
      </c>
      <c r="AU19" s="13">
        <v>1110816.76</v>
      </c>
      <c r="AV19" s="11"/>
      <c r="AW19" s="11"/>
      <c r="AX19" s="13"/>
      <c r="AY19" s="11"/>
      <c r="AZ19" s="12"/>
      <c r="BA19" s="12"/>
      <c r="BB19" s="11">
        <v>70264</v>
      </c>
      <c r="BC19" s="13">
        <v>1070963.38</v>
      </c>
      <c r="BD19" s="11"/>
      <c r="BE19" s="11"/>
      <c r="BF19" s="13"/>
      <c r="BG19" s="11"/>
      <c r="BH19" s="12"/>
      <c r="BI19" s="12"/>
      <c r="BJ19" s="11">
        <v>55724</v>
      </c>
      <c r="BK19" s="13">
        <v>905421.99</v>
      </c>
      <c r="BL19" s="11"/>
      <c r="BM19" s="11"/>
      <c r="BN19" s="13"/>
      <c r="BO19" s="11"/>
      <c r="BP19" s="12"/>
      <c r="BQ19" s="12"/>
      <c r="BR19" s="11">
        <v>37975</v>
      </c>
      <c r="BS19" s="13">
        <v>595973.61</v>
      </c>
      <c r="BT19" s="11"/>
      <c r="BU19" s="11"/>
      <c r="BV19" s="13"/>
      <c r="BW19" s="11"/>
      <c r="BX19" s="12"/>
      <c r="BY19" s="12"/>
      <c r="BZ19" s="11">
        <v>10247</v>
      </c>
      <c r="CA19" s="13">
        <v>176841.55</v>
      </c>
      <c r="CB19" s="11"/>
      <c r="CC19" s="11"/>
      <c r="CD19" s="13"/>
      <c r="CE19" s="11"/>
      <c r="CF19" s="12"/>
      <c r="CG19" s="12"/>
      <c r="CH19" s="11">
        <v>42111</v>
      </c>
      <c r="CI19" s="13">
        <v>661916.53</v>
      </c>
      <c r="CJ19" s="11"/>
      <c r="CK19" s="11"/>
      <c r="CL19" s="13"/>
      <c r="CM19" s="11"/>
      <c r="CN19" s="12"/>
      <c r="CO19" s="12"/>
      <c r="CP19" s="11">
        <v>6783</v>
      </c>
      <c r="CQ19" s="13">
        <v>102784.82</v>
      </c>
      <c r="CR19" s="11"/>
      <c r="CS19" s="11"/>
      <c r="CT19" s="13"/>
      <c r="CU19" s="11"/>
      <c r="CV19" s="12"/>
      <c r="CW19" s="12"/>
      <c r="CX19" s="11">
        <v>10154</v>
      </c>
      <c r="CY19" s="13">
        <v>144679.16</v>
      </c>
      <c r="CZ19" s="11"/>
      <c r="DA19" s="11"/>
      <c r="DB19" s="13"/>
      <c r="DC19" s="11"/>
      <c r="DD19" s="12"/>
      <c r="DE19" s="12"/>
      <c r="DF19" s="11">
        <v>528</v>
      </c>
      <c r="DG19" s="13">
        <v>3471.32</v>
      </c>
      <c r="DH19" s="11"/>
      <c r="DI19" s="11"/>
      <c r="DJ19" s="13"/>
      <c r="DK19" s="11"/>
      <c r="DL19" s="12"/>
      <c r="DM19" s="12"/>
      <c r="DN19" s="11">
        <v>2920</v>
      </c>
      <c r="DO19" s="13">
        <v>42198.89</v>
      </c>
      <c r="DP19" s="11"/>
      <c r="DQ19" s="11"/>
      <c r="DR19" s="13"/>
      <c r="DS19" s="11"/>
      <c r="DT19" s="12"/>
      <c r="DU19" s="12"/>
      <c r="DV19" s="11">
        <v>7590</v>
      </c>
      <c r="DW19" s="13">
        <v>58144.28</v>
      </c>
      <c r="DX19" s="11"/>
      <c r="DY19" s="11"/>
      <c r="DZ19" s="13"/>
      <c r="EA19" s="11"/>
      <c r="EB19" s="12"/>
      <c r="EC19" s="12"/>
      <c r="ED19" s="11">
        <v>1875</v>
      </c>
      <c r="EE19" s="13">
        <v>27865.28</v>
      </c>
      <c r="EF19" s="11"/>
      <c r="EG19" s="11"/>
      <c r="EH19" s="13"/>
      <c r="EI19" s="11"/>
      <c r="EJ19" s="12"/>
      <c r="EK19" s="12"/>
      <c r="EL19" s="11">
        <v>2058</v>
      </c>
      <c r="EM19" s="13">
        <v>36525.77</v>
      </c>
      <c r="EN19" s="11"/>
      <c r="EO19" s="11"/>
      <c r="EP19" s="13"/>
      <c r="EQ19" s="11"/>
      <c r="ER19" s="12"/>
      <c r="ES19" s="12"/>
      <c r="ET19" s="11">
        <v>165</v>
      </c>
      <c r="EU19" s="13">
        <v>2437.77</v>
      </c>
      <c r="EV19" s="11"/>
      <c r="EW19" s="11"/>
      <c r="EX19" s="13"/>
      <c r="EY19" s="11"/>
      <c r="EZ19" s="12"/>
      <c r="FA19" s="12"/>
      <c r="FB19" s="11">
        <v>723</v>
      </c>
      <c r="FC19" s="13">
        <v>13895.98</v>
      </c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9</v>
      </c>
      <c r="FS19" s="13">
        <v>136.38</v>
      </c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244</v>
      </c>
      <c r="GI19" s="13">
        <v>4443.28</v>
      </c>
      <c r="GJ19" s="11"/>
      <c r="GK19" s="11"/>
      <c r="GL19" s="13"/>
      <c r="GM19" s="11"/>
      <c r="GN19" s="12"/>
      <c r="GO19" s="12"/>
      <c r="GP19" s="11">
        <v>1185</v>
      </c>
      <c r="GQ19" s="13">
        <v>18311.82</v>
      </c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1477</v>
      </c>
      <c r="HO19" s="13">
        <v>22761.96</v>
      </c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</row>
    <row r="20">
      <c r="A20" s="10" t="s">
        <v>86</v>
      </c>
      <c r="B20" s="11">
        <v>255750</v>
      </c>
      <c r="C20" s="11">
        <f>=ROUNDDOWN(30.3132667211891,0)</f>
      </c>
      <c r="D20" s="11">
        <v>163074</v>
      </c>
      <c r="E20" s="12"/>
      <c r="F20" s="11"/>
      <c r="G20" s="11">
        <f>=ROUNDDOWN({0},0)</f>
      </c>
      <c r="H20" s="11"/>
      <c r="I20" s="12"/>
      <c r="J20" s="11">
        <v>735303</v>
      </c>
      <c r="K20" s="13">
        <v>27179751.3</v>
      </c>
      <c r="L20" s="11">
        <v>786</v>
      </c>
      <c r="M20" s="14">
        <v>34579.84</v>
      </c>
      <c r="N20" s="11"/>
      <c r="O20" s="13"/>
      <c r="P20" s="11"/>
      <c r="Q20" s="14"/>
      <c r="R20" s="12"/>
      <c r="S20" s="12"/>
      <c r="T20" s="12"/>
      <c r="U20" s="12"/>
      <c r="V20" s="11">
        <v>71718</v>
      </c>
      <c r="W20" s="13">
        <v>2822067.27</v>
      </c>
      <c r="X20" s="11"/>
      <c r="Y20" s="11"/>
      <c r="Z20" s="13"/>
      <c r="AA20" s="11"/>
      <c r="AB20" s="12"/>
      <c r="AC20" s="12"/>
      <c r="AD20" s="11">
        <v>225467</v>
      </c>
      <c r="AE20" s="13">
        <v>7871181.77</v>
      </c>
      <c r="AF20" s="11"/>
      <c r="AG20" s="11"/>
      <c r="AH20" s="13"/>
      <c r="AI20" s="11"/>
      <c r="AJ20" s="12"/>
      <c r="AK20" s="12"/>
      <c r="AL20" s="11">
        <v>82957</v>
      </c>
      <c r="AM20" s="13">
        <v>2989907.77</v>
      </c>
      <c r="AN20" s="11"/>
      <c r="AO20" s="11"/>
      <c r="AP20" s="13"/>
      <c r="AQ20" s="11"/>
      <c r="AR20" s="12"/>
      <c r="AS20" s="12"/>
      <c r="AT20" s="11">
        <v>67301</v>
      </c>
      <c r="AU20" s="13">
        <v>2553529.98</v>
      </c>
      <c r="AV20" s="11"/>
      <c r="AW20" s="11"/>
      <c r="AX20" s="13"/>
      <c r="AY20" s="11"/>
      <c r="AZ20" s="12"/>
      <c r="BA20" s="12"/>
      <c r="BB20" s="11">
        <v>90342</v>
      </c>
      <c r="BC20" s="13">
        <v>3607509.82</v>
      </c>
      <c r="BD20" s="11"/>
      <c r="BE20" s="11"/>
      <c r="BF20" s="13"/>
      <c r="BG20" s="11"/>
      <c r="BH20" s="12"/>
      <c r="BI20" s="12"/>
      <c r="BJ20" s="11">
        <v>48262</v>
      </c>
      <c r="BK20" s="13">
        <v>1879992.93</v>
      </c>
      <c r="BL20" s="11"/>
      <c r="BM20" s="11"/>
      <c r="BN20" s="13"/>
      <c r="BO20" s="11"/>
      <c r="BP20" s="12"/>
      <c r="BQ20" s="12"/>
      <c r="BR20" s="11">
        <v>37878</v>
      </c>
      <c r="BS20" s="13">
        <v>1537333.7</v>
      </c>
      <c r="BT20" s="11"/>
      <c r="BU20" s="11"/>
      <c r="BV20" s="13"/>
      <c r="BW20" s="11"/>
      <c r="BX20" s="12"/>
      <c r="BY20" s="12"/>
      <c r="BZ20" s="11">
        <v>17582</v>
      </c>
      <c r="CA20" s="13">
        <v>702756.47</v>
      </c>
      <c r="CB20" s="11"/>
      <c r="CC20" s="11"/>
      <c r="CD20" s="13"/>
      <c r="CE20" s="11"/>
      <c r="CF20" s="12"/>
      <c r="CG20" s="12"/>
      <c r="CH20" s="11">
        <v>35717</v>
      </c>
      <c r="CI20" s="13">
        <v>1354653.1</v>
      </c>
      <c r="CJ20" s="11"/>
      <c r="CK20" s="11"/>
      <c r="CL20" s="13"/>
      <c r="CM20" s="11"/>
      <c r="CN20" s="12"/>
      <c r="CO20" s="12"/>
      <c r="CP20" s="11">
        <v>4193</v>
      </c>
      <c r="CQ20" s="13">
        <v>165886.3</v>
      </c>
      <c r="CR20" s="11"/>
      <c r="CS20" s="11"/>
      <c r="CT20" s="13"/>
      <c r="CU20" s="11"/>
      <c r="CV20" s="12"/>
      <c r="CW20" s="12"/>
      <c r="CX20" s="11">
        <v>13432</v>
      </c>
      <c r="CY20" s="13">
        <v>486640.24</v>
      </c>
      <c r="CZ20" s="11"/>
      <c r="DA20" s="11"/>
      <c r="DB20" s="13"/>
      <c r="DC20" s="11"/>
      <c r="DD20" s="12"/>
      <c r="DE20" s="12"/>
      <c r="DF20" s="11">
        <v>12477</v>
      </c>
      <c r="DG20" s="13">
        <v>220498.5</v>
      </c>
      <c r="DH20" s="11"/>
      <c r="DI20" s="11"/>
      <c r="DJ20" s="13"/>
      <c r="DK20" s="11"/>
      <c r="DL20" s="12"/>
      <c r="DM20" s="12"/>
      <c r="DN20" s="11">
        <v>12300</v>
      </c>
      <c r="DO20" s="13">
        <v>452311.49</v>
      </c>
      <c r="DP20" s="11"/>
      <c r="DQ20" s="11"/>
      <c r="DR20" s="13"/>
      <c r="DS20" s="11"/>
      <c r="DT20" s="12"/>
      <c r="DU20" s="12"/>
      <c r="DV20" s="11">
        <v>4520</v>
      </c>
      <c r="DW20" s="13">
        <v>107385</v>
      </c>
      <c r="DX20" s="11"/>
      <c r="DY20" s="11"/>
      <c r="DZ20" s="13"/>
      <c r="EA20" s="11"/>
      <c r="EB20" s="12"/>
      <c r="EC20" s="12"/>
      <c r="ED20" s="11">
        <v>2724</v>
      </c>
      <c r="EE20" s="13">
        <v>102116.99</v>
      </c>
      <c r="EF20" s="11"/>
      <c r="EG20" s="11"/>
      <c r="EH20" s="13"/>
      <c r="EI20" s="11"/>
      <c r="EJ20" s="12"/>
      <c r="EK20" s="12"/>
      <c r="EL20" s="11">
        <v>533</v>
      </c>
      <c r="EM20" s="13">
        <v>22647.55</v>
      </c>
      <c r="EN20" s="11"/>
      <c r="EO20" s="11"/>
      <c r="EP20" s="13"/>
      <c r="EQ20" s="11"/>
      <c r="ER20" s="12"/>
      <c r="ES20" s="12"/>
      <c r="ET20" s="11">
        <v>2362</v>
      </c>
      <c r="EU20" s="13">
        <v>98325.01</v>
      </c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97</v>
      </c>
      <c r="FS20" s="13">
        <v>3433.43</v>
      </c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3990</v>
      </c>
      <c r="GI20" s="13">
        <v>143248.04</v>
      </c>
      <c r="GJ20" s="11"/>
      <c r="GK20" s="11"/>
      <c r="GL20" s="13"/>
      <c r="GM20" s="11"/>
      <c r="GN20" s="12"/>
      <c r="GO20" s="12"/>
      <c r="GP20" s="11">
        <v>799</v>
      </c>
      <c r="GQ20" s="13">
        <v>28470.54</v>
      </c>
      <c r="GR20" s="11"/>
      <c r="GS20" s="11"/>
      <c r="GT20" s="13"/>
      <c r="GU20" s="11"/>
      <c r="GV20" s="12"/>
      <c r="GW20" s="12"/>
      <c r="GX20" s="11">
        <v>65</v>
      </c>
      <c r="GY20" s="13">
        <v>5249.19</v>
      </c>
      <c r="GZ20" s="11"/>
      <c r="HA20" s="11"/>
      <c r="HB20" s="13"/>
      <c r="HC20" s="11"/>
      <c r="HD20" s="12"/>
      <c r="HE20" s="12"/>
      <c r="HF20" s="11">
        <v>112</v>
      </c>
      <c r="HG20" s="13">
        <v>6388.78</v>
      </c>
      <c r="HH20" s="11"/>
      <c r="HI20" s="11"/>
      <c r="HJ20" s="13"/>
      <c r="HK20" s="11"/>
      <c r="HL20" s="12"/>
      <c r="HM20" s="12"/>
      <c r="HN20" s="11">
        <v>373</v>
      </c>
      <c r="HO20" s="13">
        <v>13940.31</v>
      </c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102</v>
      </c>
      <c r="IE20" s="13">
        <v>4277.12</v>
      </c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</row>
    <row r="21">
      <c r="A21" s="19" t="s">
        <v>87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5901893</v>
      </c>
      <c r="K21" s="17">
        <v>250583107.8</v>
      </c>
      <c r="L21" s="15">
        <v>8338</v>
      </c>
      <c r="M21" s="18">
        <v>30053.14</v>
      </c>
      <c r="N21" s="15"/>
      <c r="O21" s="17"/>
      <c r="P21" s="15"/>
      <c r="Q21" s="18"/>
      <c r="R21" s="16"/>
      <c r="S21" s="16"/>
      <c r="T21" s="16"/>
      <c r="U21" s="16"/>
      <c r="V21" s="15">
        <v>804888</v>
      </c>
      <c r="W21" s="17">
        <v>52323607.3</v>
      </c>
      <c r="X21" s="15"/>
      <c r="Y21" s="15"/>
      <c r="Z21" s="17"/>
      <c r="AA21" s="15"/>
      <c r="AB21" s="16"/>
      <c r="AC21" s="16"/>
      <c r="AD21" s="15">
        <v>1035893</v>
      </c>
      <c r="AE21" s="17">
        <v>38933439.72</v>
      </c>
      <c r="AF21" s="15"/>
      <c r="AG21" s="15"/>
      <c r="AH21" s="17"/>
      <c r="AI21" s="15"/>
      <c r="AJ21" s="16"/>
      <c r="AK21" s="16"/>
      <c r="AL21" s="15">
        <v>1006259</v>
      </c>
      <c r="AM21" s="17">
        <v>34126954.86</v>
      </c>
      <c r="AN21" s="15"/>
      <c r="AO21" s="15"/>
      <c r="AP21" s="17"/>
      <c r="AQ21" s="15"/>
      <c r="AR21" s="16"/>
      <c r="AS21" s="16"/>
      <c r="AT21" s="15">
        <v>677600</v>
      </c>
      <c r="AU21" s="17">
        <v>26206041.89</v>
      </c>
      <c r="AV21" s="15"/>
      <c r="AW21" s="15"/>
      <c r="AX21" s="17"/>
      <c r="AY21" s="15"/>
      <c r="AZ21" s="16"/>
      <c r="BA21" s="16"/>
      <c r="BB21" s="15">
        <v>655095</v>
      </c>
      <c r="BC21" s="17">
        <v>20798989.5</v>
      </c>
      <c r="BD21" s="15"/>
      <c r="BE21" s="15"/>
      <c r="BF21" s="17"/>
      <c r="BG21" s="15"/>
      <c r="BH21" s="16"/>
      <c r="BI21" s="16"/>
      <c r="BJ21" s="15">
        <v>457873</v>
      </c>
      <c r="BK21" s="17">
        <v>17926667.37</v>
      </c>
      <c r="BL21" s="15"/>
      <c r="BM21" s="15"/>
      <c r="BN21" s="17"/>
      <c r="BO21" s="15"/>
      <c r="BP21" s="16"/>
      <c r="BQ21" s="16"/>
      <c r="BR21" s="15">
        <v>296772</v>
      </c>
      <c r="BS21" s="17">
        <v>16474376.9</v>
      </c>
      <c r="BT21" s="15"/>
      <c r="BU21" s="15"/>
      <c r="BV21" s="17"/>
      <c r="BW21" s="15"/>
      <c r="BX21" s="16"/>
      <c r="BY21" s="16"/>
      <c r="BZ21" s="15">
        <v>201137</v>
      </c>
      <c r="CA21" s="17">
        <v>15708736.41</v>
      </c>
      <c r="CB21" s="15"/>
      <c r="CC21" s="15"/>
      <c r="CD21" s="17"/>
      <c r="CE21" s="15"/>
      <c r="CF21" s="16"/>
      <c r="CG21" s="16"/>
      <c r="CH21" s="15">
        <v>300311</v>
      </c>
      <c r="CI21" s="17">
        <v>12825163.07</v>
      </c>
      <c r="CJ21" s="15"/>
      <c r="CK21" s="15"/>
      <c r="CL21" s="17"/>
      <c r="CM21" s="15"/>
      <c r="CN21" s="16"/>
      <c r="CO21" s="16"/>
      <c r="CP21" s="15">
        <v>77020</v>
      </c>
      <c r="CQ21" s="17">
        <v>3151144.99</v>
      </c>
      <c r="CR21" s="15"/>
      <c r="CS21" s="15"/>
      <c r="CT21" s="17"/>
      <c r="CU21" s="15"/>
      <c r="CV21" s="16"/>
      <c r="CW21" s="16"/>
      <c r="CX21" s="15">
        <v>88277</v>
      </c>
      <c r="CY21" s="17">
        <v>2439363.19</v>
      </c>
      <c r="CZ21" s="15"/>
      <c r="DA21" s="15"/>
      <c r="DB21" s="17"/>
      <c r="DC21" s="15"/>
      <c r="DD21" s="16"/>
      <c r="DE21" s="16"/>
      <c r="DF21" s="15">
        <v>112911</v>
      </c>
      <c r="DG21" s="17">
        <v>2400158.63</v>
      </c>
      <c r="DH21" s="15"/>
      <c r="DI21" s="15"/>
      <c r="DJ21" s="17"/>
      <c r="DK21" s="15"/>
      <c r="DL21" s="16"/>
      <c r="DM21" s="16"/>
      <c r="DN21" s="15">
        <v>52862</v>
      </c>
      <c r="DO21" s="17">
        <v>1959193.61</v>
      </c>
      <c r="DP21" s="15"/>
      <c r="DQ21" s="15"/>
      <c r="DR21" s="17"/>
      <c r="DS21" s="15"/>
      <c r="DT21" s="16"/>
      <c r="DU21" s="16"/>
      <c r="DV21" s="15">
        <v>38534</v>
      </c>
      <c r="DW21" s="17">
        <v>893796.41</v>
      </c>
      <c r="DX21" s="15"/>
      <c r="DY21" s="15"/>
      <c r="DZ21" s="17"/>
      <c r="EA21" s="15"/>
      <c r="EB21" s="16"/>
      <c r="EC21" s="16"/>
      <c r="ED21" s="15">
        <v>22006</v>
      </c>
      <c r="EE21" s="17">
        <v>847143.49</v>
      </c>
      <c r="EF21" s="15"/>
      <c r="EG21" s="15"/>
      <c r="EH21" s="17"/>
      <c r="EI21" s="15"/>
      <c r="EJ21" s="16"/>
      <c r="EK21" s="16"/>
      <c r="EL21" s="15">
        <v>13464</v>
      </c>
      <c r="EM21" s="17">
        <v>552891.45</v>
      </c>
      <c r="EN21" s="15"/>
      <c r="EO21" s="15"/>
      <c r="EP21" s="17"/>
      <c r="EQ21" s="15"/>
      <c r="ER21" s="16"/>
      <c r="ES21" s="16"/>
      <c r="ET21" s="15">
        <v>9278</v>
      </c>
      <c r="EU21" s="17">
        <v>422746.19</v>
      </c>
      <c r="EV21" s="15"/>
      <c r="EW21" s="15"/>
      <c r="EX21" s="17"/>
      <c r="EY21" s="15"/>
      <c r="EZ21" s="16"/>
      <c r="FA21" s="16"/>
      <c r="FB21" s="15">
        <v>7261</v>
      </c>
      <c r="FC21" s="17">
        <v>389115.74</v>
      </c>
      <c r="FD21" s="15"/>
      <c r="FE21" s="15"/>
      <c r="FF21" s="17"/>
      <c r="FG21" s="15"/>
      <c r="FH21" s="16"/>
      <c r="FI21" s="16"/>
      <c r="FJ21" s="15">
        <v>12227</v>
      </c>
      <c r="FK21" s="17">
        <v>376880.6</v>
      </c>
      <c r="FL21" s="15"/>
      <c r="FM21" s="15"/>
      <c r="FN21" s="17"/>
      <c r="FO21" s="15"/>
      <c r="FP21" s="16"/>
      <c r="FQ21" s="16"/>
      <c r="FR21" s="15">
        <v>3076</v>
      </c>
      <c r="FS21" s="17">
        <v>352147.89</v>
      </c>
      <c r="FT21" s="15"/>
      <c r="FU21" s="15"/>
      <c r="FV21" s="17"/>
      <c r="FW21" s="15"/>
      <c r="FX21" s="16"/>
      <c r="FY21" s="16"/>
      <c r="FZ21" s="15">
        <v>2335</v>
      </c>
      <c r="GA21" s="17">
        <v>334595.91</v>
      </c>
      <c r="GB21" s="15"/>
      <c r="GC21" s="15"/>
      <c r="GD21" s="17"/>
      <c r="GE21" s="15"/>
      <c r="GF21" s="16"/>
      <c r="GG21" s="16"/>
      <c r="GH21" s="15">
        <v>6695</v>
      </c>
      <c r="GI21" s="17">
        <v>263525.79</v>
      </c>
      <c r="GJ21" s="15"/>
      <c r="GK21" s="15"/>
      <c r="GL21" s="17"/>
      <c r="GM21" s="15"/>
      <c r="GN21" s="16"/>
      <c r="GO21" s="16"/>
      <c r="GP21" s="15">
        <v>8483</v>
      </c>
      <c r="GQ21" s="17">
        <v>246832.21</v>
      </c>
      <c r="GR21" s="15"/>
      <c r="GS21" s="15"/>
      <c r="GT21" s="17"/>
      <c r="GU21" s="15"/>
      <c r="GV21" s="16"/>
      <c r="GW21" s="16"/>
      <c r="GX21" s="15">
        <v>4814</v>
      </c>
      <c r="GY21" s="17">
        <v>231712.63</v>
      </c>
      <c r="GZ21" s="15"/>
      <c r="HA21" s="15"/>
      <c r="HB21" s="17"/>
      <c r="HC21" s="15"/>
      <c r="HD21" s="16"/>
      <c r="HE21" s="16"/>
      <c r="HF21" s="15">
        <v>1454</v>
      </c>
      <c r="HG21" s="17">
        <v>188377.28</v>
      </c>
      <c r="HH21" s="15"/>
      <c r="HI21" s="15"/>
      <c r="HJ21" s="17"/>
      <c r="HK21" s="15"/>
      <c r="HL21" s="16"/>
      <c r="HM21" s="16"/>
      <c r="HN21" s="15">
        <v>4264</v>
      </c>
      <c r="HO21" s="17">
        <v>126342.25</v>
      </c>
      <c r="HP21" s="15"/>
      <c r="HQ21" s="15"/>
      <c r="HR21" s="17"/>
      <c r="HS21" s="15"/>
      <c r="HT21" s="16"/>
      <c r="HU21" s="16"/>
      <c r="HV21" s="15">
        <v>658</v>
      </c>
      <c r="HW21" s="17">
        <v>40441.65</v>
      </c>
      <c r="HX21" s="15"/>
      <c r="HY21" s="15"/>
      <c r="HZ21" s="17"/>
      <c r="IA21" s="15"/>
      <c r="IB21" s="16"/>
      <c r="IC21" s="16"/>
      <c r="ID21" s="15">
        <v>373</v>
      </c>
      <c r="IE21" s="17">
        <v>37915.25</v>
      </c>
      <c r="IF21" s="15"/>
      <c r="IG21" s="15"/>
      <c r="IH21" s="17"/>
      <c r="II21" s="15"/>
      <c r="IJ21" s="16"/>
      <c r="IK21" s="16"/>
      <c r="IL21" s="15">
        <v>73</v>
      </c>
      <c r="IM21" s="17">
        <v>4805.62</v>
      </c>
      <c r="IN21" s="15"/>
      <c r="IO21" s="15"/>
      <c r="IP21" s="17"/>
      <c r="IQ21" s="15"/>
      <c r="IR21" s="16"/>
      <c r="IS21" s="16"/>
      <c r="IT21" s="15"/>
      <c r="IU21" s="17"/>
      <c r="IV21" s="15"/>
      <c r="IW21" s="15"/>
      <c r="IX21" s="17"/>
      <c r="IY21" s="15"/>
      <c r="IZ21" s="16"/>
      <c r="JA21" s="16"/>
      <c r="JB21" s="15"/>
      <c r="JC21" s="17"/>
      <c r="JD21" s="15"/>
      <c r="JE21" s="15"/>
      <c r="JF21" s="17"/>
      <c r="JG21" s="15"/>
      <c r="JH21" s="16"/>
      <c r="JI21" s="16"/>
      <c r="JJ21" s="15"/>
      <c r="JK21" s="17"/>
      <c r="JL21" s="15"/>
      <c r="JM21" s="15"/>
      <c r="JN21" s="17"/>
      <c r="JO21" s="15"/>
      <c r="JP21" s="16"/>
      <c r="JQ21" s="16"/>
      <c r="JR21" s="15"/>
      <c r="JS21" s="17"/>
      <c r="JT21" s="15"/>
      <c r="JU21" s="15"/>
      <c r="JV21" s="17"/>
      <c r="JW21" s="15"/>
      <c r="JX21" s="16"/>
      <c r="JY21" s="16"/>
      <c r="JZ21" s="15"/>
      <c r="KA21" s="17"/>
      <c r="KB21" s="15"/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  <c r="LV21" s="15"/>
      <c r="LW21" s="17"/>
      <c r="LX21" s="15"/>
      <c r="LY21" s="15"/>
      <c r="LZ21" s="17"/>
      <c r="MA21" s="15"/>
      <c r="MB21" s="16"/>
      <c r="M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