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<sst xmlns="http://schemas.openxmlformats.org/spreadsheetml/2006/main" count="54" uniqueCount="54">
  <si>
    <t>Date Type:</t>
  </si>
  <si>
    <t>Shipped Date</t>
  </si>
  <si>
    <t>Start Date:</t>
  </si>
  <si>
    <t>06/10/2024</t>
  </si>
  <si>
    <t>End Date:</t>
  </si>
  <si>
    <t>06/16/2024</t>
  </si>
  <si>
    <t>Report Run Date:</t>
  </si>
  <si>
    <t>06/17/2024</t>
  </si>
  <si>
    <t>Division</t>
  </si>
  <si>
    <t>Current And Future Inventory</t>
  </si>
  <si>
    <t>Current And History Sales Comparison</t>
  </si>
  <si>
    <t>ASHFURNDS</t>
  </si>
  <si>
    <t>LAMPDS</t>
  </si>
  <si>
    <t>ZOLA</t>
  </si>
  <si>
    <t>ROOMECOM</t>
  </si>
  <si>
    <t>AMERSIGNDS</t>
  </si>
  <si>
    <t>NORDSTRACKDS</t>
  </si>
  <si>
    <t>BRANDX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</si>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</sst>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18</v>
      </c>
      <c r="K3" s="4" t="s">
        <v>18</v>
      </c>
      <c r="L3" s="4" t="s">
        <v>18</v>
      </c>
      <c r="M3" s="4" t="s">
        <v>18</v>
      </c>
      <c r="N3" s="4" t="s">
        <v>19</v>
      </c>
      <c r="O3" s="4" t="s">
        <v>19</v>
      </c>
      <c r="P3" s="4" t="s">
        <v>19</v>
      </c>
      <c r="Q3" s="4" t="s">
        <v>19</v>
      </c>
      <c r="R3" s="4" t="s">
        <v>20</v>
      </c>
      <c r="S3" s="4" t="s">
        <v>21</v>
      </c>
      <c r="T3" s="4" t="s">
        <v>22</v>
      </c>
      <c r="U3" s="4" t="s">
        <v>23</v>
      </c>
      <c r="V3" s="4" t="s">
        <v>18</v>
      </c>
      <c r="W3" s="4" t="s">
        <v>18</v>
      </c>
      <c r="X3" s="4" t="s">
        <v>18</v>
      </c>
      <c r="Y3" s="4" t="s">
        <v>19</v>
      </c>
      <c r="Z3" s="4" t="s">
        <v>19</v>
      </c>
      <c r="AA3" s="4" t="s">
        <v>19</v>
      </c>
      <c r="AB3" s="4" t="s">
        <v>20</v>
      </c>
      <c r="AC3" s="4" t="s">
        <v>21</v>
      </c>
      <c r="AD3" s="4" t="s">
        <v>18</v>
      </c>
      <c r="AE3" s="4" t="s">
        <v>18</v>
      </c>
      <c r="AF3" s="4" t="s">
        <v>18</v>
      </c>
      <c r="AG3" s="4" t="s">
        <v>19</v>
      </c>
      <c r="AH3" s="4" t="s">
        <v>19</v>
      </c>
      <c r="AI3" s="4" t="s">
        <v>19</v>
      </c>
      <c r="AJ3" s="4" t="s">
        <v>20</v>
      </c>
      <c r="AK3" s="4" t="s">
        <v>21</v>
      </c>
      <c r="AL3" s="4" t="s">
        <v>18</v>
      </c>
      <c r="AM3" s="4" t="s">
        <v>18</v>
      </c>
      <c r="AN3" s="4" t="s">
        <v>18</v>
      </c>
      <c r="AO3" s="4" t="s">
        <v>19</v>
      </c>
      <c r="AP3" s="4" t="s">
        <v>19</v>
      </c>
      <c r="AQ3" s="4" t="s">
        <v>19</v>
      </c>
      <c r="AR3" s="4" t="s">
        <v>20</v>
      </c>
      <c r="AS3" s="4" t="s">
        <v>21</v>
      </c>
      <c r="AT3" s="4" t="s">
        <v>18</v>
      </c>
      <c r="AU3" s="4" t="s">
        <v>18</v>
      </c>
      <c r="AV3" s="4" t="s">
        <v>18</v>
      </c>
      <c r="AW3" s="4" t="s">
        <v>19</v>
      </c>
      <c r="AX3" s="4" t="s">
        <v>19</v>
      </c>
      <c r="AY3" s="4" t="s">
        <v>19</v>
      </c>
      <c r="AZ3" s="4" t="s">
        <v>20</v>
      </c>
      <c r="BA3" s="4" t="s">
        <v>21</v>
      </c>
      <c r="BB3" s="4" t="s">
        <v>18</v>
      </c>
      <c r="BC3" s="4" t="s">
        <v>18</v>
      </c>
      <c r="BD3" s="4" t="s">
        <v>18</v>
      </c>
      <c r="BE3" s="4" t="s">
        <v>19</v>
      </c>
      <c r="BF3" s="4" t="s">
        <v>19</v>
      </c>
      <c r="BG3" s="4" t="s">
        <v>19</v>
      </c>
      <c r="BH3" s="4" t="s">
        <v>20</v>
      </c>
      <c r="BI3" s="4" t="s">
        <v>21</v>
      </c>
      <c r="BJ3" s="4" t="s">
        <v>18</v>
      </c>
      <c r="BK3" s="4" t="s">
        <v>18</v>
      </c>
      <c r="BL3" s="4" t="s">
        <v>18</v>
      </c>
      <c r="BM3" s="4" t="s">
        <v>19</v>
      </c>
      <c r="BN3" s="4" t="s">
        <v>19</v>
      </c>
      <c r="BO3" s="4" t="s">
        <v>19</v>
      </c>
      <c r="BP3" s="4" t="s">
        <v>20</v>
      </c>
      <c r="BQ3" s="4" t="s">
        <v>21</v>
      </c>
      <c r="BR3" s="4" t="s">
        <v>18</v>
      </c>
      <c r="BS3" s="4" t="s">
        <v>18</v>
      </c>
      <c r="BT3" s="4" t="s">
        <v>18</v>
      </c>
      <c r="BU3" s="4" t="s">
        <v>19</v>
      </c>
      <c r="BV3" s="4" t="s">
        <v>19</v>
      </c>
      <c r="BW3" s="4" t="s">
        <v>19</v>
      </c>
      <c r="BX3" s="4" t="s">
        <v>20</v>
      </c>
      <c r="BY3" s="4" t="s">
        <v>21</v>
      </c>
    </row>
    <row r="4">
      <c r="A4" s="4" t="s">
        <v>8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 t="s">
        <v>32</v>
      </c>
      <c r="O4" s="4" t="s">
        <v>33</v>
      </c>
      <c r="P4" s="4" t="s">
        <v>34</v>
      </c>
      <c r="Q4" s="4" t="s">
        <v>35</v>
      </c>
      <c r="R4" s="4" t="s">
        <v>20</v>
      </c>
      <c r="S4" s="4" t="s">
        <v>21</v>
      </c>
      <c r="T4" s="4" t="s">
        <v>22</v>
      </c>
      <c r="U4" s="4" t="s">
        <v>23</v>
      </c>
      <c r="V4" s="4" t="s">
        <v>36</v>
      </c>
      <c r="W4" s="4" t="s">
        <v>37</v>
      </c>
      <c r="X4" s="4" t="s">
        <v>34</v>
      </c>
      <c r="Y4" s="4" t="s">
        <v>36</v>
      </c>
      <c r="Z4" s="4" t="s">
        <v>37</v>
      </c>
      <c r="AA4" s="4" t="s">
        <v>34</v>
      </c>
      <c r="AB4" s="4" t="s">
        <v>20</v>
      </c>
      <c r="AC4" s="4" t="s">
        <v>21</v>
      </c>
      <c r="AD4" s="4" t="s">
        <v>36</v>
      </c>
      <c r="AE4" s="4" t="s">
        <v>37</v>
      </c>
      <c r="AF4" s="4" t="s">
        <v>34</v>
      </c>
      <c r="AG4" s="4" t="s">
        <v>36</v>
      </c>
      <c r="AH4" s="4" t="s">
        <v>37</v>
      </c>
      <c r="AI4" s="4" t="s">
        <v>34</v>
      </c>
      <c r="AJ4" s="4" t="s">
        <v>20</v>
      </c>
      <c r="AK4" s="4" t="s">
        <v>21</v>
      </c>
      <c r="AL4" s="4" t="s">
        <v>36</v>
      </c>
      <c r="AM4" s="4" t="s">
        <v>37</v>
      </c>
      <c r="AN4" s="4" t="s">
        <v>34</v>
      </c>
      <c r="AO4" s="4" t="s">
        <v>36</v>
      </c>
      <c r="AP4" s="4" t="s">
        <v>37</v>
      </c>
      <c r="AQ4" s="4" t="s">
        <v>34</v>
      </c>
      <c r="AR4" s="4" t="s">
        <v>20</v>
      </c>
      <c r="AS4" s="4" t="s">
        <v>21</v>
      </c>
      <c r="AT4" s="4" t="s">
        <v>36</v>
      </c>
      <c r="AU4" s="4" t="s">
        <v>37</v>
      </c>
      <c r="AV4" s="4" t="s">
        <v>34</v>
      </c>
      <c r="AW4" s="4" t="s">
        <v>36</v>
      </c>
      <c r="AX4" s="4" t="s">
        <v>37</v>
      </c>
      <c r="AY4" s="4" t="s">
        <v>34</v>
      </c>
      <c r="AZ4" s="4" t="s">
        <v>20</v>
      </c>
      <c r="BA4" s="4" t="s">
        <v>21</v>
      </c>
      <c r="BB4" s="4" t="s">
        <v>36</v>
      </c>
      <c r="BC4" s="4" t="s">
        <v>37</v>
      </c>
      <c r="BD4" s="4" t="s">
        <v>34</v>
      </c>
      <c r="BE4" s="4" t="s">
        <v>36</v>
      </c>
      <c r="BF4" s="4" t="s">
        <v>37</v>
      </c>
      <c r="BG4" s="4" t="s">
        <v>34</v>
      </c>
      <c r="BH4" s="4" t="s">
        <v>20</v>
      </c>
      <c r="BI4" s="4" t="s">
        <v>21</v>
      </c>
      <c r="BJ4" s="4" t="s">
        <v>36</v>
      </c>
      <c r="BK4" s="4" t="s">
        <v>37</v>
      </c>
      <c r="BL4" s="4" t="s">
        <v>34</v>
      </c>
      <c r="BM4" s="4" t="s">
        <v>36</v>
      </c>
      <c r="BN4" s="4" t="s">
        <v>37</v>
      </c>
      <c r="BO4" s="4" t="s">
        <v>34</v>
      </c>
      <c r="BP4" s="4" t="s">
        <v>20</v>
      </c>
      <c r="BQ4" s="4" t="s">
        <v>21</v>
      </c>
      <c r="BR4" s="4" t="s">
        <v>36</v>
      </c>
      <c r="BS4" s="4" t="s">
        <v>37</v>
      </c>
      <c r="BT4" s="4" t="s">
        <v>34</v>
      </c>
      <c r="BU4" s="4" t="s">
        <v>36</v>
      </c>
      <c r="BV4" s="4" t="s">
        <v>37</v>
      </c>
      <c r="BW4" s="4" t="s">
        <v>34</v>
      </c>
      <c r="BX4" s="4" t="s">
        <v>20</v>
      </c>
      <c r="BY4" s="4" t="s">
        <v>21</v>
      </c>
    </row>
    <row r="5">
      <c r="A5" s="10" t="s">
        <v>38</v>
      </c>
      <c r="B5" s="11">
        <v>554538</v>
      </c>
      <c r="C5" s="11">
        <f>=ROUNDDOWN(22.5689843228548,0)</f>
      </c>
      <c r="D5" s="11">
        <v>487631</v>
      </c>
      <c r="E5" s="12">
        <v>0.9337</v>
      </c>
      <c r="F5" s="11"/>
      <c r="G5" s="11">
        <f>=ROUNDDOWN({0},0)</f>
      </c>
      <c r="H5" s="11">
        <v>590</v>
      </c>
      <c r="I5" s="12"/>
      <c r="J5" s="11">
        <v>121</v>
      </c>
      <c r="K5" s="13">
        <v>7686.98</v>
      </c>
      <c r="L5" s="11">
        <v>1735</v>
      </c>
      <c r="M5" s="14">
        <v>4.43</v>
      </c>
      <c r="N5" s="11">
        <v>99</v>
      </c>
      <c r="O5" s="13">
        <v>7272.8</v>
      </c>
      <c r="P5" s="11">
        <v>1868</v>
      </c>
      <c r="Q5" s="14">
        <v>3.89</v>
      </c>
      <c r="R5" s="12">
        <v>0.2222</v>
      </c>
      <c r="S5" s="12">
        <v>0.0569</v>
      </c>
      <c r="T5" s="12">
        <v>-0.0712</v>
      </c>
      <c r="U5" s="12">
        <v>0.1388</v>
      </c>
      <c r="V5" s="11">
        <v>63</v>
      </c>
      <c r="W5" s="13">
        <v>3727.19</v>
      </c>
      <c r="X5" s="11">
        <v>913</v>
      </c>
      <c r="Y5" s="11">
        <v>29</v>
      </c>
      <c r="Z5" s="13">
        <v>1835.4</v>
      </c>
      <c r="AA5" s="11">
        <v>517</v>
      </c>
      <c r="AB5" s="12">
        <v>1.1724</v>
      </c>
      <c r="AC5" s="12">
        <v>1.0307</v>
      </c>
      <c r="AD5" s="11"/>
      <c r="AE5" s="13"/>
      <c r="AF5" s="11">
        <v>190</v>
      </c>
      <c r="AG5" s="11"/>
      <c r="AH5" s="13"/>
      <c r="AI5" s="11">
        <v>192</v>
      </c>
      <c r="AJ5" s="12"/>
      <c r="AK5" s="12"/>
      <c r="AL5" s="11">
        <v>26</v>
      </c>
      <c r="AM5" s="13">
        <v>1585.45</v>
      </c>
      <c r="AN5" s="11">
        <v>264</v>
      </c>
      <c r="AO5" s="11">
        <v>29</v>
      </c>
      <c r="AP5" s="13">
        <v>2106.61</v>
      </c>
      <c r="AQ5" s="11">
        <v>298</v>
      </c>
      <c r="AR5" s="12">
        <v>-0.1034</v>
      </c>
      <c r="AS5" s="12">
        <v>-0.2474</v>
      </c>
      <c r="AT5" s="11">
        <v>23</v>
      </c>
      <c r="AU5" s="13">
        <v>1715.62</v>
      </c>
      <c r="AV5" s="11">
        <v>529</v>
      </c>
      <c r="AW5" s="11">
        <v>28</v>
      </c>
      <c r="AX5" s="13">
        <v>2095.61</v>
      </c>
      <c r="AY5" s="11">
        <v>441</v>
      </c>
      <c r="AZ5" s="12">
        <v>-0.1786</v>
      </c>
      <c r="BA5" s="12">
        <v>-0.1813</v>
      </c>
      <c r="BB5" s="11">
        <v>9</v>
      </c>
      <c r="BC5" s="13">
        <v>658.72</v>
      </c>
      <c r="BD5" s="11">
        <v>289</v>
      </c>
      <c r="BE5" s="11">
        <v>13</v>
      </c>
      <c r="BF5" s="13">
        <v>1235.18</v>
      </c>
      <c r="BG5" s="11">
        <v>193</v>
      </c>
      <c r="BH5" s="12">
        <v>-0.3077</v>
      </c>
      <c r="BI5" s="12">
        <v>-0.4667</v>
      </c>
      <c r="BJ5" s="11"/>
      <c r="BK5" s="13"/>
      <c r="BL5" s="11"/>
      <c r="BM5" s="11"/>
      <c r="BN5" s="13"/>
      <c r="BO5" s="11"/>
      <c r="BP5" s="12"/>
      <c r="BQ5" s="12"/>
      <c r="BR5" s="11"/>
      <c r="BS5" s="13"/>
      <c r="BT5" s="11">
        <v>692</v>
      </c>
      <c r="BU5" s="11"/>
      <c r="BV5" s="13"/>
      <c r="BW5" s="11">
        <v>382</v>
      </c>
      <c r="BX5" s="12"/>
      <c r="BY5" s="12"/>
    </row>
    <row r="6">
      <c r="A6" s="10" t="s">
        <v>39</v>
      </c>
      <c r="B6" s="11">
        <v>20427</v>
      </c>
      <c r="C6" s="11">
        <f>=ROUNDDOWN(283.314840499307,0)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260</v>
      </c>
      <c r="M6" s="14"/>
      <c r="N6" s="11"/>
      <c r="O6" s="13"/>
      <c r="P6" s="11">
        <v>295</v>
      </c>
      <c r="Q6" s="14"/>
      <c r="R6" s="12"/>
      <c r="S6" s="12"/>
      <c r="T6" s="12">
        <v>-0.1186</v>
      </c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</row>
    <row r="7">
      <c r="A7" s="10" t="s">
        <v>40</v>
      </c>
      <c r="B7" s="11">
        <v>26557</v>
      </c>
      <c r="C7" s="11">
        <f>=ROUNDDOWN(19.5934779400915,0)</f>
      </c>
      <c r="D7" s="11">
        <v>20530</v>
      </c>
      <c r="E7" s="12">
        <v>0.9748</v>
      </c>
      <c r="F7" s="11"/>
      <c r="G7" s="11">
        <f>=ROUNDDOWN({0},0)</f>
      </c>
      <c r="H7" s="11"/>
      <c r="I7" s="12"/>
      <c r="J7" s="11">
        <v>67</v>
      </c>
      <c r="K7" s="13">
        <v>3438.77</v>
      </c>
      <c r="L7" s="11">
        <v>192</v>
      </c>
      <c r="M7" s="14">
        <v>17.91</v>
      </c>
      <c r="N7" s="11">
        <v>60</v>
      </c>
      <c r="O7" s="13">
        <v>3912.1</v>
      </c>
      <c r="P7" s="11">
        <v>156</v>
      </c>
      <c r="Q7" s="14">
        <v>25.08</v>
      </c>
      <c r="R7" s="12">
        <v>0.1167</v>
      </c>
      <c r="S7" s="12">
        <v>-0.121</v>
      </c>
      <c r="T7" s="12">
        <v>0.2308</v>
      </c>
      <c r="U7" s="12">
        <v>-0.2859</v>
      </c>
      <c r="V7" s="11">
        <v>11</v>
      </c>
      <c r="W7" s="13">
        <v>503.91</v>
      </c>
      <c r="X7" s="11">
        <v>117</v>
      </c>
      <c r="Y7" s="11">
        <v>9</v>
      </c>
      <c r="Z7" s="13">
        <v>971.64</v>
      </c>
      <c r="AA7" s="11">
        <v>120</v>
      </c>
      <c r="AB7" s="12">
        <v>0.2222</v>
      </c>
      <c r="AC7" s="12">
        <v>-0.4814</v>
      </c>
      <c r="AD7" s="11">
        <v>11</v>
      </c>
      <c r="AE7" s="13">
        <v>791.71</v>
      </c>
      <c r="AF7" s="11">
        <v>163</v>
      </c>
      <c r="AG7" s="11">
        <v>7</v>
      </c>
      <c r="AH7" s="13">
        <v>519.94</v>
      </c>
      <c r="AI7" s="11">
        <v>127</v>
      </c>
      <c r="AJ7" s="12">
        <v>0.5714</v>
      </c>
      <c r="AK7" s="12">
        <v>0.5227</v>
      </c>
      <c r="AL7" s="11">
        <v>9</v>
      </c>
      <c r="AM7" s="13">
        <v>380.65</v>
      </c>
      <c r="AN7" s="11">
        <v>59</v>
      </c>
      <c r="AO7" s="11">
        <v>15</v>
      </c>
      <c r="AP7" s="13">
        <v>672.87</v>
      </c>
      <c r="AQ7" s="11">
        <v>57</v>
      </c>
      <c r="AR7" s="12">
        <v>-0.4</v>
      </c>
      <c r="AS7" s="12">
        <v>-0.4343</v>
      </c>
      <c r="AT7" s="11">
        <v>17</v>
      </c>
      <c r="AU7" s="13">
        <v>811.6</v>
      </c>
      <c r="AV7" s="11">
        <v>87</v>
      </c>
      <c r="AW7" s="11">
        <v>23</v>
      </c>
      <c r="AX7" s="13">
        <v>1417.67</v>
      </c>
      <c r="AY7" s="11">
        <v>95</v>
      </c>
      <c r="AZ7" s="12">
        <v>-0.2609</v>
      </c>
      <c r="BA7" s="12">
        <v>-0.4275</v>
      </c>
      <c r="BB7" s="11">
        <v>19</v>
      </c>
      <c r="BC7" s="13">
        <v>950.9</v>
      </c>
      <c r="BD7" s="11">
        <v>104</v>
      </c>
      <c r="BE7" s="11">
        <v>6</v>
      </c>
      <c r="BF7" s="13">
        <v>329.98</v>
      </c>
      <c r="BG7" s="11">
        <v>91</v>
      </c>
      <c r="BH7" s="12">
        <v>2.1667</v>
      </c>
      <c r="BI7" s="12">
        <v>1.8817</v>
      </c>
      <c r="BJ7" s="11"/>
      <c r="BK7" s="13"/>
      <c r="BL7" s="11"/>
      <c r="BM7" s="11"/>
      <c r="BN7" s="13"/>
      <c r="BO7" s="11"/>
      <c r="BP7" s="12"/>
      <c r="BQ7" s="12"/>
      <c r="BR7" s="11"/>
      <c r="BS7" s="13"/>
      <c r="BT7" s="11"/>
      <c r="BU7" s="11"/>
      <c r="BV7" s="13"/>
      <c r="BW7" s="11"/>
      <c r="BX7" s="12"/>
      <c r="BY7" s="12"/>
    </row>
    <row r="8">
      <c r="A8" s="10" t="s">
        <v>41</v>
      </c>
      <c r="B8" s="11">
        <v>99342</v>
      </c>
      <c r="C8" s="11">
        <f>=ROUNDDOWN(16.9824093543259,0)</f>
      </c>
      <c r="D8" s="11">
        <v>149511</v>
      </c>
      <c r="E8" s="12">
        <v>0.9249</v>
      </c>
      <c r="F8" s="11"/>
      <c r="G8" s="11">
        <f>=ROUNDDOWN({0},0)</f>
      </c>
      <c r="H8" s="11"/>
      <c r="I8" s="12"/>
      <c r="J8" s="11">
        <v>26</v>
      </c>
      <c r="K8" s="13">
        <v>997.92</v>
      </c>
      <c r="L8" s="11">
        <v>298</v>
      </c>
      <c r="M8" s="14">
        <v>3.35</v>
      </c>
      <c r="N8" s="11">
        <v>27</v>
      </c>
      <c r="O8" s="13">
        <v>1411.5</v>
      </c>
      <c r="P8" s="11">
        <v>245</v>
      </c>
      <c r="Q8" s="14">
        <v>5.76</v>
      </c>
      <c r="R8" s="12">
        <v>-0.037</v>
      </c>
      <c r="S8" s="12">
        <v>-0.293</v>
      </c>
      <c r="T8" s="12">
        <v>0.2163</v>
      </c>
      <c r="U8" s="12">
        <v>-0.4184</v>
      </c>
      <c r="V8" s="11"/>
      <c r="W8" s="13"/>
      <c r="X8" s="11"/>
      <c r="Y8" s="11"/>
      <c r="Z8" s="13"/>
      <c r="AA8" s="11"/>
      <c r="AB8" s="12"/>
      <c r="AC8" s="12"/>
      <c r="AD8" s="11"/>
      <c r="AE8" s="13"/>
      <c r="AF8" s="11"/>
      <c r="AG8" s="11"/>
      <c r="AH8" s="13"/>
      <c r="AI8" s="11"/>
      <c r="AJ8" s="12"/>
      <c r="AK8" s="12"/>
      <c r="AL8" s="11">
        <v>26</v>
      </c>
      <c r="AM8" s="13">
        <v>997.92</v>
      </c>
      <c r="AN8" s="11">
        <v>85</v>
      </c>
      <c r="AO8" s="11">
        <v>26</v>
      </c>
      <c r="AP8" s="13">
        <v>1368.17</v>
      </c>
      <c r="AQ8" s="11">
        <v>97</v>
      </c>
      <c r="AR8" s="12"/>
      <c r="AS8" s="12">
        <v>-0.2706</v>
      </c>
      <c r="AT8" s="11"/>
      <c r="AU8" s="13"/>
      <c r="AV8" s="11"/>
      <c r="AW8" s="11"/>
      <c r="AX8" s="13"/>
      <c r="AY8" s="11"/>
      <c r="AZ8" s="12"/>
      <c r="BA8" s="12"/>
      <c r="BB8" s="11"/>
      <c r="BC8" s="13"/>
      <c r="BD8" s="11">
        <v>2</v>
      </c>
      <c r="BE8" s="11">
        <v>1</v>
      </c>
      <c r="BF8" s="13">
        <v>43.33</v>
      </c>
      <c r="BG8" s="11">
        <v>2</v>
      </c>
      <c r="BH8" s="12"/>
      <c r="BI8" s="12"/>
      <c r="BJ8" s="11"/>
      <c r="BK8" s="13"/>
      <c r="BL8" s="11"/>
      <c r="BM8" s="11"/>
      <c r="BN8" s="13"/>
      <c r="BO8" s="11"/>
      <c r="BP8" s="12"/>
      <c r="BQ8" s="12"/>
      <c r="BR8" s="11"/>
      <c r="BS8" s="13"/>
      <c r="BT8" s="11">
        <v>75</v>
      </c>
      <c r="BU8" s="11"/>
      <c r="BV8" s="13"/>
      <c r="BW8" s="11">
        <v>69</v>
      </c>
      <c r="BX8" s="12"/>
      <c r="BY8" s="12"/>
    </row>
    <row r="9">
      <c r="A9" s="10" t="s">
        <v>42</v>
      </c>
      <c r="B9" s="11">
        <v>126283</v>
      </c>
      <c r="C9" s="11">
        <f>=ROUNDDOWN(13.6179137955205,0)</f>
      </c>
      <c r="D9" s="11">
        <v>229442</v>
      </c>
      <c r="E9" s="12">
        <v>0.9331</v>
      </c>
      <c r="F9" s="11"/>
      <c r="G9" s="11">
        <f>=ROUNDDOWN({0},0)</f>
      </c>
      <c r="H9" s="11"/>
      <c r="I9" s="12"/>
      <c r="J9" s="11">
        <v>39</v>
      </c>
      <c r="K9" s="13">
        <v>871.3</v>
      </c>
      <c r="L9" s="11">
        <v>260</v>
      </c>
      <c r="M9" s="14">
        <v>3.35</v>
      </c>
      <c r="N9" s="11">
        <v>24</v>
      </c>
      <c r="O9" s="13">
        <v>551.34</v>
      </c>
      <c r="P9" s="11">
        <v>315</v>
      </c>
      <c r="Q9" s="14">
        <v>1.75</v>
      </c>
      <c r="R9" s="12">
        <v>0.625</v>
      </c>
      <c r="S9" s="12">
        <v>0.5803</v>
      </c>
      <c r="T9" s="12">
        <v>-0.1746</v>
      </c>
      <c r="U9" s="12">
        <v>0.9143</v>
      </c>
      <c r="V9" s="11"/>
      <c r="W9" s="13"/>
      <c r="X9" s="11">
        <v>179</v>
      </c>
      <c r="Y9" s="11">
        <v>6</v>
      </c>
      <c r="Z9" s="13">
        <v>110.33</v>
      </c>
      <c r="AA9" s="11">
        <v>245</v>
      </c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>
        <v>39</v>
      </c>
      <c r="AM9" s="13">
        <v>871.3</v>
      </c>
      <c r="AN9" s="11">
        <v>95</v>
      </c>
      <c r="AO9" s="11">
        <v>18</v>
      </c>
      <c r="AP9" s="13">
        <v>441.01</v>
      </c>
      <c r="AQ9" s="11">
        <v>69</v>
      </c>
      <c r="AR9" s="12">
        <v>1.1667</v>
      </c>
      <c r="AS9" s="12">
        <v>0.9757</v>
      </c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  <c r="BJ9" s="11"/>
      <c r="BK9" s="13"/>
      <c r="BL9" s="11"/>
      <c r="BM9" s="11"/>
      <c r="BN9" s="13"/>
      <c r="BO9" s="11"/>
      <c r="BP9" s="12"/>
      <c r="BQ9" s="12"/>
      <c r="BR9" s="11"/>
      <c r="BS9" s="13"/>
      <c r="BT9" s="11">
        <v>168</v>
      </c>
      <c r="BU9" s="11"/>
      <c r="BV9" s="13"/>
      <c r="BW9" s="11">
        <v>178</v>
      </c>
      <c r="BX9" s="12"/>
      <c r="BY9" s="12"/>
    </row>
    <row r="10">
      <c r="A10" s="10" t="s">
        <v>43</v>
      </c>
      <c r="B10" s="11">
        <v>389566</v>
      </c>
      <c r="C10" s="11">
        <f>=ROUNDDOWN(18.8692935506527,0)</f>
      </c>
      <c r="D10" s="11">
        <v>542699</v>
      </c>
      <c r="E10" s="12">
        <v>0.7972</v>
      </c>
      <c r="F10" s="11"/>
      <c r="G10" s="11">
        <f>=ROUNDDOWN({0},0)</f>
      </c>
      <c r="H10" s="11"/>
      <c r="I10" s="12"/>
      <c r="J10" s="11">
        <v>108</v>
      </c>
      <c r="K10" s="13">
        <v>3973.87</v>
      </c>
      <c r="L10" s="11">
        <v>1178</v>
      </c>
      <c r="M10" s="14">
        <v>3.37</v>
      </c>
      <c r="N10" s="11">
        <v>82</v>
      </c>
      <c r="O10" s="13">
        <v>2740.21</v>
      </c>
      <c r="P10" s="11">
        <v>1095</v>
      </c>
      <c r="Q10" s="14">
        <v>2.5</v>
      </c>
      <c r="R10" s="12">
        <v>0.3171</v>
      </c>
      <c r="S10" s="12">
        <v>0.4502</v>
      </c>
      <c r="T10" s="12">
        <v>0.0758</v>
      </c>
      <c r="U10" s="12">
        <v>0.348</v>
      </c>
      <c r="V10" s="11">
        <v>38</v>
      </c>
      <c r="W10" s="13">
        <v>1221</v>
      </c>
      <c r="X10" s="11">
        <v>562</v>
      </c>
      <c r="Y10" s="11">
        <v>35</v>
      </c>
      <c r="Z10" s="13">
        <v>1323.35</v>
      </c>
      <c r="AA10" s="11">
        <v>604</v>
      </c>
      <c r="AB10" s="12">
        <v>0.0857</v>
      </c>
      <c r="AC10" s="12">
        <v>-0.0773</v>
      </c>
      <c r="AD10" s="11"/>
      <c r="AE10" s="13"/>
      <c r="AF10" s="11"/>
      <c r="AG10" s="11"/>
      <c r="AH10" s="13"/>
      <c r="AI10" s="11"/>
      <c r="AJ10" s="12"/>
      <c r="AK10" s="12"/>
      <c r="AL10" s="11">
        <v>59</v>
      </c>
      <c r="AM10" s="13">
        <v>2472.1</v>
      </c>
      <c r="AN10" s="11">
        <v>119</v>
      </c>
      <c r="AO10" s="11">
        <v>41</v>
      </c>
      <c r="AP10" s="13">
        <v>1202.14</v>
      </c>
      <c r="AQ10" s="11">
        <v>115</v>
      </c>
      <c r="AR10" s="12">
        <v>0.439</v>
      </c>
      <c r="AS10" s="12">
        <v>1.0564</v>
      </c>
      <c r="AT10" s="11"/>
      <c r="AU10" s="13"/>
      <c r="AV10" s="11"/>
      <c r="AW10" s="11"/>
      <c r="AX10" s="13"/>
      <c r="AY10" s="11"/>
      <c r="AZ10" s="12"/>
      <c r="BA10" s="12"/>
      <c r="BB10" s="11">
        <v>7</v>
      </c>
      <c r="BC10" s="13">
        <v>102.69</v>
      </c>
      <c r="BD10" s="11">
        <v>10</v>
      </c>
      <c r="BE10" s="11">
        <v>3</v>
      </c>
      <c r="BF10" s="13">
        <v>54.36</v>
      </c>
      <c r="BG10" s="11">
        <v>13</v>
      </c>
      <c r="BH10" s="12">
        <v>1.3333</v>
      </c>
      <c r="BI10" s="12">
        <v>0.8891</v>
      </c>
      <c r="BJ10" s="11">
        <v>4</v>
      </c>
      <c r="BK10" s="13">
        <v>178.08</v>
      </c>
      <c r="BL10" s="11">
        <v>144</v>
      </c>
      <c r="BM10" s="11">
        <v>3</v>
      </c>
      <c r="BN10" s="13">
        <v>160.36</v>
      </c>
      <c r="BO10" s="11">
        <v>125</v>
      </c>
      <c r="BP10" s="12">
        <v>0.3333</v>
      </c>
      <c r="BQ10" s="12">
        <v>0.1105</v>
      </c>
      <c r="BR10" s="11"/>
      <c r="BS10" s="13"/>
      <c r="BT10" s="11">
        <v>692</v>
      </c>
      <c r="BU10" s="11"/>
      <c r="BV10" s="13"/>
      <c r="BW10" s="11">
        <v>296</v>
      </c>
      <c r="BX10" s="12"/>
      <c r="BY10" s="12"/>
    </row>
    <row r="11">
      <c r="A11" s="10" t="s">
        <v>44</v>
      </c>
      <c r="B11" s="11">
        <v>115413</v>
      </c>
      <c r="C11" s="11">
        <f>=ROUNDDOWN(25.1170837867247,0)</f>
      </c>
      <c r="D11" s="11">
        <v>71086</v>
      </c>
      <c r="E11" s="12">
        <v>0.8387</v>
      </c>
      <c r="F11" s="11"/>
      <c r="G11" s="11">
        <f>=ROUNDDOWN({0},0)</f>
      </c>
      <c r="H11" s="11">
        <v>1633</v>
      </c>
      <c r="I11" s="12"/>
      <c r="J11" s="11">
        <v>333</v>
      </c>
      <c r="K11" s="13">
        <v>56954.75</v>
      </c>
      <c r="L11" s="11">
        <v>663</v>
      </c>
      <c r="M11" s="14">
        <v>85.9</v>
      </c>
      <c r="N11" s="11">
        <v>292</v>
      </c>
      <c r="O11" s="13">
        <v>57199</v>
      </c>
      <c r="P11" s="11">
        <v>748</v>
      </c>
      <c r="Q11" s="14">
        <v>76.47</v>
      </c>
      <c r="R11" s="12">
        <v>0.1404</v>
      </c>
      <c r="S11" s="12">
        <v>-0.0043</v>
      </c>
      <c r="T11" s="12">
        <v>-0.1136</v>
      </c>
      <c r="U11" s="12">
        <v>0.1233</v>
      </c>
      <c r="V11" s="11">
        <v>154</v>
      </c>
      <c r="W11" s="13">
        <v>27988.62</v>
      </c>
      <c r="X11" s="11">
        <v>226</v>
      </c>
      <c r="Y11" s="11">
        <v>130</v>
      </c>
      <c r="Z11" s="13">
        <v>31002.9</v>
      </c>
      <c r="AA11" s="11">
        <v>402</v>
      </c>
      <c r="AB11" s="12">
        <v>0.1846</v>
      </c>
      <c r="AC11" s="12">
        <v>-0.0972</v>
      </c>
      <c r="AD11" s="11">
        <v>90</v>
      </c>
      <c r="AE11" s="13">
        <v>15399.09</v>
      </c>
      <c r="AF11" s="11">
        <v>497</v>
      </c>
      <c r="AG11" s="11">
        <v>26</v>
      </c>
      <c r="AH11" s="13">
        <v>5234.27</v>
      </c>
      <c r="AI11" s="11">
        <v>399</v>
      </c>
      <c r="AJ11" s="12">
        <v>2.4615</v>
      </c>
      <c r="AK11" s="12">
        <v>1.942</v>
      </c>
      <c r="AL11" s="11">
        <v>27</v>
      </c>
      <c r="AM11" s="13">
        <v>3401.52</v>
      </c>
      <c r="AN11" s="11">
        <v>223</v>
      </c>
      <c r="AO11" s="11">
        <v>10</v>
      </c>
      <c r="AP11" s="13">
        <v>1053.33</v>
      </c>
      <c r="AQ11" s="11">
        <v>225</v>
      </c>
      <c r="AR11" s="12">
        <v>1.7</v>
      </c>
      <c r="AS11" s="12">
        <v>2.2293</v>
      </c>
      <c r="AT11" s="11">
        <v>40</v>
      </c>
      <c r="AU11" s="13">
        <v>6853.93</v>
      </c>
      <c r="AV11" s="11">
        <v>306</v>
      </c>
      <c r="AW11" s="11">
        <v>110</v>
      </c>
      <c r="AX11" s="13">
        <v>17633.81</v>
      </c>
      <c r="AY11" s="11">
        <v>372</v>
      </c>
      <c r="AZ11" s="12">
        <v>-0.6364</v>
      </c>
      <c r="BA11" s="12">
        <v>-0.6113</v>
      </c>
      <c r="BB11" s="11">
        <v>22</v>
      </c>
      <c r="BC11" s="13">
        <v>3311.59</v>
      </c>
      <c r="BD11" s="11">
        <v>372</v>
      </c>
      <c r="BE11" s="11">
        <v>16</v>
      </c>
      <c r="BF11" s="13">
        <v>2274.69</v>
      </c>
      <c r="BG11" s="11">
        <v>373</v>
      </c>
      <c r="BH11" s="12">
        <v>0.375</v>
      </c>
      <c r="BI11" s="12">
        <v>0.4558</v>
      </c>
      <c r="BJ11" s="11"/>
      <c r="BK11" s="13"/>
      <c r="BL11" s="11"/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</row>
    <row r="12">
      <c r="A12" s="10" t="s">
        <v>45</v>
      </c>
      <c r="B12" s="11">
        <v>17726</v>
      </c>
      <c r="C12" s="11">
        <f>=ROUNDDOWN(30.4727522778064,0)</f>
      </c>
      <c r="D12" s="11">
        <v>11280</v>
      </c>
      <c r="E12" s="12">
        <v>0.8584</v>
      </c>
      <c r="F12" s="11"/>
      <c r="G12" s="11">
        <f>=ROUNDDOWN({0},0)</f>
      </c>
      <c r="H12" s="11"/>
      <c r="I12" s="12"/>
      <c r="J12" s="11">
        <v>42</v>
      </c>
      <c r="K12" s="13">
        <v>3359.02</v>
      </c>
      <c r="L12" s="11">
        <v>147</v>
      </c>
      <c r="M12" s="14">
        <v>22.85</v>
      </c>
      <c r="N12" s="11">
        <v>39</v>
      </c>
      <c r="O12" s="13">
        <v>3539.79</v>
      </c>
      <c r="P12" s="11">
        <v>121</v>
      </c>
      <c r="Q12" s="14">
        <v>29.25</v>
      </c>
      <c r="R12" s="12">
        <v>0.0769</v>
      </c>
      <c r="S12" s="12">
        <v>-0.0511</v>
      </c>
      <c r="T12" s="12">
        <v>0.2149</v>
      </c>
      <c r="U12" s="12">
        <v>-0.2188</v>
      </c>
      <c r="V12" s="11">
        <v>1</v>
      </c>
      <c r="W12" s="13">
        <v>90.72</v>
      </c>
      <c r="X12" s="11">
        <v>19</v>
      </c>
      <c r="Y12" s="11">
        <v>2</v>
      </c>
      <c r="Z12" s="13">
        <v>151.44</v>
      </c>
      <c r="AA12" s="11">
        <v>18</v>
      </c>
      <c r="AB12" s="12">
        <v>-0.5</v>
      </c>
      <c r="AC12" s="12">
        <v>-0.401</v>
      </c>
      <c r="AD12" s="11">
        <v>9</v>
      </c>
      <c r="AE12" s="13">
        <v>1105.6</v>
      </c>
      <c r="AF12" s="11">
        <v>26</v>
      </c>
      <c r="AG12" s="11">
        <v>16</v>
      </c>
      <c r="AH12" s="13">
        <v>1690.92</v>
      </c>
      <c r="AI12" s="11">
        <v>12</v>
      </c>
      <c r="AJ12" s="12">
        <v>-0.4375</v>
      </c>
      <c r="AK12" s="12">
        <v>-0.3462</v>
      </c>
      <c r="AL12" s="11">
        <v>11</v>
      </c>
      <c r="AM12" s="13">
        <v>798.75</v>
      </c>
      <c r="AN12" s="11">
        <v>51</v>
      </c>
      <c r="AO12" s="11">
        <v>6</v>
      </c>
      <c r="AP12" s="13">
        <v>492.82</v>
      </c>
      <c r="AQ12" s="11">
        <v>45</v>
      </c>
      <c r="AR12" s="12">
        <v>0.8333</v>
      </c>
      <c r="AS12" s="12">
        <v>0.6208</v>
      </c>
      <c r="AT12" s="11">
        <v>8</v>
      </c>
      <c r="AU12" s="13">
        <v>516.64</v>
      </c>
      <c r="AV12" s="11">
        <v>101</v>
      </c>
      <c r="AW12" s="11">
        <v>9</v>
      </c>
      <c r="AX12" s="13">
        <v>687.89</v>
      </c>
      <c r="AY12" s="11">
        <v>44</v>
      </c>
      <c r="AZ12" s="12">
        <v>-0.1111</v>
      </c>
      <c r="BA12" s="12">
        <v>-0.2489</v>
      </c>
      <c r="BB12" s="11">
        <v>13</v>
      </c>
      <c r="BC12" s="13">
        <v>847.31</v>
      </c>
      <c r="BD12" s="11">
        <v>81</v>
      </c>
      <c r="BE12" s="11">
        <v>6</v>
      </c>
      <c r="BF12" s="13">
        <v>516.72</v>
      </c>
      <c r="BG12" s="11">
        <v>51</v>
      </c>
      <c r="BH12" s="12">
        <v>1.1667</v>
      </c>
      <c r="BI12" s="12">
        <v>0.6398</v>
      </c>
      <c r="BJ12" s="11"/>
      <c r="BK12" s="13"/>
      <c r="BL12" s="11"/>
      <c r="BM12" s="11"/>
      <c r="BN12" s="13"/>
      <c r="BO12" s="11"/>
      <c r="BP12" s="12"/>
      <c r="BQ12" s="12"/>
      <c r="BR12" s="11"/>
      <c r="BS12" s="13"/>
      <c r="BT12" s="11"/>
      <c r="BU12" s="11"/>
      <c r="BV12" s="13"/>
      <c r="BW12" s="11"/>
      <c r="BX12" s="12"/>
      <c r="BY12" s="12"/>
    </row>
    <row r="13">
      <c r="A13" s="10" t="s">
        <v>46</v>
      </c>
      <c r="B13" s="11">
        <v>4648</v>
      </c>
      <c r="C13" s="11">
        <f>=ROUNDDOWN(61.2384716732543,0)</f>
      </c>
      <c r="D13" s="11">
        <v>1788</v>
      </c>
      <c r="E13" s="12">
        <v>1</v>
      </c>
      <c r="F13" s="11"/>
      <c r="G13" s="11">
        <f>=ROUNDDOWN({0},0)</f>
      </c>
      <c r="H13" s="11"/>
      <c r="I13" s="12"/>
      <c r="J13" s="11"/>
      <c r="K13" s="13"/>
      <c r="L13" s="11">
        <v>22</v>
      </c>
      <c r="M13" s="14"/>
      <c r="N13" s="11"/>
      <c r="O13" s="13"/>
      <c r="P13" s="11">
        <v>15</v>
      </c>
      <c r="Q13" s="14"/>
      <c r="R13" s="12"/>
      <c r="S13" s="12"/>
      <c r="T13" s="12">
        <v>0.4667</v>
      </c>
      <c r="U13" s="12"/>
      <c r="V13" s="11"/>
      <c r="W13" s="13"/>
      <c r="X13" s="11"/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  <c r="BB13" s="11"/>
      <c r="BC13" s="13"/>
      <c r="BD13" s="11"/>
      <c r="BE13" s="11"/>
      <c r="BF13" s="13"/>
      <c r="BG13" s="11"/>
      <c r="BH13" s="12"/>
      <c r="BI13" s="12"/>
      <c r="BJ13" s="11"/>
      <c r="BK13" s="13"/>
      <c r="BL13" s="11"/>
      <c r="BM13" s="11"/>
      <c r="BN13" s="13"/>
      <c r="BO13" s="11"/>
      <c r="BP13" s="12"/>
      <c r="BQ13" s="12"/>
      <c r="BR13" s="11"/>
      <c r="BS13" s="13"/>
      <c r="BT13" s="11"/>
      <c r="BU13" s="11"/>
      <c r="BV13" s="13"/>
      <c r="BW13" s="11"/>
      <c r="BX13" s="12"/>
      <c r="BY13" s="12"/>
    </row>
    <row r="14">
      <c r="A14" s="10" t="s">
        <v>47</v>
      </c>
      <c r="B14" s="11">
        <v>35538</v>
      </c>
      <c r="C14" s="11">
        <f>=ROUNDDOWN(59.979746835443,0)</f>
      </c>
      <c r="D14" s="11">
        <v>4565</v>
      </c>
      <c r="E14" s="12">
        <v>0.9872</v>
      </c>
      <c r="F14" s="11"/>
      <c r="G14" s="11">
        <f>=ROUNDDOWN({0},0)</f>
      </c>
      <c r="H14" s="11"/>
      <c r="I14" s="12"/>
      <c r="J14" s="11"/>
      <c r="K14" s="13"/>
      <c r="L14" s="11">
        <v>112</v>
      </c>
      <c r="M14" s="14"/>
      <c r="N14" s="11"/>
      <c r="O14" s="13"/>
      <c r="P14" s="11">
        <v>101</v>
      </c>
      <c r="Q14" s="14"/>
      <c r="R14" s="12"/>
      <c r="S14" s="12"/>
      <c r="T14" s="12">
        <v>0.1089</v>
      </c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</row>
    <row r="15">
      <c r="A15" s="10" t="s">
        <v>48</v>
      </c>
      <c r="B15" s="11">
        <v>8871</v>
      </c>
      <c r="C15" s="11">
        <f>=ROUNDDOWN(104.610849056604,0)</f>
      </c>
      <c r="D15" s="11"/>
      <c r="E15" s="12"/>
      <c r="F15" s="11"/>
      <c r="G15" s="11">
        <f>=ROUNDDOWN({0},0)</f>
      </c>
      <c r="H15" s="11"/>
      <c r="I15" s="12"/>
      <c r="J15" s="11"/>
      <c r="K15" s="13"/>
      <c r="L15" s="11">
        <v>75</v>
      </c>
      <c r="M15" s="14"/>
      <c r="N15" s="11"/>
      <c r="O15" s="13"/>
      <c r="P15" s="11">
        <v>114</v>
      </c>
      <c r="Q15" s="14"/>
      <c r="R15" s="12"/>
      <c r="S15" s="12"/>
      <c r="T15" s="12">
        <v>-0.3421</v>
      </c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</row>
    <row r="16">
      <c r="A16" s="10" t="s">
        <v>49</v>
      </c>
      <c r="B16" s="11">
        <v>206464</v>
      </c>
      <c r="C16" s="11">
        <f>=ROUNDDOWN(10.3653871256012,0)</f>
      </c>
      <c r="D16" s="11">
        <v>707445</v>
      </c>
      <c r="E16" s="12">
        <v>0.5896</v>
      </c>
      <c r="F16" s="11"/>
      <c r="G16" s="11">
        <f>=ROUNDDOWN({0},0)</f>
      </c>
      <c r="H16" s="11"/>
      <c r="I16" s="12"/>
      <c r="J16" s="11">
        <v>100</v>
      </c>
      <c r="K16" s="13">
        <v>3278.83</v>
      </c>
      <c r="L16" s="11">
        <v>1032</v>
      </c>
      <c r="M16" s="14">
        <v>3.18</v>
      </c>
      <c r="N16" s="11">
        <v>71</v>
      </c>
      <c r="O16" s="13">
        <v>2156.98</v>
      </c>
      <c r="P16" s="11">
        <v>964</v>
      </c>
      <c r="Q16" s="14">
        <v>2.24</v>
      </c>
      <c r="R16" s="12">
        <v>0.4085</v>
      </c>
      <c r="S16" s="12">
        <v>0.5201</v>
      </c>
      <c r="T16" s="12">
        <v>0.0705</v>
      </c>
      <c r="U16" s="12">
        <v>0.4196</v>
      </c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>
        <v>42</v>
      </c>
      <c r="AM16" s="13">
        <v>1287.28</v>
      </c>
      <c r="AN16" s="11">
        <v>30</v>
      </c>
      <c r="AO16" s="11">
        <v>23</v>
      </c>
      <c r="AP16" s="13">
        <v>544.44</v>
      </c>
      <c r="AQ16" s="11">
        <v>32</v>
      </c>
      <c r="AR16" s="12">
        <v>0.8261</v>
      </c>
      <c r="AS16" s="12">
        <v>1.3644</v>
      </c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>
        <v>58</v>
      </c>
      <c r="BK16" s="13">
        <v>1991.55</v>
      </c>
      <c r="BL16" s="11">
        <v>102</v>
      </c>
      <c r="BM16" s="11">
        <v>48</v>
      </c>
      <c r="BN16" s="13">
        <v>1612.54</v>
      </c>
      <c r="BO16" s="11">
        <v>110</v>
      </c>
      <c r="BP16" s="12">
        <v>0.2083</v>
      </c>
      <c r="BQ16" s="12">
        <v>0.235</v>
      </c>
      <c r="BR16" s="11"/>
      <c r="BS16" s="13"/>
      <c r="BT16" s="11">
        <v>496</v>
      </c>
      <c r="BU16" s="11"/>
      <c r="BV16" s="13"/>
      <c r="BW16" s="11">
        <v>149</v>
      </c>
      <c r="BX16" s="12"/>
      <c r="BY16" s="12"/>
    </row>
    <row r="17">
      <c r="A17" s="10" t="s">
        <v>50</v>
      </c>
      <c r="B17" s="11">
        <v>70022</v>
      </c>
      <c r="C17" s="11">
        <f>=ROUNDDOWN(17.8322764662439,0)</f>
      </c>
      <c r="D17" s="11">
        <v>120902</v>
      </c>
      <c r="E17" s="12">
        <v>0.9735</v>
      </c>
      <c r="F17" s="11"/>
      <c r="G17" s="11">
        <f>=ROUNDDOWN({0},0)</f>
      </c>
      <c r="H17" s="11"/>
      <c r="I17" s="12"/>
      <c r="J17" s="11">
        <v>102</v>
      </c>
      <c r="K17" s="13">
        <v>3464.18</v>
      </c>
      <c r="L17" s="11">
        <v>129</v>
      </c>
      <c r="M17" s="14">
        <v>26.85</v>
      </c>
      <c r="N17" s="11">
        <v>110</v>
      </c>
      <c r="O17" s="13">
        <v>3825.4</v>
      </c>
      <c r="P17" s="11"/>
      <c r="Q17" s="14"/>
      <c r="R17" s="12">
        <v>-0.0727</v>
      </c>
      <c r="S17" s="12">
        <v>-0.0944</v>
      </c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>
        <v>102</v>
      </c>
      <c r="AM17" s="13">
        <v>3464.18</v>
      </c>
      <c r="AN17" s="11">
        <v>85</v>
      </c>
      <c r="AO17" s="11">
        <v>107</v>
      </c>
      <c r="AP17" s="13">
        <v>3705.7</v>
      </c>
      <c r="AQ17" s="11"/>
      <c r="AR17" s="12">
        <v>-0.0467</v>
      </c>
      <c r="AS17" s="12">
        <v>-0.0652</v>
      </c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  <c r="BJ17" s="11"/>
      <c r="BK17" s="13"/>
      <c r="BL17" s="11">
        <v>5</v>
      </c>
      <c r="BM17" s="11">
        <v>3</v>
      </c>
      <c r="BN17" s="13">
        <v>119.7</v>
      </c>
      <c r="BO17" s="11"/>
      <c r="BP17" s="12"/>
      <c r="BQ17" s="12"/>
      <c r="BR17" s="11"/>
      <c r="BS17" s="13"/>
      <c r="BT17" s="11">
        <v>35</v>
      </c>
      <c r="BU17" s="11"/>
      <c r="BV17" s="13"/>
      <c r="BW17" s="11"/>
      <c r="BX17" s="12"/>
      <c r="BY17" s="12"/>
    </row>
    <row r="18">
      <c r="A18" s="10" t="s">
        <v>51</v>
      </c>
      <c r="B18" s="11">
        <v>244282</v>
      </c>
      <c r="C18" s="11">
        <f>=ROUNDDOWN(20.6652623742693,0)</f>
      </c>
      <c r="D18" s="11">
        <v>207732</v>
      </c>
      <c r="E18" s="12">
        <v>0.9496</v>
      </c>
      <c r="F18" s="11"/>
      <c r="G18" s="11">
        <f>=ROUNDDOWN({0},0)</f>
      </c>
      <c r="H18" s="11"/>
      <c r="I18" s="12"/>
      <c r="J18" s="11">
        <v>96</v>
      </c>
      <c r="K18" s="13">
        <v>1875.71</v>
      </c>
      <c r="L18" s="11">
        <v>594</v>
      </c>
      <c r="M18" s="14">
        <v>3.16</v>
      </c>
      <c r="N18" s="11">
        <v>58</v>
      </c>
      <c r="O18" s="13">
        <v>1427.8</v>
      </c>
      <c r="P18" s="11">
        <v>685</v>
      </c>
      <c r="Q18" s="14">
        <v>2.08</v>
      </c>
      <c r="R18" s="12">
        <v>0.6552</v>
      </c>
      <c r="S18" s="12">
        <v>0.3137</v>
      </c>
      <c r="T18" s="12">
        <v>-0.1328</v>
      </c>
      <c r="U18" s="12">
        <v>0.5192</v>
      </c>
      <c r="V18" s="11">
        <v>92</v>
      </c>
      <c r="W18" s="13">
        <v>1800.31</v>
      </c>
      <c r="X18" s="11">
        <v>231</v>
      </c>
      <c r="Y18" s="11">
        <v>52</v>
      </c>
      <c r="Z18" s="13">
        <v>1271.8</v>
      </c>
      <c r="AA18" s="11">
        <v>483</v>
      </c>
      <c r="AB18" s="12">
        <v>0.7692</v>
      </c>
      <c r="AC18" s="12">
        <v>0.4156</v>
      </c>
      <c r="AD18" s="11"/>
      <c r="AE18" s="13"/>
      <c r="AF18" s="11"/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>
        <v>4</v>
      </c>
      <c r="BC18" s="13">
        <v>75.4</v>
      </c>
      <c r="BD18" s="11">
        <v>110</v>
      </c>
      <c r="BE18" s="11">
        <v>6</v>
      </c>
      <c r="BF18" s="13">
        <v>156</v>
      </c>
      <c r="BG18" s="11">
        <v>134</v>
      </c>
      <c r="BH18" s="12">
        <v>-0.3333</v>
      </c>
      <c r="BI18" s="12">
        <v>-0.5167</v>
      </c>
      <c r="BJ18" s="11"/>
      <c r="BK18" s="13"/>
      <c r="BL18" s="11"/>
      <c r="BM18" s="11"/>
      <c r="BN18" s="13"/>
      <c r="BO18" s="11"/>
      <c r="BP18" s="12"/>
      <c r="BQ18" s="12"/>
      <c r="BR18" s="11"/>
      <c r="BS18" s="13"/>
      <c r="BT18" s="11">
        <v>233</v>
      </c>
      <c r="BU18" s="11"/>
      <c r="BV18" s="13"/>
      <c r="BW18" s="11">
        <v>171</v>
      </c>
      <c r="BX18" s="12"/>
      <c r="BY18" s="12"/>
    </row>
    <row r="19">
      <c r="A19" s="10" t="s">
        <v>52</v>
      </c>
      <c r="B19" s="11">
        <v>183396</v>
      </c>
      <c r="C19" s="11">
        <f>=ROUNDDOWN(28.6077963404932,0)</f>
      </c>
      <c r="D19" s="11">
        <v>140349</v>
      </c>
      <c r="E19" s="12">
        <v>0.8776</v>
      </c>
      <c r="F19" s="11"/>
      <c r="G19" s="11">
        <f>=ROUNDDOWN({0},0)</f>
      </c>
      <c r="H19" s="11"/>
      <c r="I19" s="12"/>
      <c r="J19" s="11">
        <v>13</v>
      </c>
      <c r="K19" s="13">
        <v>558.49</v>
      </c>
      <c r="L19" s="11">
        <v>575</v>
      </c>
      <c r="M19" s="14">
        <v>0.97</v>
      </c>
      <c r="N19" s="11">
        <v>17</v>
      </c>
      <c r="O19" s="13">
        <v>859.26</v>
      </c>
      <c r="P19" s="11">
        <v>491</v>
      </c>
      <c r="Q19" s="14">
        <v>1.75</v>
      </c>
      <c r="R19" s="12">
        <v>-0.2353</v>
      </c>
      <c r="S19" s="12">
        <v>-0.35</v>
      </c>
      <c r="T19" s="12">
        <v>0.1711</v>
      </c>
      <c r="U19" s="12">
        <v>-0.4457</v>
      </c>
      <c r="V19" s="11">
        <v>1</v>
      </c>
      <c r="W19" s="13">
        <v>35.28</v>
      </c>
      <c r="X19" s="11">
        <v>301</v>
      </c>
      <c r="Y19" s="11">
        <v>4</v>
      </c>
      <c r="Z19" s="13">
        <v>167.56</v>
      </c>
      <c r="AA19" s="11">
        <v>320</v>
      </c>
      <c r="AB19" s="12">
        <v>-0.75</v>
      </c>
      <c r="AC19" s="12">
        <v>-0.7894</v>
      </c>
      <c r="AD19" s="11"/>
      <c r="AE19" s="13"/>
      <c r="AF19" s="11"/>
      <c r="AG19" s="11"/>
      <c r="AH19" s="13"/>
      <c r="AI19" s="11"/>
      <c r="AJ19" s="12"/>
      <c r="AK19" s="12"/>
      <c r="AL19" s="11"/>
      <c r="AM19" s="13"/>
      <c r="AN19" s="11">
        <v>21</v>
      </c>
      <c r="AO19" s="11">
        <v>2</v>
      </c>
      <c r="AP19" s="13">
        <v>152.4</v>
      </c>
      <c r="AQ19" s="11">
        <v>8</v>
      </c>
      <c r="AR19" s="12"/>
      <c r="AS19" s="12"/>
      <c r="AT19" s="11">
        <v>2</v>
      </c>
      <c r="AU19" s="13">
        <v>74.26</v>
      </c>
      <c r="AV19" s="11">
        <v>245</v>
      </c>
      <c r="AW19" s="11">
        <v>8</v>
      </c>
      <c r="AX19" s="13">
        <v>373.6</v>
      </c>
      <c r="AY19" s="11">
        <v>58</v>
      </c>
      <c r="AZ19" s="12">
        <v>-0.75</v>
      </c>
      <c r="BA19" s="12">
        <v>-0.8012</v>
      </c>
      <c r="BB19" s="11">
        <v>10</v>
      </c>
      <c r="BC19" s="13">
        <v>448.95</v>
      </c>
      <c r="BD19" s="11">
        <v>102</v>
      </c>
      <c r="BE19" s="11">
        <v>3</v>
      </c>
      <c r="BF19" s="13">
        <v>165.7</v>
      </c>
      <c r="BG19" s="11">
        <v>113</v>
      </c>
      <c r="BH19" s="12">
        <v>2.3333</v>
      </c>
      <c r="BI19" s="12">
        <v>1.7094</v>
      </c>
      <c r="BJ19" s="11"/>
      <c r="BK19" s="13"/>
      <c r="BL19" s="11"/>
      <c r="BM19" s="11"/>
      <c r="BN19" s="13"/>
      <c r="BO19" s="11"/>
      <c r="BP19" s="12"/>
      <c r="BQ19" s="12"/>
      <c r="BR19" s="11"/>
      <c r="BS19" s="13"/>
      <c r="BT19" s="11">
        <v>272</v>
      </c>
      <c r="BU19" s="11"/>
      <c r="BV19" s="13"/>
      <c r="BW19" s="11">
        <v>237</v>
      </c>
      <c r="BX19" s="12"/>
      <c r="BY19" s="12"/>
    </row>
    <row r="20">
      <c r="A20" s="19" t="s">
        <v>53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1047</v>
      </c>
      <c r="K20" s="17">
        <v>86459.82</v>
      </c>
      <c r="L20" s="15">
        <v>7272</v>
      </c>
      <c r="M20" s="18">
        <v>11.89</v>
      </c>
      <c r="N20" s="15">
        <v>879</v>
      </c>
      <c r="O20" s="17">
        <v>84896.18</v>
      </c>
      <c r="P20" s="15">
        <v>7213</v>
      </c>
      <c r="Q20" s="18">
        <v>11.77</v>
      </c>
      <c r="R20" s="16">
        <v>0.1911</v>
      </c>
      <c r="S20" s="16">
        <v>0.0184</v>
      </c>
      <c r="T20" s="16">
        <v>0.0082</v>
      </c>
      <c r="U20" s="16">
        <v>0.0102</v>
      </c>
      <c r="V20" s="15">
        <v>360</v>
      </c>
      <c r="W20" s="17">
        <v>35367.03</v>
      </c>
      <c r="X20" s="15">
        <v>2548</v>
      </c>
      <c r="Y20" s="15">
        <v>267</v>
      </c>
      <c r="Z20" s="17">
        <v>36834.42</v>
      </c>
      <c r="AA20" s="15">
        <v>2709</v>
      </c>
      <c r="AB20" s="16">
        <v>0.3483</v>
      </c>
      <c r="AC20" s="16">
        <v>-0.0398</v>
      </c>
      <c r="AD20" s="15">
        <v>110</v>
      </c>
      <c r="AE20" s="17">
        <v>17296.4</v>
      </c>
      <c r="AF20" s="15">
        <v>876</v>
      </c>
      <c r="AG20" s="15">
        <v>49</v>
      </c>
      <c r="AH20" s="17">
        <v>7445.13</v>
      </c>
      <c r="AI20" s="15">
        <v>730</v>
      </c>
      <c r="AJ20" s="16">
        <v>1.2449</v>
      </c>
      <c r="AK20" s="16">
        <v>1.3232</v>
      </c>
      <c r="AL20" s="15">
        <v>341</v>
      </c>
      <c r="AM20" s="17">
        <v>15259.15</v>
      </c>
      <c r="AN20" s="15">
        <v>1032</v>
      </c>
      <c r="AO20" s="15">
        <v>277</v>
      </c>
      <c r="AP20" s="17">
        <v>11739.49</v>
      </c>
      <c r="AQ20" s="15">
        <v>946</v>
      </c>
      <c r="AR20" s="16">
        <v>0.231</v>
      </c>
      <c r="AS20" s="16">
        <v>0.2998</v>
      </c>
      <c r="AT20" s="15">
        <v>90</v>
      </c>
      <c r="AU20" s="17">
        <v>9972.05</v>
      </c>
      <c r="AV20" s="15">
        <v>1268</v>
      </c>
      <c r="AW20" s="15">
        <v>178</v>
      </c>
      <c r="AX20" s="17">
        <v>22208.58</v>
      </c>
      <c r="AY20" s="15">
        <v>1010</v>
      </c>
      <c r="AZ20" s="16">
        <v>-0.4944</v>
      </c>
      <c r="BA20" s="16">
        <v>-0.551</v>
      </c>
      <c r="BB20" s="15">
        <v>84</v>
      </c>
      <c r="BC20" s="17">
        <v>6395.56</v>
      </c>
      <c r="BD20" s="15">
        <v>1070</v>
      </c>
      <c r="BE20" s="15">
        <v>54</v>
      </c>
      <c r="BF20" s="17">
        <v>4775.96</v>
      </c>
      <c r="BG20" s="15">
        <v>970</v>
      </c>
      <c r="BH20" s="16">
        <v>0.5556</v>
      </c>
      <c r="BI20" s="16">
        <v>0.3391</v>
      </c>
      <c r="BJ20" s="15">
        <v>62</v>
      </c>
      <c r="BK20" s="17">
        <v>2169.63</v>
      </c>
      <c r="BL20" s="15">
        <v>251</v>
      </c>
      <c r="BM20" s="15">
        <v>54</v>
      </c>
      <c r="BN20" s="17">
        <v>1892.6</v>
      </c>
      <c r="BO20" s="15">
        <v>235</v>
      </c>
      <c r="BP20" s="16">
        <v>0.1481</v>
      </c>
      <c r="BQ20" s="16">
        <v>0.1464</v>
      </c>
      <c r="BR20" s="15"/>
      <c r="BS20" s="17"/>
      <c r="BT20" s="15">
        <v>2663</v>
      </c>
      <c r="BU20" s="15"/>
      <c r="BV20" s="17"/>
      <c r="BW20" s="15">
        <v>1482</v>
      </c>
      <c r="BX20" s="16"/>
      <c r="BY20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</mergeCells>
  <headerFooter/>
</worksheet>
</file>